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256" windowHeight="13176" activeTab="5"/>
  </bookViews>
  <sheets>
    <sheet name="ДЕЖ РАСП (бф)" sheetId="47" r:id="rId1"/>
    <sheet name="ДЕЖ РАСП" sheetId="11" r:id="rId2"/>
    <sheet name="РАСКЛАДУШКА" sheetId="7" r:id="rId3"/>
    <sheet name="Версии" sheetId="41" r:id="rId4"/>
    <sheet name="РУЗ++(на 2 А4)" sheetId="46" r:id="rId5"/>
    <sheet name="РУЗ++" sheetId="14" r:id="rId6"/>
    <sheet name="РУЗмини" sheetId="36" r:id="rId7"/>
    <sheet name="РУЗ (2 А4)" sheetId="43" r:id="rId8"/>
    <sheet name="Руч" sheetId="17" r:id="rId9"/>
    <sheet name="Ркл" sheetId="18" r:id="rId10"/>
  </sheets>
  <definedNames>
    <definedName name="_xlnm._FilterDatabase" localSheetId="2" hidden="1">РАСКЛАДУШКА!$B$120:$B$153</definedName>
    <definedName name="Klass2017" localSheetId="0">#REF!</definedName>
    <definedName name="Klass2017" localSheetId="7">#REF!</definedName>
    <definedName name="Klass2017" localSheetId="4">#REF!</definedName>
    <definedName name="Klass2017">#REF!</definedName>
    <definedName name="Pred2017" localSheetId="0">#REF!</definedName>
    <definedName name="Pred2017" localSheetId="7">#REF!</definedName>
    <definedName name="Pred2017" localSheetId="4">#REF!</definedName>
    <definedName name="Pred2017">#REF!</definedName>
    <definedName name="Teach2017">РАСКЛАДУШКА!$AH$120:$AH$154</definedName>
    <definedName name="TeachersABC" localSheetId="0">#REF!</definedName>
    <definedName name="TeachersABC" localSheetId="7">#REF!</definedName>
    <definedName name="TeachersABC" localSheetId="4">#REF!</definedName>
    <definedName name="TeachersABC">#REF!</definedName>
    <definedName name="What2017" localSheetId="0">#REF!</definedName>
    <definedName name="What2017" localSheetId="7">#REF!</definedName>
    <definedName name="What2017" localSheetId="4">#REF!</definedName>
    <definedName name="What2017">#REF!</definedName>
    <definedName name="Месяцы" localSheetId="0">#REF!</definedName>
    <definedName name="Месяцы" localSheetId="7">#REF!</definedName>
    <definedName name="Месяцы" localSheetId="4">#REF!</definedName>
    <definedName name="Месяцы">#REF!</definedName>
    <definedName name="_xlnm.Print_Area" localSheetId="1">'ДЕЖ РАСП'!$B$1:$AK$37</definedName>
    <definedName name="_xlnm.Print_Area" localSheetId="0">'ДЕЖ РАСП (бф)'!$B$1:$AK$37</definedName>
    <definedName name="_xlnm.Print_Area" localSheetId="2">РАСКЛАДУШКА!$AW$218:$BP$238</definedName>
    <definedName name="_xlnm.Print_Area" localSheetId="7">'РУЗ (2 А4)'!$A$1:$S$53</definedName>
    <definedName name="_xlnm.Print_Area" localSheetId="5">'РУЗ++'!$A$1:$U$45</definedName>
    <definedName name="_xlnm.Print_Area" localSheetId="4">'РУЗ++(на 2 А4)'!$A$1:$S$53</definedName>
    <definedName name="_xlnm.Print_Area" localSheetId="6">РУЗмини!$A$1:$S$44</definedName>
    <definedName name="ПредмДляРасп" localSheetId="0">#REF!</definedName>
    <definedName name="ПредмДляРасп" localSheetId="7">#REF!</definedName>
    <definedName name="ПредмДляРасп" localSheetId="4">#REF!</definedName>
    <definedName name="ПредмДляРас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6" l="1"/>
  <c r="A3" i="47" l="1"/>
  <c r="B3" i="47"/>
  <c r="A10" i="47"/>
  <c r="B10" i="47" l="1"/>
  <c r="A17" i="47"/>
  <c r="A11" i="47"/>
  <c r="A4" i="47"/>
  <c r="A908" i="41"/>
  <c r="B4" i="47" l="1"/>
  <c r="A5" i="47"/>
  <c r="A12" i="47"/>
  <c r="B11" i="47"/>
  <c r="B17" i="47"/>
  <c r="A24" i="47"/>
  <c r="A18" i="47"/>
  <c r="A867" i="41"/>
  <c r="B18" i="47" l="1"/>
  <c r="A19" i="47"/>
  <c r="B12" i="47"/>
  <c r="A13" i="47"/>
  <c r="A31" i="47"/>
  <c r="A25" i="47"/>
  <c r="B24" i="47"/>
  <c r="B5" i="47"/>
  <c r="A6" i="47"/>
  <c r="A826" i="41"/>
  <c r="B13" i="47" l="1"/>
  <c r="A14" i="47"/>
  <c r="B25" i="47"/>
  <c r="A26" i="47"/>
  <c r="A20" i="47"/>
  <c r="B19" i="47"/>
  <c r="A7" i="47"/>
  <c r="B6" i="47"/>
  <c r="B31" i="47"/>
  <c r="A32" i="47"/>
  <c r="BN165" i="7"/>
  <c r="BN166" i="7"/>
  <c r="BM165" i="7"/>
  <c r="BM166" i="7"/>
  <c r="BK165" i="7"/>
  <c r="BL165" i="7" s="1"/>
  <c r="BK166" i="7"/>
  <c r="BL166" i="7"/>
  <c r="BJ165" i="7"/>
  <c r="BJ166" i="7"/>
  <c r="A27" i="47" l="1"/>
  <c r="B26" i="47"/>
  <c r="B7" i="47"/>
  <c r="A8" i="47"/>
  <c r="B32" i="47"/>
  <c r="A33" i="47"/>
  <c r="B14" i="47"/>
  <c r="A15" i="47"/>
  <c r="B20" i="47"/>
  <c r="A21" i="47"/>
  <c r="BH165" i="7"/>
  <c r="BH166" i="7"/>
  <c r="BG166" i="7"/>
  <c r="BE166" i="7"/>
  <c r="BC166" i="7"/>
  <c r="BF165" i="7"/>
  <c r="BF166" i="7"/>
  <c r="B15" i="47" l="1"/>
  <c r="A16" i="47"/>
  <c r="B16" i="47" s="1"/>
  <c r="A9" i="47"/>
  <c r="B9" i="47" s="1"/>
  <c r="B8" i="47"/>
  <c r="A22" i="47"/>
  <c r="B21" i="47"/>
  <c r="B33" i="47"/>
  <c r="A34" i="47"/>
  <c r="B27" i="47"/>
  <c r="A28" i="47"/>
  <c r="BA166" i="7"/>
  <c r="A35" i="47" l="1"/>
  <c r="B34" i="47"/>
  <c r="A29" i="47"/>
  <c r="B28" i="47"/>
  <c r="B22" i="47"/>
  <c r="A23" i="47"/>
  <c r="B23" i="47" s="1"/>
  <c r="A785" i="41"/>
  <c r="A744" i="41"/>
  <c r="CO269" i="7"/>
  <c r="BO255" i="7"/>
  <c r="FV324" i="7"/>
  <c r="FU324" i="7"/>
  <c r="FT324" i="7"/>
  <c r="FS324" i="7"/>
  <c r="FR324" i="7"/>
  <c r="FQ324" i="7"/>
  <c r="FP324" i="7"/>
  <c r="FO324" i="7"/>
  <c r="FN324" i="7"/>
  <c r="FM324" i="7"/>
  <c r="FL324" i="7"/>
  <c r="FK324" i="7"/>
  <c r="FJ324" i="7"/>
  <c r="FI324" i="7"/>
  <c r="FH324" i="7"/>
  <c r="FG324" i="7"/>
  <c r="FF324" i="7"/>
  <c r="FE324" i="7"/>
  <c r="FD324" i="7"/>
  <c r="FC324" i="7"/>
  <c r="FB324" i="7"/>
  <c r="FA324" i="7"/>
  <c r="EZ324" i="7"/>
  <c r="FV323" i="7"/>
  <c r="FU323" i="7"/>
  <c r="FT323" i="7"/>
  <c r="FS323" i="7"/>
  <c r="FR323" i="7"/>
  <c r="FQ323" i="7"/>
  <c r="FP323" i="7"/>
  <c r="FO323" i="7"/>
  <c r="FN323" i="7"/>
  <c r="FM323" i="7"/>
  <c r="FL323" i="7"/>
  <c r="FK323" i="7"/>
  <c r="FJ323" i="7"/>
  <c r="FI323" i="7"/>
  <c r="FH323" i="7"/>
  <c r="FG323" i="7"/>
  <c r="FF323" i="7"/>
  <c r="FE323" i="7"/>
  <c r="FD323" i="7"/>
  <c r="FC323" i="7"/>
  <c r="FB323" i="7"/>
  <c r="FA323" i="7"/>
  <c r="EZ323" i="7"/>
  <c r="FV322" i="7"/>
  <c r="FU322" i="7"/>
  <c r="FT322" i="7"/>
  <c r="FS322" i="7"/>
  <c r="FR322" i="7"/>
  <c r="FQ322" i="7"/>
  <c r="FP322" i="7"/>
  <c r="FO322" i="7"/>
  <c r="FN322" i="7"/>
  <c r="FM322" i="7"/>
  <c r="FL322" i="7"/>
  <c r="FK322" i="7"/>
  <c r="FJ322" i="7"/>
  <c r="FI322" i="7"/>
  <c r="FH322" i="7"/>
  <c r="FG322" i="7"/>
  <c r="FF322" i="7"/>
  <c r="FE322" i="7"/>
  <c r="FD322" i="7"/>
  <c r="FC322" i="7"/>
  <c r="FB322" i="7"/>
  <c r="FA322" i="7"/>
  <c r="EZ322" i="7"/>
  <c r="FV321" i="7"/>
  <c r="FU321" i="7"/>
  <c r="FT321" i="7"/>
  <c r="FS321" i="7"/>
  <c r="FR321" i="7"/>
  <c r="FQ321" i="7"/>
  <c r="FP321" i="7"/>
  <c r="FO321" i="7"/>
  <c r="FN321" i="7"/>
  <c r="FM321" i="7"/>
  <c r="FL321" i="7"/>
  <c r="FK321" i="7"/>
  <c r="FJ321" i="7"/>
  <c r="FI321" i="7"/>
  <c r="FH321" i="7"/>
  <c r="FG321" i="7"/>
  <c r="FF321" i="7"/>
  <c r="FE321" i="7"/>
  <c r="FD321" i="7"/>
  <c r="FC321" i="7"/>
  <c r="FB321" i="7"/>
  <c r="FA321" i="7"/>
  <c r="EZ321" i="7"/>
  <c r="FV320" i="7"/>
  <c r="FU320" i="7"/>
  <c r="FT320" i="7"/>
  <c r="FS320" i="7"/>
  <c r="FR320" i="7"/>
  <c r="FQ320" i="7"/>
  <c r="FP320" i="7"/>
  <c r="FO320" i="7"/>
  <c r="FN320" i="7"/>
  <c r="FM320" i="7"/>
  <c r="FL320" i="7"/>
  <c r="FK320" i="7"/>
  <c r="FJ320" i="7"/>
  <c r="FI320" i="7"/>
  <c r="FH320" i="7"/>
  <c r="FG320" i="7"/>
  <c r="FF320" i="7"/>
  <c r="FE320" i="7"/>
  <c r="FD320" i="7"/>
  <c r="FC320" i="7"/>
  <c r="FB320" i="7"/>
  <c r="FA320" i="7"/>
  <c r="EZ320" i="7"/>
  <c r="FV319" i="7"/>
  <c r="FU319" i="7"/>
  <c r="FT319" i="7"/>
  <c r="FS319" i="7"/>
  <c r="FR319" i="7"/>
  <c r="FQ319" i="7"/>
  <c r="FP319" i="7"/>
  <c r="FO319" i="7"/>
  <c r="FN319" i="7"/>
  <c r="FM319" i="7"/>
  <c r="FL319" i="7"/>
  <c r="FK319" i="7"/>
  <c r="FJ319" i="7"/>
  <c r="FI319" i="7"/>
  <c r="FH319" i="7"/>
  <c r="FG319" i="7"/>
  <c r="FF319" i="7"/>
  <c r="FE319" i="7"/>
  <c r="FD319" i="7"/>
  <c r="FC319" i="7"/>
  <c r="FB319" i="7"/>
  <c r="FA319" i="7"/>
  <c r="EZ319" i="7"/>
  <c r="FV318" i="7"/>
  <c r="FU318" i="7"/>
  <c r="FT318" i="7"/>
  <c r="FS318" i="7"/>
  <c r="FR318" i="7"/>
  <c r="FQ318" i="7"/>
  <c r="FP318" i="7"/>
  <c r="FO318" i="7"/>
  <c r="FN318" i="7"/>
  <c r="FM318" i="7"/>
  <c r="FL318" i="7"/>
  <c r="FK318" i="7"/>
  <c r="FJ318" i="7"/>
  <c r="FI318" i="7"/>
  <c r="FH318" i="7"/>
  <c r="FG318" i="7"/>
  <c r="FF318" i="7"/>
  <c r="FE318" i="7"/>
  <c r="FD318" i="7"/>
  <c r="FC318" i="7"/>
  <c r="FB318" i="7"/>
  <c r="FA318" i="7"/>
  <c r="EZ318" i="7"/>
  <c r="FV317" i="7"/>
  <c r="FU317" i="7"/>
  <c r="FT317" i="7"/>
  <c r="FS317" i="7"/>
  <c r="FR317" i="7"/>
  <c r="FQ317" i="7"/>
  <c r="FP317" i="7"/>
  <c r="FO317" i="7"/>
  <c r="FN317" i="7"/>
  <c r="FM317" i="7"/>
  <c r="FL317" i="7"/>
  <c r="FK317" i="7"/>
  <c r="FJ317" i="7"/>
  <c r="FI317" i="7"/>
  <c r="FH317" i="7"/>
  <c r="FG317" i="7"/>
  <c r="FF317" i="7"/>
  <c r="FE317" i="7"/>
  <c r="FD317" i="7"/>
  <c r="FC317" i="7"/>
  <c r="FB317" i="7"/>
  <c r="FA317" i="7"/>
  <c r="EZ317" i="7"/>
  <c r="FV316" i="7"/>
  <c r="FU316" i="7"/>
  <c r="FT316" i="7"/>
  <c r="FS316" i="7"/>
  <c r="FR316" i="7"/>
  <c r="FQ316" i="7"/>
  <c r="FP316" i="7"/>
  <c r="FO316" i="7"/>
  <c r="FN316" i="7"/>
  <c r="FM316" i="7"/>
  <c r="FL316" i="7"/>
  <c r="FK316" i="7"/>
  <c r="FJ316" i="7"/>
  <c r="FI316" i="7"/>
  <c r="FH316" i="7"/>
  <c r="FG316" i="7"/>
  <c r="FF316" i="7"/>
  <c r="FE316" i="7"/>
  <c r="FD316" i="7"/>
  <c r="FC316" i="7"/>
  <c r="FB316" i="7"/>
  <c r="FA316" i="7"/>
  <c r="EZ316" i="7"/>
  <c r="FV315" i="7"/>
  <c r="FU315" i="7"/>
  <c r="FT315" i="7"/>
  <c r="FS315" i="7"/>
  <c r="FR315" i="7"/>
  <c r="FQ315" i="7"/>
  <c r="FP315" i="7"/>
  <c r="FO315" i="7"/>
  <c r="FN315" i="7"/>
  <c r="FM315" i="7"/>
  <c r="FL315" i="7"/>
  <c r="FK315" i="7"/>
  <c r="FJ315" i="7"/>
  <c r="FI315" i="7"/>
  <c r="FH315" i="7"/>
  <c r="FG315" i="7"/>
  <c r="FF315" i="7"/>
  <c r="FE315" i="7"/>
  <c r="FD315" i="7"/>
  <c r="FC315" i="7"/>
  <c r="FB315" i="7"/>
  <c r="FA315" i="7"/>
  <c r="EZ315" i="7"/>
  <c r="FV314" i="7"/>
  <c r="FU314" i="7"/>
  <c r="FT314" i="7"/>
  <c r="FS314" i="7"/>
  <c r="FR314" i="7"/>
  <c r="FQ314" i="7"/>
  <c r="FP314" i="7"/>
  <c r="FO314" i="7"/>
  <c r="FN314" i="7"/>
  <c r="FM314" i="7"/>
  <c r="FL314" i="7"/>
  <c r="FK314" i="7"/>
  <c r="FJ314" i="7"/>
  <c r="FI314" i="7"/>
  <c r="FH314" i="7"/>
  <c r="FG314" i="7"/>
  <c r="FF314" i="7"/>
  <c r="FE314" i="7"/>
  <c r="FD314" i="7"/>
  <c r="FC314" i="7"/>
  <c r="FB314" i="7"/>
  <c r="FA314" i="7"/>
  <c r="EZ314" i="7"/>
  <c r="FV313" i="7"/>
  <c r="FU313" i="7"/>
  <c r="FT313" i="7"/>
  <c r="FS313" i="7"/>
  <c r="FR313" i="7"/>
  <c r="FQ313" i="7"/>
  <c r="FP313" i="7"/>
  <c r="FO313" i="7"/>
  <c r="FN313" i="7"/>
  <c r="FM313" i="7"/>
  <c r="FL313" i="7"/>
  <c r="FK313" i="7"/>
  <c r="FJ313" i="7"/>
  <c r="FI313" i="7"/>
  <c r="FH313" i="7"/>
  <c r="FG313" i="7"/>
  <c r="FF313" i="7"/>
  <c r="FE313" i="7"/>
  <c r="FD313" i="7"/>
  <c r="FC313" i="7"/>
  <c r="FB313" i="7"/>
  <c r="FA313" i="7"/>
  <c r="EZ313" i="7"/>
  <c r="FV312" i="7"/>
  <c r="FU312" i="7"/>
  <c r="FT312" i="7"/>
  <c r="FS312" i="7"/>
  <c r="FR312" i="7"/>
  <c r="FQ312" i="7"/>
  <c r="FP312" i="7"/>
  <c r="FO312" i="7"/>
  <c r="FN312" i="7"/>
  <c r="FM312" i="7"/>
  <c r="FL312" i="7"/>
  <c r="FK312" i="7"/>
  <c r="FJ312" i="7"/>
  <c r="FI312" i="7"/>
  <c r="FH312" i="7"/>
  <c r="FG312" i="7"/>
  <c r="FF312" i="7"/>
  <c r="FE312" i="7"/>
  <c r="FD312" i="7"/>
  <c r="FC312" i="7"/>
  <c r="FB312" i="7"/>
  <c r="FA312" i="7"/>
  <c r="EZ312" i="7"/>
  <c r="FV311" i="7"/>
  <c r="FU311" i="7"/>
  <c r="FT311" i="7"/>
  <c r="FS311" i="7"/>
  <c r="FR311" i="7"/>
  <c r="FQ311" i="7"/>
  <c r="FP311" i="7"/>
  <c r="FO311" i="7"/>
  <c r="FN311" i="7"/>
  <c r="FM311" i="7"/>
  <c r="FL311" i="7"/>
  <c r="FK311" i="7"/>
  <c r="FJ311" i="7"/>
  <c r="FI311" i="7"/>
  <c r="FH311" i="7"/>
  <c r="FG311" i="7"/>
  <c r="FF311" i="7"/>
  <c r="FE311" i="7"/>
  <c r="FD311" i="7"/>
  <c r="FC311" i="7"/>
  <c r="FB311" i="7"/>
  <c r="FA311" i="7"/>
  <c r="EZ311" i="7"/>
  <c r="FV310" i="7"/>
  <c r="FU310" i="7"/>
  <c r="FT310" i="7"/>
  <c r="FS310" i="7"/>
  <c r="FR310" i="7"/>
  <c r="FQ310" i="7"/>
  <c r="FP310" i="7"/>
  <c r="FO310" i="7"/>
  <c r="FN310" i="7"/>
  <c r="FM310" i="7"/>
  <c r="FL310" i="7"/>
  <c r="FK310" i="7"/>
  <c r="FJ310" i="7"/>
  <c r="FI310" i="7"/>
  <c r="FH310" i="7"/>
  <c r="FG310" i="7"/>
  <c r="FF310" i="7"/>
  <c r="FE310" i="7"/>
  <c r="FD310" i="7"/>
  <c r="FC310" i="7"/>
  <c r="FB310" i="7"/>
  <c r="FA310" i="7"/>
  <c r="EZ310" i="7"/>
  <c r="FV309" i="7"/>
  <c r="FU309" i="7"/>
  <c r="FT309" i="7"/>
  <c r="FS309" i="7"/>
  <c r="FR309" i="7"/>
  <c r="FQ309" i="7"/>
  <c r="FP309" i="7"/>
  <c r="FO309" i="7"/>
  <c r="FN309" i="7"/>
  <c r="FM309" i="7"/>
  <c r="FL309" i="7"/>
  <c r="FK309" i="7"/>
  <c r="FJ309" i="7"/>
  <c r="FI309" i="7"/>
  <c r="FH309" i="7"/>
  <c r="FG309" i="7"/>
  <c r="FF309" i="7"/>
  <c r="FE309" i="7"/>
  <c r="FD309" i="7"/>
  <c r="FC309" i="7"/>
  <c r="FB309" i="7"/>
  <c r="FA309" i="7"/>
  <c r="EZ309" i="7"/>
  <c r="FV308" i="7"/>
  <c r="FU308" i="7"/>
  <c r="FT308" i="7"/>
  <c r="FS308" i="7"/>
  <c r="FR308" i="7"/>
  <c r="FQ308" i="7"/>
  <c r="FP308" i="7"/>
  <c r="FO308" i="7"/>
  <c r="FN308" i="7"/>
  <c r="FM308" i="7"/>
  <c r="FL308" i="7"/>
  <c r="FK308" i="7"/>
  <c r="FJ308" i="7"/>
  <c r="FI308" i="7"/>
  <c r="FH308" i="7"/>
  <c r="FG308" i="7"/>
  <c r="FF308" i="7"/>
  <c r="FE308" i="7"/>
  <c r="FD308" i="7"/>
  <c r="FC308" i="7"/>
  <c r="FB308" i="7"/>
  <c r="FA308" i="7"/>
  <c r="EZ308" i="7"/>
  <c r="FV307" i="7"/>
  <c r="FU307" i="7"/>
  <c r="FT307" i="7"/>
  <c r="FS307" i="7"/>
  <c r="FR307" i="7"/>
  <c r="FQ307" i="7"/>
  <c r="FP307" i="7"/>
  <c r="FO307" i="7"/>
  <c r="FN307" i="7"/>
  <c r="FM307" i="7"/>
  <c r="FL307" i="7"/>
  <c r="FK307" i="7"/>
  <c r="FJ307" i="7"/>
  <c r="FI307" i="7"/>
  <c r="FH307" i="7"/>
  <c r="FG307" i="7"/>
  <c r="FF307" i="7"/>
  <c r="FE307" i="7"/>
  <c r="FD307" i="7"/>
  <c r="FC307" i="7"/>
  <c r="FB307" i="7"/>
  <c r="FA307" i="7"/>
  <c r="EZ307" i="7"/>
  <c r="FV306" i="7"/>
  <c r="FU306" i="7"/>
  <c r="FT306" i="7"/>
  <c r="FS306" i="7"/>
  <c r="FR306" i="7"/>
  <c r="FQ306" i="7"/>
  <c r="FP306" i="7"/>
  <c r="FO306" i="7"/>
  <c r="FN306" i="7"/>
  <c r="FM306" i="7"/>
  <c r="FL306" i="7"/>
  <c r="FK306" i="7"/>
  <c r="FJ306" i="7"/>
  <c r="FI306" i="7"/>
  <c r="FH306" i="7"/>
  <c r="FG306" i="7"/>
  <c r="FF306" i="7"/>
  <c r="FE306" i="7"/>
  <c r="FD306" i="7"/>
  <c r="FC306" i="7"/>
  <c r="FB306" i="7"/>
  <c r="FA306" i="7"/>
  <c r="EZ306" i="7"/>
  <c r="FV305" i="7"/>
  <c r="FU305" i="7"/>
  <c r="FT305" i="7"/>
  <c r="FS305" i="7"/>
  <c r="FR305" i="7"/>
  <c r="FQ305" i="7"/>
  <c r="FP305" i="7"/>
  <c r="FO305" i="7"/>
  <c r="FN305" i="7"/>
  <c r="FM305" i="7"/>
  <c r="FL305" i="7"/>
  <c r="FK305" i="7"/>
  <c r="FJ305" i="7"/>
  <c r="FI305" i="7"/>
  <c r="FH305" i="7"/>
  <c r="FG305" i="7"/>
  <c r="FF305" i="7"/>
  <c r="FE305" i="7"/>
  <c r="FD305" i="7"/>
  <c r="FC305" i="7"/>
  <c r="FB305" i="7"/>
  <c r="FA305" i="7"/>
  <c r="EZ305" i="7"/>
  <c r="FV304" i="7"/>
  <c r="FU304" i="7"/>
  <c r="FT304" i="7"/>
  <c r="FS304" i="7"/>
  <c r="FR304" i="7"/>
  <c r="FQ304" i="7"/>
  <c r="FP304" i="7"/>
  <c r="FO304" i="7"/>
  <c r="FN304" i="7"/>
  <c r="FM304" i="7"/>
  <c r="FL304" i="7"/>
  <c r="FK304" i="7"/>
  <c r="FJ304" i="7"/>
  <c r="FI304" i="7"/>
  <c r="FH304" i="7"/>
  <c r="FG304" i="7"/>
  <c r="FF304" i="7"/>
  <c r="FE304" i="7"/>
  <c r="FD304" i="7"/>
  <c r="FC304" i="7"/>
  <c r="FB304" i="7"/>
  <c r="FA304" i="7"/>
  <c r="EZ304" i="7"/>
  <c r="FV303" i="7"/>
  <c r="FU303" i="7"/>
  <c r="FT303" i="7"/>
  <c r="FS303" i="7"/>
  <c r="FR303" i="7"/>
  <c r="FQ303" i="7"/>
  <c r="FP303" i="7"/>
  <c r="FO303" i="7"/>
  <c r="FN303" i="7"/>
  <c r="FM303" i="7"/>
  <c r="FL303" i="7"/>
  <c r="FK303" i="7"/>
  <c r="FJ303" i="7"/>
  <c r="FI303" i="7"/>
  <c r="FH303" i="7"/>
  <c r="FG303" i="7"/>
  <c r="FF303" i="7"/>
  <c r="FE303" i="7"/>
  <c r="FD303" i="7"/>
  <c r="FC303" i="7"/>
  <c r="FB303" i="7"/>
  <c r="FA303" i="7"/>
  <c r="EZ303" i="7"/>
  <c r="FV302" i="7"/>
  <c r="FU302" i="7"/>
  <c r="FT302" i="7"/>
  <c r="FS302" i="7"/>
  <c r="FR302" i="7"/>
  <c r="FQ302" i="7"/>
  <c r="FP302" i="7"/>
  <c r="FO302" i="7"/>
  <c r="FN302" i="7"/>
  <c r="FM302" i="7"/>
  <c r="FL302" i="7"/>
  <c r="FK302" i="7"/>
  <c r="FJ302" i="7"/>
  <c r="FI302" i="7"/>
  <c r="FH302" i="7"/>
  <c r="FG302" i="7"/>
  <c r="FF302" i="7"/>
  <c r="FE302" i="7"/>
  <c r="FD302" i="7"/>
  <c r="FC302" i="7"/>
  <c r="FB302" i="7"/>
  <c r="FA302" i="7"/>
  <c r="EZ302" i="7"/>
  <c r="FV301" i="7"/>
  <c r="FU301" i="7"/>
  <c r="FT301" i="7"/>
  <c r="FS301" i="7"/>
  <c r="FR301" i="7"/>
  <c r="FQ301" i="7"/>
  <c r="FP301" i="7"/>
  <c r="FO301" i="7"/>
  <c r="FN301" i="7"/>
  <c r="FM301" i="7"/>
  <c r="FL301" i="7"/>
  <c r="FK301" i="7"/>
  <c r="FJ301" i="7"/>
  <c r="FI301" i="7"/>
  <c r="FH301" i="7"/>
  <c r="FG301" i="7"/>
  <c r="FF301" i="7"/>
  <c r="FE301" i="7"/>
  <c r="FD301" i="7"/>
  <c r="FC301" i="7"/>
  <c r="FB301" i="7"/>
  <c r="FA301" i="7"/>
  <c r="EZ301" i="7"/>
  <c r="FV300" i="7"/>
  <c r="FU300" i="7"/>
  <c r="FT300" i="7"/>
  <c r="FS300" i="7"/>
  <c r="FR300" i="7"/>
  <c r="FQ300" i="7"/>
  <c r="FP300" i="7"/>
  <c r="FO300" i="7"/>
  <c r="FN300" i="7"/>
  <c r="FM300" i="7"/>
  <c r="FL300" i="7"/>
  <c r="FK300" i="7"/>
  <c r="FJ300" i="7"/>
  <c r="FI300" i="7"/>
  <c r="FH300" i="7"/>
  <c r="FG300" i="7"/>
  <c r="FF300" i="7"/>
  <c r="FE300" i="7"/>
  <c r="FD300" i="7"/>
  <c r="FC300" i="7"/>
  <c r="FB300" i="7"/>
  <c r="FA300" i="7"/>
  <c r="EZ300" i="7"/>
  <c r="FV299" i="7"/>
  <c r="FU299" i="7"/>
  <c r="FT299" i="7"/>
  <c r="FS299" i="7"/>
  <c r="FR299" i="7"/>
  <c r="FQ299" i="7"/>
  <c r="FP299" i="7"/>
  <c r="FO299" i="7"/>
  <c r="FN299" i="7"/>
  <c r="FM299" i="7"/>
  <c r="FL299" i="7"/>
  <c r="FK299" i="7"/>
  <c r="FJ299" i="7"/>
  <c r="FI299" i="7"/>
  <c r="FH299" i="7"/>
  <c r="FG299" i="7"/>
  <c r="FF299" i="7"/>
  <c r="FE299" i="7"/>
  <c r="FD299" i="7"/>
  <c r="FC299" i="7"/>
  <c r="FB299" i="7"/>
  <c r="FA299" i="7"/>
  <c r="EZ299" i="7"/>
  <c r="FV298" i="7"/>
  <c r="FU298" i="7"/>
  <c r="FT298" i="7"/>
  <c r="FS298" i="7"/>
  <c r="FR298" i="7"/>
  <c r="FQ298" i="7"/>
  <c r="FP298" i="7"/>
  <c r="FO298" i="7"/>
  <c r="FN298" i="7"/>
  <c r="FM298" i="7"/>
  <c r="FL298" i="7"/>
  <c r="FK298" i="7"/>
  <c r="FJ298" i="7"/>
  <c r="FI298" i="7"/>
  <c r="FH298" i="7"/>
  <c r="FG298" i="7"/>
  <c r="FF298" i="7"/>
  <c r="FE298" i="7"/>
  <c r="FD298" i="7"/>
  <c r="FC298" i="7"/>
  <c r="FB298" i="7"/>
  <c r="FA298" i="7"/>
  <c r="EZ298" i="7"/>
  <c r="FV297" i="7"/>
  <c r="FU297" i="7"/>
  <c r="FT297" i="7"/>
  <c r="FS297" i="7"/>
  <c r="FR297" i="7"/>
  <c r="FQ297" i="7"/>
  <c r="FP297" i="7"/>
  <c r="FO297" i="7"/>
  <c r="FN297" i="7"/>
  <c r="FM297" i="7"/>
  <c r="FL297" i="7"/>
  <c r="FK297" i="7"/>
  <c r="FJ297" i="7"/>
  <c r="FI297" i="7"/>
  <c r="FH297" i="7"/>
  <c r="FG297" i="7"/>
  <c r="FF297" i="7"/>
  <c r="FE297" i="7"/>
  <c r="FD297" i="7"/>
  <c r="FC297" i="7"/>
  <c r="FB297" i="7"/>
  <c r="FA297" i="7"/>
  <c r="EZ297" i="7"/>
  <c r="FV296" i="7"/>
  <c r="FU296" i="7"/>
  <c r="FT296" i="7"/>
  <c r="FS296" i="7"/>
  <c r="FR296" i="7"/>
  <c r="FQ296" i="7"/>
  <c r="FP296" i="7"/>
  <c r="FO296" i="7"/>
  <c r="FN296" i="7"/>
  <c r="FM296" i="7"/>
  <c r="FL296" i="7"/>
  <c r="FK296" i="7"/>
  <c r="FJ296" i="7"/>
  <c r="FI296" i="7"/>
  <c r="FH296" i="7"/>
  <c r="FG296" i="7"/>
  <c r="FF296" i="7"/>
  <c r="FE296" i="7"/>
  <c r="FD296" i="7"/>
  <c r="FC296" i="7"/>
  <c r="FB296" i="7"/>
  <c r="FA296" i="7"/>
  <c r="EZ296" i="7"/>
  <c r="FV295" i="7"/>
  <c r="FU295" i="7"/>
  <c r="FT295" i="7"/>
  <c r="FS295" i="7"/>
  <c r="FR295" i="7"/>
  <c r="FQ295" i="7"/>
  <c r="FP295" i="7"/>
  <c r="FO295" i="7"/>
  <c r="FN295" i="7"/>
  <c r="FM295" i="7"/>
  <c r="FL295" i="7"/>
  <c r="FK295" i="7"/>
  <c r="FJ295" i="7"/>
  <c r="FI295" i="7"/>
  <c r="FH295" i="7"/>
  <c r="FG295" i="7"/>
  <c r="FF295" i="7"/>
  <c r="FE295" i="7"/>
  <c r="FD295" i="7"/>
  <c r="FC295" i="7"/>
  <c r="FB295" i="7"/>
  <c r="FA295" i="7"/>
  <c r="EZ295" i="7"/>
  <c r="FV294" i="7"/>
  <c r="FU294" i="7"/>
  <c r="FT294" i="7"/>
  <c r="FS294" i="7"/>
  <c r="FR294" i="7"/>
  <c r="FQ294" i="7"/>
  <c r="FP294" i="7"/>
  <c r="FO294" i="7"/>
  <c r="FN294" i="7"/>
  <c r="FM294" i="7"/>
  <c r="FL294" i="7"/>
  <c r="FK294" i="7"/>
  <c r="FJ294" i="7"/>
  <c r="FI294" i="7"/>
  <c r="FH294" i="7"/>
  <c r="FG294" i="7"/>
  <c r="FF294" i="7"/>
  <c r="FE294" i="7"/>
  <c r="FD294" i="7"/>
  <c r="FC294" i="7"/>
  <c r="FB294" i="7"/>
  <c r="FA294" i="7"/>
  <c r="EZ294" i="7"/>
  <c r="FV293" i="7"/>
  <c r="FU293" i="7"/>
  <c r="FT293" i="7"/>
  <c r="FS293" i="7"/>
  <c r="FR293" i="7"/>
  <c r="FQ293" i="7"/>
  <c r="FP293" i="7"/>
  <c r="FO293" i="7"/>
  <c r="FN293" i="7"/>
  <c r="FM293" i="7"/>
  <c r="FL293" i="7"/>
  <c r="FK293" i="7"/>
  <c r="FJ293" i="7"/>
  <c r="FI293" i="7"/>
  <c r="FH293" i="7"/>
  <c r="FG293" i="7"/>
  <c r="FF293" i="7"/>
  <c r="FE293" i="7"/>
  <c r="FD293" i="7"/>
  <c r="FC293" i="7"/>
  <c r="FB293" i="7"/>
  <c r="FA293" i="7"/>
  <c r="EZ293" i="7"/>
  <c r="FV292" i="7"/>
  <c r="FU292" i="7"/>
  <c r="FT292" i="7"/>
  <c r="FS292" i="7"/>
  <c r="FR292" i="7"/>
  <c r="FQ292" i="7"/>
  <c r="FP292" i="7"/>
  <c r="FO292" i="7"/>
  <c r="FN292" i="7"/>
  <c r="FM292" i="7"/>
  <c r="FL292" i="7"/>
  <c r="FK292" i="7"/>
  <c r="FJ292" i="7"/>
  <c r="FI292" i="7"/>
  <c r="FH292" i="7"/>
  <c r="FG292" i="7"/>
  <c r="FF292" i="7"/>
  <c r="FE292" i="7"/>
  <c r="FD292" i="7"/>
  <c r="FC292" i="7"/>
  <c r="FB292" i="7"/>
  <c r="FA292" i="7"/>
  <c r="EZ292" i="7"/>
  <c r="FV291" i="7"/>
  <c r="FU291" i="7"/>
  <c r="FT291" i="7"/>
  <c r="FS291" i="7"/>
  <c r="FR291" i="7"/>
  <c r="FQ291" i="7"/>
  <c r="FP291" i="7"/>
  <c r="FO291" i="7"/>
  <c r="FN291" i="7"/>
  <c r="FM291" i="7"/>
  <c r="FL291" i="7"/>
  <c r="FK291" i="7"/>
  <c r="FJ291" i="7"/>
  <c r="FI291" i="7"/>
  <c r="FH291" i="7"/>
  <c r="FG291" i="7"/>
  <c r="FF291" i="7"/>
  <c r="FE291" i="7"/>
  <c r="FD291" i="7"/>
  <c r="FC291" i="7"/>
  <c r="FB291" i="7"/>
  <c r="FA291" i="7"/>
  <c r="EZ291" i="7"/>
  <c r="FV290" i="7"/>
  <c r="FU290" i="7"/>
  <c r="FT290" i="7"/>
  <c r="FS290" i="7"/>
  <c r="FR290" i="7"/>
  <c r="FQ290" i="7"/>
  <c r="FP290" i="7"/>
  <c r="FO290" i="7"/>
  <c r="FN290" i="7"/>
  <c r="FM290" i="7"/>
  <c r="FL290" i="7"/>
  <c r="FK290" i="7"/>
  <c r="FJ290" i="7"/>
  <c r="FI290" i="7"/>
  <c r="FH290" i="7"/>
  <c r="FG290" i="7"/>
  <c r="FF290" i="7"/>
  <c r="FE290" i="7"/>
  <c r="FD290" i="7"/>
  <c r="FC290" i="7"/>
  <c r="FB290" i="7"/>
  <c r="FA290" i="7"/>
  <c r="EZ290" i="7"/>
  <c r="AU23" i="7"/>
  <c r="AT23" i="7"/>
  <c r="AS23" i="7"/>
  <c r="AR23" i="7"/>
  <c r="AQ23" i="7"/>
  <c r="AJ23" i="7"/>
  <c r="B29" i="47" l="1"/>
  <c r="A30" i="47"/>
  <c r="B30" i="47" s="1"/>
  <c r="B35" i="47"/>
  <c r="A36" i="47"/>
  <c r="A664" i="41"/>
  <c r="B36" i="47" l="1"/>
  <c r="A37" i="47"/>
  <c r="B37" i="47" s="1"/>
  <c r="A625" i="41"/>
  <c r="A586" i="41"/>
  <c r="BR229" i="7"/>
  <c r="A547" i="41"/>
  <c r="A508" i="41"/>
  <c r="A469" i="41" l="1"/>
  <c r="A430" i="41" l="1"/>
  <c r="AU4" i="7" l="1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BZ178" i="7" l="1"/>
  <c r="BY178" i="7"/>
  <c r="BX178" i="7"/>
  <c r="BZ185" i="7"/>
  <c r="BY185" i="7"/>
  <c r="BX185" i="7"/>
  <c r="AJ172" i="7" l="1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T98" i="7" l="1"/>
  <c r="AS98" i="7"/>
  <c r="AR98" i="7"/>
  <c r="AQ98" i="7"/>
  <c r="AJ98" i="7"/>
  <c r="AT102" i="7"/>
  <c r="AS102" i="7"/>
  <c r="AR102" i="7"/>
  <c r="AQ102" i="7"/>
  <c r="AJ102" i="7"/>
  <c r="FC372" i="7"/>
  <c r="FG372" i="7"/>
  <c r="FK372" i="7"/>
  <c r="FO372" i="7"/>
  <c r="FS372" i="7"/>
  <c r="EZ373" i="7"/>
  <c r="FD373" i="7"/>
  <c r="FH373" i="7"/>
  <c r="FL373" i="7"/>
  <c r="FP373" i="7"/>
  <c r="FR332" i="7"/>
  <c r="FR413" i="7" s="1"/>
  <c r="FT373" i="7"/>
  <c r="FA374" i="7"/>
  <c r="FE374" i="7"/>
  <c r="FI374" i="7"/>
  <c r="FM374" i="7"/>
  <c r="FQ374" i="7"/>
  <c r="FU374" i="7"/>
  <c r="EZ334" i="7"/>
  <c r="EZ415" i="7" s="1"/>
  <c r="FB375" i="7"/>
  <c r="FF375" i="7"/>
  <c r="FJ375" i="7"/>
  <c r="FN375" i="7"/>
  <c r="FR375" i="7"/>
  <c r="FC376" i="7"/>
  <c r="FG376" i="7"/>
  <c r="FK376" i="7"/>
  <c r="FO376" i="7"/>
  <c r="FS376" i="7"/>
  <c r="EZ377" i="7"/>
  <c r="FD377" i="7"/>
  <c r="FH377" i="7"/>
  <c r="FL377" i="7"/>
  <c r="FP377" i="7"/>
  <c r="FT377" i="7"/>
  <c r="FA378" i="7"/>
  <c r="FC337" i="7"/>
  <c r="FC418" i="7" s="1"/>
  <c r="FE378" i="7"/>
  <c r="FI378" i="7"/>
  <c r="FM378" i="7"/>
  <c r="FQ378" i="7"/>
  <c r="FU378" i="7"/>
  <c r="FB379" i="7"/>
  <c r="FF379" i="7"/>
  <c r="FH338" i="7"/>
  <c r="FH419" i="7" s="1"/>
  <c r="FJ379" i="7"/>
  <c r="FN379" i="7"/>
  <c r="FR379" i="7"/>
  <c r="FC380" i="7"/>
  <c r="FG380" i="7"/>
  <c r="FK380" i="7"/>
  <c r="FM339" i="7"/>
  <c r="FM420" i="7" s="1"/>
  <c r="FO380" i="7"/>
  <c r="FS380" i="7"/>
  <c r="EZ381" i="7"/>
  <c r="FD381" i="7"/>
  <c r="FH381" i="7"/>
  <c r="FL381" i="7"/>
  <c r="FP381" i="7"/>
  <c r="FT381" i="7"/>
  <c r="FV381" i="7"/>
  <c r="FA382" i="7"/>
  <c r="FE382" i="7"/>
  <c r="FI382" i="7"/>
  <c r="FO382" i="7"/>
  <c r="FA342" i="7"/>
  <c r="FA423" i="7" s="1"/>
  <c r="FH383" i="7"/>
  <c r="FP342" i="7"/>
  <c r="FP423" i="7" s="1"/>
  <c r="FA384" i="7"/>
  <c r="FF384" i="7"/>
  <c r="FQ384" i="7"/>
  <c r="FU343" i="7"/>
  <c r="FU424" i="7" s="1"/>
  <c r="FJ385" i="7"/>
  <c r="FC386" i="7"/>
  <c r="FS386" i="7"/>
  <c r="FA387" i="7"/>
  <c r="FL387" i="7"/>
  <c r="FE388" i="7"/>
  <c r="FN347" i="7"/>
  <c r="FN428" i="7" s="1"/>
  <c r="FU388" i="7"/>
  <c r="FF348" i="7"/>
  <c r="FF429" i="7" s="1"/>
  <c r="FN389" i="7"/>
  <c r="FS389" i="7"/>
  <c r="FG390" i="7"/>
  <c r="FK349" i="7"/>
  <c r="FK430" i="7" s="1"/>
  <c r="EZ391" i="7"/>
  <c r="FP391" i="7"/>
  <c r="FV391" i="7"/>
  <c r="FI392" i="7"/>
  <c r="FN392" i="7"/>
  <c r="FB393" i="7"/>
  <c r="FR393" i="7"/>
  <c r="FD353" i="7"/>
  <c r="FD434" i="7" s="1"/>
  <c r="FK394" i="7"/>
  <c r="FS353" i="7"/>
  <c r="FS434" i="7" s="1"/>
  <c r="FD395" i="7"/>
  <c r="FT395" i="7"/>
  <c r="FA355" i="7"/>
  <c r="FA436" i="7" s="1"/>
  <c r="FB396" i="7"/>
  <c r="FM396" i="7"/>
  <c r="FR396" i="7"/>
  <c r="FF356" i="7"/>
  <c r="FF437" i="7" s="1"/>
  <c r="FV397" i="7"/>
  <c r="FO398" i="7"/>
  <c r="FT398" i="7"/>
  <c r="FE399" i="7"/>
  <c r="FL399" i="7"/>
  <c r="FS399" i="7"/>
  <c r="FE400" i="7"/>
  <c r="FI359" i="7"/>
  <c r="FI440" i="7" s="1"/>
  <c r="EZ401" i="7"/>
  <c r="FC360" i="7"/>
  <c r="FC441" i="7" s="1"/>
  <c r="FD401" i="7"/>
  <c r="FN401" i="7"/>
  <c r="FT360" i="7"/>
  <c r="FT441" i="7" s="1"/>
  <c r="FU401" i="7"/>
  <c r="FV401" i="7"/>
  <c r="FI361" i="7"/>
  <c r="FI442" i="7" s="1"/>
  <c r="FQ402" i="7"/>
  <c r="EZ403" i="7"/>
  <c r="FB362" i="7"/>
  <c r="FB443" i="7" s="1"/>
  <c r="FO403" i="7"/>
  <c r="FU403" i="7"/>
  <c r="FV403" i="7"/>
  <c r="FI404" i="7"/>
  <c r="FC405" i="7"/>
  <c r="FD405" i="7"/>
  <c r="FG364" i="7"/>
  <c r="FG445" i="7" s="1"/>
  <c r="FI364" i="7"/>
  <c r="FI445" i="7" s="1"/>
  <c r="FR405" i="7"/>
  <c r="FS405" i="7"/>
  <c r="FT364" i="7"/>
  <c r="FT445" i="7" s="1"/>
  <c r="FP406" i="7"/>
  <c r="DZ290" i="7"/>
  <c r="DZ331" i="7" s="1"/>
  <c r="DZ412" i="7" s="1"/>
  <c r="EA290" i="7"/>
  <c r="EB290" i="7"/>
  <c r="EB372" i="7" s="1"/>
  <c r="EC290" i="7"/>
  <c r="ED290" i="7"/>
  <c r="EE290" i="7"/>
  <c r="EF290" i="7"/>
  <c r="EF372" i="7" s="1"/>
  <c r="EG290" i="7"/>
  <c r="EH290" i="7"/>
  <c r="EI290" i="7"/>
  <c r="EJ290" i="7"/>
  <c r="EJ372" i="7" s="1"/>
  <c r="EK290" i="7"/>
  <c r="EL290" i="7"/>
  <c r="EM290" i="7"/>
  <c r="EN290" i="7"/>
  <c r="EN372" i="7" s="1"/>
  <c r="EO290" i="7"/>
  <c r="EP290" i="7"/>
  <c r="EQ290" i="7"/>
  <c r="ER290" i="7"/>
  <c r="ER372" i="7" s="1"/>
  <c r="ES290" i="7"/>
  <c r="ET290" i="7"/>
  <c r="EU290" i="7"/>
  <c r="EV290" i="7"/>
  <c r="EV331" i="7" s="1"/>
  <c r="EV412" i="7" s="1"/>
  <c r="DZ291" i="7"/>
  <c r="EA291" i="7"/>
  <c r="EB291" i="7"/>
  <c r="EC291" i="7"/>
  <c r="EC373" i="7" s="1"/>
  <c r="ED291" i="7"/>
  <c r="EE291" i="7"/>
  <c r="EF291" i="7"/>
  <c r="EG291" i="7"/>
  <c r="EG373" i="7" s="1"/>
  <c r="EH291" i="7"/>
  <c r="EI291" i="7"/>
  <c r="EJ291" i="7"/>
  <c r="EK291" i="7"/>
  <c r="EK373" i="7" s="1"/>
  <c r="EL291" i="7"/>
  <c r="EM291" i="7"/>
  <c r="EN291" i="7"/>
  <c r="EO291" i="7"/>
  <c r="EO373" i="7" s="1"/>
  <c r="EP291" i="7"/>
  <c r="EQ291" i="7"/>
  <c r="ER291" i="7"/>
  <c r="ES291" i="7"/>
  <c r="ES373" i="7" s="1"/>
  <c r="ET291" i="7"/>
  <c r="EU291" i="7"/>
  <c r="EV291" i="7"/>
  <c r="DZ292" i="7"/>
  <c r="DZ374" i="7" s="1"/>
  <c r="EA292" i="7"/>
  <c r="EB292" i="7"/>
  <c r="EC292" i="7"/>
  <c r="ED292" i="7"/>
  <c r="ED374" i="7" s="1"/>
  <c r="EE292" i="7"/>
  <c r="EF292" i="7"/>
  <c r="EG292" i="7"/>
  <c r="EH292" i="7"/>
  <c r="EH374" i="7" s="1"/>
  <c r="EI292" i="7"/>
  <c r="EJ292" i="7"/>
  <c r="EK292" i="7"/>
  <c r="EL292" i="7"/>
  <c r="EL374" i="7" s="1"/>
  <c r="EM292" i="7"/>
  <c r="EN292" i="7"/>
  <c r="EO292" i="7"/>
  <c r="EP292" i="7"/>
  <c r="EP374" i="7" s="1"/>
  <c r="EQ292" i="7"/>
  <c r="ER292" i="7"/>
  <c r="ES292" i="7"/>
  <c r="ET292" i="7"/>
  <c r="ET374" i="7" s="1"/>
  <c r="EU292" i="7"/>
  <c r="EV292" i="7"/>
  <c r="DZ293" i="7"/>
  <c r="EA293" i="7"/>
  <c r="EA375" i="7" s="1"/>
  <c r="EB293" i="7"/>
  <c r="EC293" i="7"/>
  <c r="ED293" i="7"/>
  <c r="EE293" i="7"/>
  <c r="EE375" i="7" s="1"/>
  <c r="EF293" i="7"/>
  <c r="EG293" i="7"/>
  <c r="EH293" i="7"/>
  <c r="EI293" i="7"/>
  <c r="EI375" i="7" s="1"/>
  <c r="EJ293" i="7"/>
  <c r="EK293" i="7"/>
  <c r="EL293" i="7"/>
  <c r="EM293" i="7"/>
  <c r="EM375" i="7" s="1"/>
  <c r="EN293" i="7"/>
  <c r="EO293" i="7"/>
  <c r="EP293" i="7"/>
  <c r="EQ293" i="7"/>
  <c r="EQ375" i="7" s="1"/>
  <c r="ER293" i="7"/>
  <c r="ES293" i="7"/>
  <c r="ET293" i="7"/>
  <c r="EU293" i="7"/>
  <c r="EU375" i="7" s="1"/>
  <c r="EV293" i="7"/>
  <c r="EV334" i="7" s="1"/>
  <c r="EV415" i="7" s="1"/>
  <c r="DZ294" i="7"/>
  <c r="EA294" i="7"/>
  <c r="EB294" i="7"/>
  <c r="EB376" i="7" s="1"/>
  <c r="EC294" i="7"/>
  <c r="ED294" i="7"/>
  <c r="EE294" i="7"/>
  <c r="EF294" i="7"/>
  <c r="EF376" i="7" s="1"/>
  <c r="EG294" i="7"/>
  <c r="EH294" i="7"/>
  <c r="EI294" i="7"/>
  <c r="EJ294" i="7"/>
  <c r="EJ376" i="7" s="1"/>
  <c r="EK294" i="7"/>
  <c r="EL294" i="7"/>
  <c r="EM294" i="7"/>
  <c r="EN294" i="7"/>
  <c r="EN376" i="7" s="1"/>
  <c r="EO294" i="7"/>
  <c r="EP294" i="7"/>
  <c r="EQ294" i="7"/>
  <c r="ER294" i="7"/>
  <c r="ER376" i="7" s="1"/>
  <c r="ES294" i="7"/>
  <c r="ET294" i="7"/>
  <c r="EU294" i="7"/>
  <c r="EV294" i="7"/>
  <c r="EV376" i="7" s="1"/>
  <c r="DZ295" i="7"/>
  <c r="EA295" i="7"/>
  <c r="EB295" i="7"/>
  <c r="EC295" i="7"/>
  <c r="EC377" i="7" s="1"/>
  <c r="ED295" i="7"/>
  <c r="EE295" i="7"/>
  <c r="EF295" i="7"/>
  <c r="EG295" i="7"/>
  <c r="EG377" i="7" s="1"/>
  <c r="EH295" i="7"/>
  <c r="EI295" i="7"/>
  <c r="EJ295" i="7"/>
  <c r="EK295" i="7"/>
  <c r="EK377" i="7" s="1"/>
  <c r="EL295" i="7"/>
  <c r="EM295" i="7"/>
  <c r="EN295" i="7"/>
  <c r="EO295" i="7"/>
  <c r="EO377" i="7" s="1"/>
  <c r="EP295" i="7"/>
  <c r="EQ295" i="7"/>
  <c r="ER295" i="7"/>
  <c r="ES295" i="7"/>
  <c r="ES377" i="7" s="1"/>
  <c r="ET295" i="7"/>
  <c r="EU295" i="7"/>
  <c r="EV295" i="7"/>
  <c r="DZ296" i="7"/>
  <c r="DZ378" i="7" s="1"/>
  <c r="EA296" i="7"/>
  <c r="EB296" i="7"/>
  <c r="EC296" i="7"/>
  <c r="ED296" i="7"/>
  <c r="ED378" i="7" s="1"/>
  <c r="EE296" i="7"/>
  <c r="EF296" i="7"/>
  <c r="EG296" i="7"/>
  <c r="EH296" i="7"/>
  <c r="EH378" i="7" s="1"/>
  <c r="EI296" i="7"/>
  <c r="EJ296" i="7"/>
  <c r="EK296" i="7"/>
  <c r="EL296" i="7"/>
  <c r="EL378" i="7" s="1"/>
  <c r="EM296" i="7"/>
  <c r="EN296" i="7"/>
  <c r="EO296" i="7"/>
  <c r="EP296" i="7"/>
  <c r="EP378" i="7" s="1"/>
  <c r="EQ296" i="7"/>
  <c r="ER296" i="7"/>
  <c r="ES296" i="7"/>
  <c r="ET296" i="7"/>
  <c r="ET378" i="7" s="1"/>
  <c r="EU296" i="7"/>
  <c r="EV296" i="7"/>
  <c r="DZ297" i="7"/>
  <c r="EA297" i="7"/>
  <c r="EA379" i="7" s="1"/>
  <c r="EB297" i="7"/>
  <c r="EC297" i="7"/>
  <c r="ED297" i="7"/>
  <c r="EE297" i="7"/>
  <c r="EE379" i="7" s="1"/>
  <c r="EF297" i="7"/>
  <c r="EG297" i="7"/>
  <c r="EH297" i="7"/>
  <c r="EI297" i="7"/>
  <c r="EI379" i="7" s="1"/>
  <c r="EJ297" i="7"/>
  <c r="EK297" i="7"/>
  <c r="EL297" i="7"/>
  <c r="EM297" i="7"/>
  <c r="EM379" i="7" s="1"/>
  <c r="EN297" i="7"/>
  <c r="EO297" i="7"/>
  <c r="EP297" i="7"/>
  <c r="EQ297" i="7"/>
  <c r="EQ379" i="7" s="1"/>
  <c r="ER297" i="7"/>
  <c r="ES297" i="7"/>
  <c r="ET297" i="7"/>
  <c r="EU297" i="7"/>
  <c r="EU379" i="7" s="1"/>
  <c r="EV297" i="7"/>
  <c r="EV338" i="7" s="1"/>
  <c r="EV419" i="7" s="1"/>
  <c r="DZ298" i="7"/>
  <c r="EA298" i="7"/>
  <c r="EB298" i="7"/>
  <c r="EB380" i="7" s="1"/>
  <c r="EC298" i="7"/>
  <c r="ED298" i="7"/>
  <c r="EE298" i="7"/>
  <c r="EF298" i="7"/>
  <c r="EG298" i="7"/>
  <c r="EG380" i="7" s="1"/>
  <c r="EH298" i="7"/>
  <c r="EI298" i="7"/>
  <c r="EJ298" i="7"/>
  <c r="EJ380" i="7" s="1"/>
  <c r="EK298" i="7"/>
  <c r="EL298" i="7"/>
  <c r="EM298" i="7"/>
  <c r="EN298" i="7"/>
  <c r="EO298" i="7"/>
  <c r="EO380" i="7" s="1"/>
  <c r="EP298" i="7"/>
  <c r="EQ298" i="7"/>
  <c r="ER298" i="7"/>
  <c r="ER380" i="7" s="1"/>
  <c r="ES298" i="7"/>
  <c r="ET298" i="7"/>
  <c r="EU298" i="7"/>
  <c r="EV298" i="7"/>
  <c r="EV380" i="7" s="1"/>
  <c r="DZ299" i="7"/>
  <c r="EA299" i="7"/>
  <c r="EB299" i="7"/>
  <c r="EC299" i="7"/>
  <c r="EC381" i="7" s="1"/>
  <c r="ED299" i="7"/>
  <c r="EE299" i="7"/>
  <c r="EF299" i="7"/>
  <c r="EF381" i="7" s="1"/>
  <c r="EG299" i="7"/>
  <c r="EH299" i="7"/>
  <c r="EH381" i="7" s="1"/>
  <c r="EI299" i="7"/>
  <c r="EJ299" i="7"/>
  <c r="EK299" i="7"/>
  <c r="EK381" i="7" s="1"/>
  <c r="EL299" i="7"/>
  <c r="EM299" i="7"/>
  <c r="EN299" i="7"/>
  <c r="EN381" i="7" s="1"/>
  <c r="EO299" i="7"/>
  <c r="EP299" i="7"/>
  <c r="EP381" i="7" s="1"/>
  <c r="EQ299" i="7"/>
  <c r="ER299" i="7"/>
  <c r="ES299" i="7"/>
  <c r="ES381" i="7" s="1"/>
  <c r="ET299" i="7"/>
  <c r="EU299" i="7"/>
  <c r="EV299" i="7"/>
  <c r="DZ300" i="7"/>
  <c r="EA300" i="7"/>
  <c r="EA382" i="7" s="1"/>
  <c r="EB300" i="7"/>
  <c r="EC300" i="7"/>
  <c r="ED300" i="7"/>
  <c r="ED382" i="7" s="1"/>
  <c r="EE300" i="7"/>
  <c r="EF300" i="7"/>
  <c r="EG300" i="7"/>
  <c r="EH300" i="7"/>
  <c r="EI300" i="7"/>
  <c r="EJ300" i="7"/>
  <c r="EK300" i="7"/>
  <c r="EL300" i="7"/>
  <c r="EL382" i="7" s="1"/>
  <c r="EM300" i="7"/>
  <c r="EN300" i="7"/>
  <c r="EO300" i="7"/>
  <c r="EP300" i="7"/>
  <c r="EQ300" i="7"/>
  <c r="EQ382" i="7" s="1"/>
  <c r="ER300" i="7"/>
  <c r="ES300" i="7"/>
  <c r="ET300" i="7"/>
  <c r="ET382" i="7" s="1"/>
  <c r="EU300" i="7"/>
  <c r="EV300" i="7"/>
  <c r="DZ301" i="7"/>
  <c r="EA301" i="7"/>
  <c r="EB301" i="7"/>
  <c r="EB383" i="7" s="1"/>
  <c r="EC301" i="7"/>
  <c r="ED301" i="7"/>
  <c r="EE301" i="7"/>
  <c r="EE383" i="7" s="1"/>
  <c r="EF301" i="7"/>
  <c r="EG301" i="7"/>
  <c r="EH301" i="7"/>
  <c r="EH383" i="7" s="1"/>
  <c r="EI301" i="7"/>
  <c r="EJ301" i="7"/>
  <c r="EJ383" i="7" s="1"/>
  <c r="EK301" i="7"/>
  <c r="EL301" i="7"/>
  <c r="EM301" i="7"/>
  <c r="EM383" i="7" s="1"/>
  <c r="EN301" i="7"/>
  <c r="EO301" i="7"/>
  <c r="EP301" i="7"/>
  <c r="EQ301" i="7"/>
  <c r="ER301" i="7"/>
  <c r="ER383" i="7" s="1"/>
  <c r="ES301" i="7"/>
  <c r="ET301" i="7"/>
  <c r="EU301" i="7"/>
  <c r="EU383" i="7" s="1"/>
  <c r="EV301" i="7"/>
  <c r="EV342" i="7" s="1"/>
  <c r="EV423" i="7" s="1"/>
  <c r="DZ302" i="7"/>
  <c r="EA302" i="7"/>
  <c r="EA384" i="7" s="1"/>
  <c r="EB302" i="7"/>
  <c r="EC302" i="7"/>
  <c r="EC384" i="7" s="1"/>
  <c r="ED302" i="7"/>
  <c r="EE302" i="7"/>
  <c r="EF302" i="7"/>
  <c r="EF384" i="7" s="1"/>
  <c r="EG302" i="7"/>
  <c r="EH302" i="7"/>
  <c r="EI302" i="7"/>
  <c r="EJ302" i="7"/>
  <c r="EK302" i="7"/>
  <c r="EL302" i="7"/>
  <c r="EM302" i="7"/>
  <c r="EN302" i="7"/>
  <c r="EN384" i="7" s="1"/>
  <c r="EO302" i="7"/>
  <c r="EO384" i="7" s="1"/>
  <c r="EP302" i="7"/>
  <c r="EQ302" i="7"/>
  <c r="ER302" i="7"/>
  <c r="ER384" i="7" s="1"/>
  <c r="ES302" i="7"/>
  <c r="ET302" i="7"/>
  <c r="ET384" i="7" s="1"/>
  <c r="EU302" i="7"/>
  <c r="EV302" i="7"/>
  <c r="DZ303" i="7"/>
  <c r="DZ385" i="7" s="1"/>
  <c r="EA303" i="7"/>
  <c r="EB303" i="7"/>
  <c r="EC303" i="7"/>
  <c r="EC385" i="7" s="1"/>
  <c r="ED303" i="7"/>
  <c r="EE303" i="7"/>
  <c r="EE385" i="7" s="1"/>
  <c r="EF303" i="7"/>
  <c r="EG303" i="7"/>
  <c r="EH303" i="7"/>
  <c r="EH385" i="7" s="1"/>
  <c r="EI303" i="7"/>
  <c r="EJ303" i="7"/>
  <c r="EK303" i="7"/>
  <c r="EK385" i="7" s="1"/>
  <c r="EL303" i="7"/>
  <c r="EM303" i="7"/>
  <c r="EM385" i="7" s="1"/>
  <c r="EN303" i="7"/>
  <c r="EO303" i="7"/>
  <c r="EP303" i="7"/>
  <c r="EQ303" i="7"/>
  <c r="ER303" i="7"/>
  <c r="ES303" i="7"/>
  <c r="ES385" i="7" s="1"/>
  <c r="ET303" i="7"/>
  <c r="EU303" i="7"/>
  <c r="EU385" i="7" s="1"/>
  <c r="EV303" i="7"/>
  <c r="DZ304" i="7"/>
  <c r="EA304" i="7"/>
  <c r="EB304" i="7"/>
  <c r="EC304" i="7"/>
  <c r="ED304" i="7"/>
  <c r="ED386" i="7" s="1"/>
  <c r="EE304" i="7"/>
  <c r="EF304" i="7"/>
  <c r="EF386" i="7" s="1"/>
  <c r="EG304" i="7"/>
  <c r="EH304" i="7"/>
  <c r="EI304" i="7"/>
  <c r="EI386" i="7" s="1"/>
  <c r="EJ304" i="7"/>
  <c r="EK304" i="7"/>
  <c r="EL304" i="7"/>
  <c r="EL386" i="7" s="1"/>
  <c r="EM304" i="7"/>
  <c r="EN304" i="7"/>
  <c r="EN386" i="7" s="1"/>
  <c r="EO304" i="7"/>
  <c r="EP304" i="7"/>
  <c r="EQ304" i="7"/>
  <c r="EQ386" i="7" s="1"/>
  <c r="ER304" i="7"/>
  <c r="ES304" i="7"/>
  <c r="ET304" i="7"/>
  <c r="ET386" i="7" s="1"/>
  <c r="EU304" i="7"/>
  <c r="EV304" i="7"/>
  <c r="DZ305" i="7"/>
  <c r="EA305" i="7"/>
  <c r="EB305" i="7"/>
  <c r="EB387" i="7" s="1"/>
  <c r="EC305" i="7"/>
  <c r="ED305" i="7"/>
  <c r="EE305" i="7"/>
  <c r="EE387" i="7" s="1"/>
  <c r="EF305" i="7"/>
  <c r="EG305" i="7"/>
  <c r="EG387" i="7" s="1"/>
  <c r="EH305" i="7"/>
  <c r="EI305" i="7"/>
  <c r="EJ305" i="7"/>
  <c r="EJ387" i="7" s="1"/>
  <c r="EK305" i="7"/>
  <c r="EL305" i="7"/>
  <c r="EM305" i="7"/>
  <c r="EM387" i="7" s="1"/>
  <c r="EN305" i="7"/>
  <c r="EO305" i="7"/>
  <c r="EO387" i="7" s="1"/>
  <c r="EP305" i="7"/>
  <c r="EQ305" i="7"/>
  <c r="ER305" i="7"/>
  <c r="ER387" i="7" s="1"/>
  <c r="ES305" i="7"/>
  <c r="ET305" i="7"/>
  <c r="EU305" i="7"/>
  <c r="EU387" i="7" s="1"/>
  <c r="EV305" i="7"/>
  <c r="DZ306" i="7"/>
  <c r="DZ388" i="7" s="1"/>
  <c r="EA306" i="7"/>
  <c r="EB306" i="7"/>
  <c r="EC306" i="7"/>
  <c r="EC388" i="7" s="1"/>
  <c r="ED306" i="7"/>
  <c r="EE306" i="7"/>
  <c r="EF306" i="7"/>
  <c r="EF388" i="7" s="1"/>
  <c r="EG306" i="7"/>
  <c r="EH306" i="7"/>
  <c r="EH388" i="7" s="1"/>
  <c r="EI306" i="7"/>
  <c r="EJ306" i="7"/>
  <c r="EK306" i="7"/>
  <c r="EK388" i="7" s="1"/>
  <c r="EL306" i="7"/>
  <c r="EM306" i="7"/>
  <c r="EN306" i="7"/>
  <c r="EN388" i="7" s="1"/>
  <c r="EO306" i="7"/>
  <c r="EP306" i="7"/>
  <c r="EP388" i="7" s="1"/>
  <c r="EQ306" i="7"/>
  <c r="ER306" i="7"/>
  <c r="ES306" i="7"/>
  <c r="ES388" i="7" s="1"/>
  <c r="ET306" i="7"/>
  <c r="EU306" i="7"/>
  <c r="EV306" i="7"/>
  <c r="DZ307" i="7"/>
  <c r="EA307" i="7"/>
  <c r="EA389" i="7" s="1"/>
  <c r="EB307" i="7"/>
  <c r="EC307" i="7"/>
  <c r="ED307" i="7"/>
  <c r="EE307" i="7"/>
  <c r="EF307" i="7"/>
  <c r="EG307" i="7"/>
  <c r="EG389" i="7" s="1"/>
  <c r="EH307" i="7"/>
  <c r="EI307" i="7"/>
  <c r="EI389" i="7" s="1"/>
  <c r="EJ307" i="7"/>
  <c r="EK307" i="7"/>
  <c r="EL307" i="7"/>
  <c r="EL389" i="7" s="1"/>
  <c r="EM307" i="7"/>
  <c r="EN307" i="7"/>
  <c r="EO307" i="7"/>
  <c r="EO389" i="7" s="1"/>
  <c r="EP307" i="7"/>
  <c r="EQ307" i="7"/>
  <c r="EQ389" i="7" s="1"/>
  <c r="ER307" i="7"/>
  <c r="ES307" i="7"/>
  <c r="ET307" i="7"/>
  <c r="ET389" i="7" s="1"/>
  <c r="EU307" i="7"/>
  <c r="EV307" i="7"/>
  <c r="DZ308" i="7"/>
  <c r="DZ390" i="7" s="1"/>
  <c r="EA308" i="7"/>
  <c r="EB308" i="7"/>
  <c r="EB390" i="7" s="1"/>
  <c r="EC308" i="7"/>
  <c r="ED308" i="7"/>
  <c r="EE308" i="7"/>
  <c r="EE390" i="7" s="1"/>
  <c r="EF308" i="7"/>
  <c r="EG308" i="7"/>
  <c r="EH308" i="7"/>
  <c r="EH390" i="7" s="1"/>
  <c r="EI308" i="7"/>
  <c r="EJ308" i="7"/>
  <c r="EJ390" i="7" s="1"/>
  <c r="EK308" i="7"/>
  <c r="EL308" i="7"/>
  <c r="EM308" i="7"/>
  <c r="EM390" i="7" s="1"/>
  <c r="EN308" i="7"/>
  <c r="EO308" i="7"/>
  <c r="EP308" i="7"/>
  <c r="EP390" i="7" s="1"/>
  <c r="EQ308" i="7"/>
  <c r="ER308" i="7"/>
  <c r="ER390" i="7" s="1"/>
  <c r="ES308" i="7"/>
  <c r="ET308" i="7"/>
  <c r="EU308" i="7"/>
  <c r="EV308" i="7"/>
  <c r="DZ309" i="7"/>
  <c r="EA309" i="7"/>
  <c r="EA391" i="7" s="1"/>
  <c r="EB309" i="7"/>
  <c r="EC309" i="7"/>
  <c r="EC391" i="7" s="1"/>
  <c r="ED309" i="7"/>
  <c r="EE309" i="7"/>
  <c r="EE391" i="7" s="1"/>
  <c r="EF309" i="7"/>
  <c r="EF391" i="7" s="1"/>
  <c r="EG309" i="7"/>
  <c r="EH309" i="7"/>
  <c r="EI309" i="7"/>
  <c r="EI391" i="7" s="1"/>
  <c r="EJ309" i="7"/>
  <c r="EJ391" i="7" s="1"/>
  <c r="EK309" i="7"/>
  <c r="EK391" i="7" s="1"/>
  <c r="EL309" i="7"/>
  <c r="EM309" i="7"/>
  <c r="EN309" i="7"/>
  <c r="EN391" i="7" s="1"/>
  <c r="EO309" i="7"/>
  <c r="EO391" i="7" s="1"/>
  <c r="EP309" i="7"/>
  <c r="EQ309" i="7"/>
  <c r="EQ391" i="7" s="1"/>
  <c r="ER309" i="7"/>
  <c r="ES309" i="7"/>
  <c r="ES391" i="7" s="1"/>
  <c r="ET309" i="7"/>
  <c r="EU309" i="7"/>
  <c r="EU391" i="7" s="1"/>
  <c r="EV309" i="7"/>
  <c r="EV391" i="7" s="1"/>
  <c r="DZ310" i="7"/>
  <c r="EA310" i="7"/>
  <c r="EB310" i="7"/>
  <c r="EB392" i="7" s="1"/>
  <c r="EC310" i="7"/>
  <c r="ED310" i="7"/>
  <c r="ED392" i="7" s="1"/>
  <c r="EE310" i="7"/>
  <c r="EF310" i="7"/>
  <c r="EG310" i="7"/>
  <c r="EG392" i="7" s="1"/>
  <c r="EH310" i="7"/>
  <c r="EH392" i="7" s="1"/>
  <c r="EI310" i="7"/>
  <c r="EJ310" i="7"/>
  <c r="EJ392" i="7" s="1"/>
  <c r="EK310" i="7"/>
  <c r="EL310" i="7"/>
  <c r="EL392" i="7" s="1"/>
  <c r="EM310" i="7"/>
  <c r="EN310" i="7"/>
  <c r="EN392" i="7" s="1"/>
  <c r="EO310" i="7"/>
  <c r="EO392" i="7" s="1"/>
  <c r="EP310" i="7"/>
  <c r="EQ310" i="7"/>
  <c r="ER310" i="7"/>
  <c r="ER392" i="7" s="1"/>
  <c r="ES310" i="7"/>
  <c r="ES392" i="7" s="1"/>
  <c r="ET310" i="7"/>
  <c r="ET392" i="7" s="1"/>
  <c r="EU310" i="7"/>
  <c r="EV310" i="7"/>
  <c r="DZ311" i="7"/>
  <c r="EA311" i="7"/>
  <c r="EA393" i="7" s="1"/>
  <c r="EB311" i="7"/>
  <c r="EC311" i="7"/>
  <c r="EC393" i="7" s="1"/>
  <c r="ED311" i="7"/>
  <c r="EE311" i="7"/>
  <c r="EE393" i="7" s="1"/>
  <c r="EF311" i="7"/>
  <c r="EG311" i="7"/>
  <c r="EG393" i="7" s="1"/>
  <c r="EH311" i="7"/>
  <c r="EH393" i="7" s="1"/>
  <c r="EI311" i="7"/>
  <c r="EJ311" i="7"/>
  <c r="EK311" i="7"/>
  <c r="EK393" i="7" s="1"/>
  <c r="EL311" i="7"/>
  <c r="EL393" i="7" s="1"/>
  <c r="EM311" i="7"/>
  <c r="EM393" i="7" s="1"/>
  <c r="EN311" i="7"/>
  <c r="EO311" i="7"/>
  <c r="EP311" i="7"/>
  <c r="EP393" i="7" s="1"/>
  <c r="EQ311" i="7"/>
  <c r="EQ393" i="7" s="1"/>
  <c r="ER311" i="7"/>
  <c r="ES311" i="7"/>
  <c r="ES393" i="7" s="1"/>
  <c r="ET311" i="7"/>
  <c r="EU311" i="7"/>
  <c r="EU393" i="7" s="1"/>
  <c r="EV311" i="7"/>
  <c r="EV352" i="7" s="1"/>
  <c r="EV433" i="7" s="1"/>
  <c r="DZ312" i="7"/>
  <c r="DZ394" i="7" s="1"/>
  <c r="EA312" i="7"/>
  <c r="EA394" i="7" s="1"/>
  <c r="EB312" i="7"/>
  <c r="EC312" i="7"/>
  <c r="ED312" i="7"/>
  <c r="ED394" i="7" s="1"/>
  <c r="EE312" i="7"/>
  <c r="EE394" i="7" s="1"/>
  <c r="EF312" i="7"/>
  <c r="EF394" i="7" s="1"/>
  <c r="EG312" i="7"/>
  <c r="EH312" i="7"/>
  <c r="EI312" i="7"/>
  <c r="EI394" i="7" s="1"/>
  <c r="EJ312" i="7"/>
  <c r="EJ394" i="7" s="1"/>
  <c r="EK312" i="7"/>
  <c r="EL312" i="7"/>
  <c r="EL394" i="7" s="1"/>
  <c r="EM312" i="7"/>
  <c r="EN312" i="7"/>
  <c r="EN394" i="7" s="1"/>
  <c r="EO312" i="7"/>
  <c r="EP312" i="7"/>
  <c r="EP394" i="7" s="1"/>
  <c r="EQ312" i="7"/>
  <c r="ER312" i="7"/>
  <c r="ES312" i="7"/>
  <c r="ET312" i="7"/>
  <c r="ET394" i="7" s="1"/>
  <c r="EU312" i="7"/>
  <c r="EU394" i="7" s="1"/>
  <c r="EV312" i="7"/>
  <c r="DZ313" i="7"/>
  <c r="EA313" i="7"/>
  <c r="EB313" i="7"/>
  <c r="EB395" i="7" s="1"/>
  <c r="EC313" i="7"/>
  <c r="EC395" i="7" s="1"/>
  <c r="ED313" i="7"/>
  <c r="EE313" i="7"/>
  <c r="EE395" i="7" s="1"/>
  <c r="EF313" i="7"/>
  <c r="EG313" i="7"/>
  <c r="EG395" i="7" s="1"/>
  <c r="EH313" i="7"/>
  <c r="EI313" i="7"/>
  <c r="EI395" i="7" s="1"/>
  <c r="EJ313" i="7"/>
  <c r="EJ395" i="7" s="1"/>
  <c r="EK313" i="7"/>
  <c r="EL313" i="7"/>
  <c r="EM313" i="7"/>
  <c r="EM395" i="7" s="1"/>
  <c r="EN313" i="7"/>
  <c r="EN395" i="7" s="1"/>
  <c r="EO313" i="7"/>
  <c r="EO395" i="7" s="1"/>
  <c r="EP313" i="7"/>
  <c r="EQ313" i="7"/>
  <c r="ER313" i="7"/>
  <c r="ER395" i="7" s="1"/>
  <c r="ES313" i="7"/>
  <c r="ES395" i="7" s="1"/>
  <c r="ET313" i="7"/>
  <c r="EU313" i="7"/>
  <c r="EU395" i="7" s="1"/>
  <c r="EV313" i="7"/>
  <c r="EV395" i="7" s="1"/>
  <c r="DZ314" i="7"/>
  <c r="DZ396" i="7" s="1"/>
  <c r="EA314" i="7"/>
  <c r="EB314" i="7"/>
  <c r="EB396" i="7" s="1"/>
  <c r="EC314" i="7"/>
  <c r="EC396" i="7" s="1"/>
  <c r="ED314" i="7"/>
  <c r="EE314" i="7"/>
  <c r="EF314" i="7"/>
  <c r="EF396" i="7" s="1"/>
  <c r="EG314" i="7"/>
  <c r="EG396" i="7" s="1"/>
  <c r="EH314" i="7"/>
  <c r="EH396" i="7" s="1"/>
  <c r="EI314" i="7"/>
  <c r="EJ314" i="7"/>
  <c r="EK314" i="7"/>
  <c r="EK396" i="7" s="1"/>
  <c r="EL314" i="7"/>
  <c r="EL396" i="7" s="1"/>
  <c r="EM314" i="7"/>
  <c r="EN314" i="7"/>
  <c r="EN396" i="7" s="1"/>
  <c r="EO314" i="7"/>
  <c r="EP314" i="7"/>
  <c r="EP396" i="7" s="1"/>
  <c r="EQ314" i="7"/>
  <c r="ER314" i="7"/>
  <c r="ER396" i="7" s="1"/>
  <c r="ES314" i="7"/>
  <c r="ET314" i="7"/>
  <c r="EU314" i="7"/>
  <c r="EV314" i="7"/>
  <c r="DZ315" i="7"/>
  <c r="DZ397" i="7" s="1"/>
  <c r="EA315" i="7"/>
  <c r="EA397" i="7" s="1"/>
  <c r="EB315" i="7"/>
  <c r="EC315" i="7"/>
  <c r="ED315" i="7"/>
  <c r="ED397" i="7" s="1"/>
  <c r="EE315" i="7"/>
  <c r="EE397" i="7" s="1"/>
  <c r="EF315" i="7"/>
  <c r="EG315" i="7"/>
  <c r="EG397" i="7" s="1"/>
  <c r="EH315" i="7"/>
  <c r="EI315" i="7"/>
  <c r="EI397" i="7" s="1"/>
  <c r="EJ315" i="7"/>
  <c r="EK315" i="7"/>
  <c r="EK397" i="7" s="1"/>
  <c r="EL315" i="7"/>
  <c r="EL397" i="7" s="1"/>
  <c r="EM315" i="7"/>
  <c r="EN315" i="7"/>
  <c r="EO315" i="7"/>
  <c r="EP315" i="7"/>
  <c r="EP397" i="7" s="1"/>
  <c r="EQ315" i="7"/>
  <c r="EQ397" i="7" s="1"/>
  <c r="ER315" i="7"/>
  <c r="ES315" i="7"/>
  <c r="ET315" i="7"/>
  <c r="EU315" i="7"/>
  <c r="EU397" i="7" s="1"/>
  <c r="EV315" i="7"/>
  <c r="DZ316" i="7"/>
  <c r="EA316" i="7"/>
  <c r="EB316" i="7"/>
  <c r="EC316" i="7"/>
  <c r="EC398" i="7" s="1"/>
  <c r="ED316" i="7"/>
  <c r="EE316" i="7"/>
  <c r="EE398" i="7" s="1"/>
  <c r="EF316" i="7"/>
  <c r="EF398" i="7" s="1"/>
  <c r="EG316" i="7"/>
  <c r="EH316" i="7"/>
  <c r="EI316" i="7"/>
  <c r="EI398" i="7" s="1"/>
  <c r="EJ316" i="7"/>
  <c r="EJ398" i="7" s="1"/>
  <c r="EK316" i="7"/>
  <c r="EK398" i="7" s="1"/>
  <c r="EL316" i="7"/>
  <c r="EM316" i="7"/>
  <c r="EN316" i="7"/>
  <c r="EN398" i="7" s="1"/>
  <c r="EO316" i="7"/>
  <c r="EP316" i="7"/>
  <c r="EQ316" i="7"/>
  <c r="EQ398" i="7" s="1"/>
  <c r="ER316" i="7"/>
  <c r="ES316" i="7"/>
  <c r="ET316" i="7"/>
  <c r="EU316" i="7"/>
  <c r="EU398" i="7" s="1"/>
  <c r="EV316" i="7"/>
  <c r="EV398" i="7" s="1"/>
  <c r="DZ317" i="7"/>
  <c r="EA317" i="7"/>
  <c r="EB317" i="7"/>
  <c r="EB399" i="7" s="1"/>
  <c r="EC317" i="7"/>
  <c r="EC399" i="7" s="1"/>
  <c r="ED317" i="7"/>
  <c r="EE317" i="7"/>
  <c r="EF317" i="7"/>
  <c r="EG317" i="7"/>
  <c r="EG399" i="7" s="1"/>
  <c r="EH317" i="7"/>
  <c r="EI317" i="7"/>
  <c r="EJ317" i="7"/>
  <c r="EJ399" i="7" s="1"/>
  <c r="EK317" i="7"/>
  <c r="EL317" i="7"/>
  <c r="EM317" i="7"/>
  <c r="EN317" i="7"/>
  <c r="EO317" i="7"/>
  <c r="EO399" i="7" s="1"/>
  <c r="EP317" i="7"/>
  <c r="EQ317" i="7"/>
  <c r="ER317" i="7"/>
  <c r="ER399" i="7" s="1"/>
  <c r="ES317" i="7"/>
  <c r="ES399" i="7" s="1"/>
  <c r="ET317" i="7"/>
  <c r="EU317" i="7"/>
  <c r="EV317" i="7"/>
  <c r="DZ318" i="7"/>
  <c r="DZ400" i="7" s="1"/>
  <c r="EA318" i="7"/>
  <c r="EB318" i="7"/>
  <c r="EC318" i="7"/>
  <c r="EC400" i="7" s="1"/>
  <c r="ED318" i="7"/>
  <c r="EE318" i="7"/>
  <c r="EE400" i="7" s="1"/>
  <c r="EF318" i="7"/>
  <c r="EG318" i="7"/>
  <c r="EG400" i="7" s="1"/>
  <c r="EH318" i="7"/>
  <c r="EH400" i="7" s="1"/>
  <c r="EI318" i="7"/>
  <c r="EJ318" i="7"/>
  <c r="EK318" i="7"/>
  <c r="EL318" i="7"/>
  <c r="EL400" i="7" s="1"/>
  <c r="EM318" i="7"/>
  <c r="EN318" i="7"/>
  <c r="EO318" i="7"/>
  <c r="EP318" i="7"/>
  <c r="EP400" i="7" s="1"/>
  <c r="EQ318" i="7"/>
  <c r="ER318" i="7"/>
  <c r="ES318" i="7"/>
  <c r="ES400" i="7" s="1"/>
  <c r="ET318" i="7"/>
  <c r="EU318" i="7"/>
  <c r="EV318" i="7"/>
  <c r="DZ319" i="7"/>
  <c r="DZ401" i="7" s="1"/>
  <c r="EA319" i="7"/>
  <c r="EA401" i="7" s="1"/>
  <c r="EB319" i="7"/>
  <c r="EC319" i="7"/>
  <c r="ED319" i="7"/>
  <c r="ED401" i="7" s="1"/>
  <c r="EE319" i="7"/>
  <c r="EE401" i="7" s="1"/>
  <c r="EF319" i="7"/>
  <c r="EG319" i="7"/>
  <c r="EH319" i="7"/>
  <c r="EI319" i="7"/>
  <c r="EI401" i="7" s="1"/>
  <c r="EJ319" i="7"/>
  <c r="EK319" i="7"/>
  <c r="EL319" i="7"/>
  <c r="EL401" i="7" s="1"/>
  <c r="EM319" i="7"/>
  <c r="EN319" i="7"/>
  <c r="EO319" i="7"/>
  <c r="EP319" i="7"/>
  <c r="EP401" i="7" s="1"/>
  <c r="EQ319" i="7"/>
  <c r="EQ401" i="7" s="1"/>
  <c r="ER319" i="7"/>
  <c r="ES319" i="7"/>
  <c r="ET319" i="7"/>
  <c r="ET401" i="7" s="1"/>
  <c r="EU319" i="7"/>
  <c r="EU401" i="7" s="1"/>
  <c r="EV319" i="7"/>
  <c r="DZ320" i="7"/>
  <c r="EA320" i="7"/>
  <c r="EB320" i="7"/>
  <c r="EB402" i="7" s="1"/>
  <c r="EC320" i="7"/>
  <c r="ED320" i="7"/>
  <c r="EE320" i="7"/>
  <c r="EF320" i="7"/>
  <c r="EG320" i="7"/>
  <c r="EH320" i="7"/>
  <c r="EI320" i="7"/>
  <c r="EI402" i="7" s="1"/>
  <c r="EJ320" i="7"/>
  <c r="EJ402" i="7" s="1"/>
  <c r="EK320" i="7"/>
  <c r="EL320" i="7"/>
  <c r="EM320" i="7"/>
  <c r="EN320" i="7"/>
  <c r="EN402" i="7" s="1"/>
  <c r="EO320" i="7"/>
  <c r="EP320" i="7"/>
  <c r="EQ320" i="7"/>
  <c r="ER320" i="7"/>
  <c r="ER402" i="7" s="1"/>
  <c r="ES320" i="7"/>
  <c r="ET320" i="7"/>
  <c r="EU320" i="7"/>
  <c r="EU402" i="7" s="1"/>
  <c r="EV320" i="7"/>
  <c r="DZ321" i="7"/>
  <c r="EA321" i="7"/>
  <c r="EB321" i="7"/>
  <c r="EC321" i="7"/>
  <c r="EC403" i="7" s="1"/>
  <c r="ED321" i="7"/>
  <c r="EE321" i="7"/>
  <c r="EF321" i="7"/>
  <c r="EF403" i="7" s="1"/>
  <c r="EG321" i="7"/>
  <c r="EG403" i="7" s="1"/>
  <c r="EH321" i="7"/>
  <c r="EI321" i="7"/>
  <c r="EJ321" i="7"/>
  <c r="EK321" i="7"/>
  <c r="EK403" i="7" s="1"/>
  <c r="EL321" i="7"/>
  <c r="EL403" i="7" s="1"/>
  <c r="EM321" i="7"/>
  <c r="EN321" i="7"/>
  <c r="EN403" i="7" s="1"/>
  <c r="EO321" i="7"/>
  <c r="EP321" i="7"/>
  <c r="EQ321" i="7"/>
  <c r="ER321" i="7"/>
  <c r="ER403" i="7" s="1"/>
  <c r="ES321" i="7"/>
  <c r="ES403" i="7" s="1"/>
  <c r="ET321" i="7"/>
  <c r="EU321" i="7"/>
  <c r="EV321" i="7"/>
  <c r="DZ322" i="7"/>
  <c r="DZ404" i="7" s="1"/>
  <c r="EA322" i="7"/>
  <c r="EB322" i="7"/>
  <c r="EC322" i="7"/>
  <c r="ED322" i="7"/>
  <c r="ED404" i="7" s="1"/>
  <c r="EE322" i="7"/>
  <c r="EE404" i="7" s="1"/>
  <c r="EF322" i="7"/>
  <c r="EG322" i="7"/>
  <c r="EH322" i="7"/>
  <c r="EI322" i="7"/>
  <c r="EI404" i="7" s="1"/>
  <c r="EJ322" i="7"/>
  <c r="EK322" i="7"/>
  <c r="EK404" i="7" s="1"/>
  <c r="EL322" i="7"/>
  <c r="EL404" i="7" s="1"/>
  <c r="EM322" i="7"/>
  <c r="EN322" i="7"/>
  <c r="EO322" i="7"/>
  <c r="EO404" i="7" s="1"/>
  <c r="EP322" i="7"/>
  <c r="EP404" i="7" s="1"/>
  <c r="EQ322" i="7"/>
  <c r="ER322" i="7"/>
  <c r="ES322" i="7"/>
  <c r="ET322" i="7"/>
  <c r="ET404" i="7" s="1"/>
  <c r="EU322" i="7"/>
  <c r="EV322" i="7"/>
  <c r="EV363" i="7" s="1"/>
  <c r="EV444" i="7" s="1"/>
  <c r="DZ323" i="7"/>
  <c r="DZ405" i="7" s="1"/>
  <c r="EA323" i="7"/>
  <c r="EB323" i="7"/>
  <c r="EB405" i="7" s="1"/>
  <c r="EC323" i="7"/>
  <c r="ED323" i="7"/>
  <c r="EE323" i="7"/>
  <c r="EE405" i="7" s="1"/>
  <c r="EF323" i="7"/>
  <c r="EG323" i="7"/>
  <c r="EH323" i="7"/>
  <c r="EH405" i="7" s="1"/>
  <c r="EI323" i="7"/>
  <c r="EI405" i="7" s="1"/>
  <c r="EJ323" i="7"/>
  <c r="EK323" i="7"/>
  <c r="EL323" i="7"/>
  <c r="EM323" i="7"/>
  <c r="EM405" i="7" s="1"/>
  <c r="EN323" i="7"/>
  <c r="EO323" i="7"/>
  <c r="EP323" i="7"/>
  <c r="EP405" i="7" s="1"/>
  <c r="EQ323" i="7"/>
  <c r="ER323" i="7"/>
  <c r="ES323" i="7"/>
  <c r="ET323" i="7"/>
  <c r="ET405" i="7" s="1"/>
  <c r="EU323" i="7"/>
  <c r="EU405" i="7" s="1"/>
  <c r="EV323" i="7"/>
  <c r="DZ324" i="7"/>
  <c r="EA324" i="7"/>
  <c r="EB324" i="7"/>
  <c r="EB406" i="7" s="1"/>
  <c r="EC324" i="7"/>
  <c r="ED324" i="7"/>
  <c r="EE324" i="7"/>
  <c r="EF324" i="7"/>
  <c r="EF406" i="7" s="1"/>
  <c r="EG324" i="7"/>
  <c r="EH324" i="7"/>
  <c r="EI324" i="7"/>
  <c r="EI406" i="7" s="1"/>
  <c r="EJ324" i="7"/>
  <c r="EK324" i="7"/>
  <c r="EL324" i="7"/>
  <c r="EM324" i="7"/>
  <c r="EM406" i="7" s="1"/>
  <c r="EN324" i="7"/>
  <c r="EN406" i="7" s="1"/>
  <c r="EO324" i="7"/>
  <c r="EP324" i="7"/>
  <c r="EQ324" i="7"/>
  <c r="EQ406" i="7" s="1"/>
  <c r="ER324" i="7"/>
  <c r="ER406" i="7" s="1"/>
  <c r="ES324" i="7"/>
  <c r="ES406" i="7" s="1"/>
  <c r="ET324" i="7"/>
  <c r="EU324" i="7"/>
  <c r="EV324" i="7"/>
  <c r="FJ406" i="7"/>
  <c r="FH404" i="7"/>
  <c r="FK403" i="7"/>
  <c r="FR402" i="7"/>
  <c r="FC399" i="7"/>
  <c r="FN398" i="7"/>
  <c r="FU397" i="7"/>
  <c r="FI397" i="7"/>
  <c r="FP396" i="7"/>
  <c r="FF394" i="7"/>
  <c r="FM393" i="7"/>
  <c r="FA393" i="7"/>
  <c r="FH392" i="7"/>
  <c r="FS391" i="7"/>
  <c r="FC391" i="7"/>
  <c r="FP388" i="7"/>
  <c r="EZ388" i="7"/>
  <c r="FK387" i="7"/>
  <c r="FR386" i="7"/>
  <c r="FF386" i="7"/>
  <c r="FM385" i="7"/>
  <c r="FC383" i="7"/>
  <c r="FJ382" i="7"/>
  <c r="FU381" i="7"/>
  <c r="FE381" i="7"/>
  <c r="FP380" i="7"/>
  <c r="EZ380" i="7"/>
  <c r="FM377" i="7"/>
  <c r="FT376" i="7"/>
  <c r="FH376" i="7"/>
  <c r="FO375" i="7"/>
  <c r="FC375" i="7"/>
  <c r="FJ374" i="7"/>
  <c r="FP372" i="7"/>
  <c r="FD372" i="7"/>
  <c r="FR365" i="7"/>
  <c r="FR446" i="7" s="1"/>
  <c r="FP365" i="7"/>
  <c r="FP446" i="7" s="1"/>
  <c r="FF365" i="7"/>
  <c r="FF446" i="7" s="1"/>
  <c r="FT363" i="7"/>
  <c r="FT444" i="7" s="1"/>
  <c r="EZ363" i="7"/>
  <c r="EZ444" i="7" s="1"/>
  <c r="FK362" i="7"/>
  <c r="FK443" i="7" s="1"/>
  <c r="FN361" i="7"/>
  <c r="FN442" i="7" s="1"/>
  <c r="FL361" i="7"/>
  <c r="FL442" i="7" s="1"/>
  <c r="FB361" i="7"/>
  <c r="FB442" i="7" s="1"/>
  <c r="FE360" i="7"/>
  <c r="FE441" i="7" s="1"/>
  <c r="FP359" i="7"/>
  <c r="FP440" i="7" s="1"/>
  <c r="FS358" i="7"/>
  <c r="FS439" i="7" s="1"/>
  <c r="FG358" i="7"/>
  <c r="FG439" i="7" s="1"/>
  <c r="FJ357" i="7"/>
  <c r="FJ438" i="7" s="1"/>
  <c r="FF357" i="7"/>
  <c r="FF438" i="7" s="1"/>
  <c r="FQ356" i="7"/>
  <c r="FQ437" i="7" s="1"/>
  <c r="FM356" i="7"/>
  <c r="FM437" i="7" s="1"/>
  <c r="FA356" i="7"/>
  <c r="FA437" i="7" s="1"/>
  <c r="FT355" i="7"/>
  <c r="FT436" i="7" s="1"/>
  <c r="FH355" i="7"/>
  <c r="FH436" i="7" s="1"/>
  <c r="FD355" i="7"/>
  <c r="FD436" i="7" s="1"/>
  <c r="FO354" i="7"/>
  <c r="FO435" i="7" s="1"/>
  <c r="FK354" i="7"/>
  <c r="FK435" i="7" s="1"/>
  <c r="FR353" i="7"/>
  <c r="FR434" i="7" s="1"/>
  <c r="FF353" i="7"/>
  <c r="FF434" i="7" s="1"/>
  <c r="FB353" i="7"/>
  <c r="FB434" i="7" s="1"/>
  <c r="FM352" i="7"/>
  <c r="FM433" i="7" s="1"/>
  <c r="FI352" i="7"/>
  <c r="FI433" i="7" s="1"/>
  <c r="FT351" i="7"/>
  <c r="FT432" i="7" s="1"/>
  <c r="FP351" i="7"/>
  <c r="FP432" i="7" s="1"/>
  <c r="FD351" i="7"/>
  <c r="FD432" i="7" s="1"/>
  <c r="EZ351" i="7"/>
  <c r="EZ432" i="7" s="1"/>
  <c r="FK350" i="7"/>
  <c r="FK431" i="7" s="1"/>
  <c r="FG350" i="7"/>
  <c r="FG431" i="7" s="1"/>
  <c r="FR349" i="7"/>
  <c r="FR430" i="7" s="1"/>
  <c r="FN349" i="7"/>
  <c r="FN430" i="7" s="1"/>
  <c r="FB349" i="7"/>
  <c r="FB430" i="7" s="1"/>
  <c r="FU348" i="7"/>
  <c r="FU429" i="7" s="1"/>
  <c r="FI348" i="7"/>
  <c r="FI429" i="7" s="1"/>
  <c r="FE348" i="7"/>
  <c r="FE429" i="7" s="1"/>
  <c r="FP347" i="7"/>
  <c r="FP428" i="7" s="1"/>
  <c r="FL347" i="7"/>
  <c r="FL428" i="7" s="1"/>
  <c r="EZ347" i="7"/>
  <c r="EZ428" i="7" s="1"/>
  <c r="FS346" i="7"/>
  <c r="FS427" i="7" s="1"/>
  <c r="FG346" i="7"/>
  <c r="FG427" i="7" s="1"/>
  <c r="FC346" i="7"/>
  <c r="FC427" i="7" s="1"/>
  <c r="FN345" i="7"/>
  <c r="FN426" i="7" s="1"/>
  <c r="FJ345" i="7"/>
  <c r="FJ426" i="7" s="1"/>
  <c r="FU344" i="7"/>
  <c r="FU425" i="7" s="1"/>
  <c r="FQ344" i="7"/>
  <c r="FQ425" i="7" s="1"/>
  <c r="FE344" i="7"/>
  <c r="FE425" i="7" s="1"/>
  <c r="FA344" i="7"/>
  <c r="FA425" i="7" s="1"/>
  <c r="FL343" i="7"/>
  <c r="FL424" i="7" s="1"/>
  <c r="FH343" i="7"/>
  <c r="FH424" i="7" s="1"/>
  <c r="FS342" i="7"/>
  <c r="FS423" i="7" s="1"/>
  <c r="FO342" i="7"/>
  <c r="FO423" i="7" s="1"/>
  <c r="FC342" i="7"/>
  <c r="FC423" i="7" s="1"/>
  <c r="FJ341" i="7"/>
  <c r="FJ422" i="7" s="1"/>
  <c r="FF341" i="7"/>
  <c r="FF422" i="7" s="1"/>
  <c r="FB341" i="7"/>
  <c r="FB422" i="7" s="1"/>
  <c r="FU340" i="7"/>
  <c r="FU421" i="7" s="1"/>
  <c r="FQ340" i="7"/>
  <c r="FQ421" i="7" s="1"/>
  <c r="FM340" i="7"/>
  <c r="FM421" i="7" s="1"/>
  <c r="FI340" i="7"/>
  <c r="FI421" i="7" s="1"/>
  <c r="FE340" i="7"/>
  <c r="FE421" i="7" s="1"/>
  <c r="FA340" i="7"/>
  <c r="FA421" i="7" s="1"/>
  <c r="FT339" i="7"/>
  <c r="FT420" i="7" s="1"/>
  <c r="FP339" i="7"/>
  <c r="FP420" i="7" s="1"/>
  <c r="FL339" i="7"/>
  <c r="FL420" i="7" s="1"/>
  <c r="FH339" i="7"/>
  <c r="FH420" i="7" s="1"/>
  <c r="FD339" i="7"/>
  <c r="FD420" i="7" s="1"/>
  <c r="EZ339" i="7"/>
  <c r="EZ420" i="7" s="1"/>
  <c r="FS338" i="7"/>
  <c r="FS419" i="7" s="1"/>
  <c r="FO338" i="7"/>
  <c r="FO419" i="7" s="1"/>
  <c r="FK338" i="7"/>
  <c r="FK419" i="7" s="1"/>
  <c r="FG338" i="7"/>
  <c r="FG419" i="7" s="1"/>
  <c r="FC338" i="7"/>
  <c r="FC419" i="7" s="1"/>
  <c r="FR337" i="7"/>
  <c r="FR418" i="7" s="1"/>
  <c r="FN337" i="7"/>
  <c r="FN418" i="7" s="1"/>
  <c r="FJ337" i="7"/>
  <c r="FJ418" i="7" s="1"/>
  <c r="FF337" i="7"/>
  <c r="FF418" i="7" s="1"/>
  <c r="FB337" i="7"/>
  <c r="FB418" i="7" s="1"/>
  <c r="FU336" i="7"/>
  <c r="FU417" i="7" s="1"/>
  <c r="FQ336" i="7"/>
  <c r="FQ417" i="7" s="1"/>
  <c r="FM336" i="7"/>
  <c r="FM417" i="7" s="1"/>
  <c r="FI336" i="7"/>
  <c r="FI417" i="7" s="1"/>
  <c r="FE336" i="7"/>
  <c r="FE417" i="7" s="1"/>
  <c r="FA336" i="7"/>
  <c r="FA417" i="7" s="1"/>
  <c r="FT335" i="7"/>
  <c r="FT416" i="7" s="1"/>
  <c r="FP335" i="7"/>
  <c r="FP416" i="7" s="1"/>
  <c r="FL335" i="7"/>
  <c r="FL416" i="7" s="1"/>
  <c r="FH335" i="7"/>
  <c r="FH416" i="7" s="1"/>
  <c r="FD335" i="7"/>
  <c r="FD416" i="7" s="1"/>
  <c r="EZ335" i="7"/>
  <c r="EZ416" i="7" s="1"/>
  <c r="FS334" i="7"/>
  <c r="FS415" i="7" s="1"/>
  <c r="FO334" i="7"/>
  <c r="FO415" i="7" s="1"/>
  <c r="FK334" i="7"/>
  <c r="FK415" i="7" s="1"/>
  <c r="FG334" i="7"/>
  <c r="FG415" i="7" s="1"/>
  <c r="FC334" i="7"/>
  <c r="FC415" i="7" s="1"/>
  <c r="FR333" i="7"/>
  <c r="FR414" i="7" s="1"/>
  <c r="FN333" i="7"/>
  <c r="FN414" i="7" s="1"/>
  <c r="FJ333" i="7"/>
  <c r="FJ414" i="7" s="1"/>
  <c r="FF333" i="7"/>
  <c r="FF414" i="7" s="1"/>
  <c r="FB333" i="7"/>
  <c r="FB414" i="7" s="1"/>
  <c r="FU332" i="7"/>
  <c r="FU413" i="7" s="1"/>
  <c r="FQ332" i="7"/>
  <c r="FQ413" i="7" s="1"/>
  <c r="FM332" i="7"/>
  <c r="FM413" i="7" s="1"/>
  <c r="FI332" i="7"/>
  <c r="FI413" i="7" s="1"/>
  <c r="FE332" i="7"/>
  <c r="FE413" i="7" s="1"/>
  <c r="FA332" i="7"/>
  <c r="FA413" i="7" s="1"/>
  <c r="FT331" i="7"/>
  <c r="FT412" i="7" s="1"/>
  <c r="FP331" i="7"/>
  <c r="FP412" i="7" s="1"/>
  <c r="FL331" i="7"/>
  <c r="FL412" i="7" s="1"/>
  <c r="FH331" i="7"/>
  <c r="FH412" i="7" s="1"/>
  <c r="FD331" i="7"/>
  <c r="FD412" i="7" s="1"/>
  <c r="EZ331" i="7"/>
  <c r="EZ412" i="7" s="1"/>
  <c r="FR406" i="7"/>
  <c r="FL365" i="7"/>
  <c r="FL446" i="7" s="1"/>
  <c r="FJ365" i="7"/>
  <c r="FJ446" i="7" s="1"/>
  <c r="FF406" i="7"/>
  <c r="FB406" i="7"/>
  <c r="EZ406" i="7"/>
  <c r="FM405" i="7"/>
  <c r="FI405" i="7"/>
  <c r="FG405" i="7"/>
  <c r="FT404" i="7"/>
  <c r="FP363" i="7"/>
  <c r="FP444" i="7" s="1"/>
  <c r="FH363" i="7"/>
  <c r="FH444" i="7" s="1"/>
  <c r="FD404" i="7"/>
  <c r="EZ404" i="7"/>
  <c r="FO362" i="7"/>
  <c r="FO443" i="7" s="1"/>
  <c r="FG403" i="7"/>
  <c r="FR361" i="7"/>
  <c r="FR442" i="7" s="1"/>
  <c r="FN402" i="7"/>
  <c r="FL402" i="7"/>
  <c r="FF361" i="7"/>
  <c r="FF442" i="7" s="1"/>
  <c r="FB402" i="7"/>
  <c r="FU360" i="7"/>
  <c r="FU441" i="7" s="1"/>
  <c r="FM360" i="7"/>
  <c r="FM441" i="7" s="1"/>
  <c r="FI401" i="7"/>
  <c r="FE401" i="7"/>
  <c r="FP400" i="7"/>
  <c r="FL400" i="7"/>
  <c r="FD359" i="7"/>
  <c r="FD440" i="7" s="1"/>
  <c r="EZ400" i="7"/>
  <c r="FQ358" i="7"/>
  <c r="FQ439" i="7" s="1"/>
  <c r="FK358" i="7"/>
  <c r="FK439" i="7" s="1"/>
  <c r="FG399" i="7"/>
  <c r="FC358" i="7"/>
  <c r="FC439" i="7" s="1"/>
  <c r="FR398" i="7"/>
  <c r="FN357" i="7"/>
  <c r="FN438" i="7" s="1"/>
  <c r="FL357" i="7"/>
  <c r="FL438" i="7" s="1"/>
  <c r="FJ398" i="7"/>
  <c r="FF398" i="7"/>
  <c r="FD398" i="7"/>
  <c r="FB398" i="7"/>
  <c r="FU356" i="7"/>
  <c r="FU437" i="7" s="1"/>
  <c r="FQ397" i="7"/>
  <c r="FM397" i="7"/>
  <c r="FK397" i="7"/>
  <c r="FI356" i="7"/>
  <c r="FI437" i="7" s="1"/>
  <c r="FE397" i="7"/>
  <c r="FA397" i="7"/>
  <c r="FT396" i="7"/>
  <c r="FP355" i="7"/>
  <c r="FP436" i="7" s="1"/>
  <c r="FL396" i="7"/>
  <c r="FH396" i="7"/>
  <c r="FD396" i="7"/>
  <c r="EZ396" i="7"/>
  <c r="FS395" i="7"/>
  <c r="FO395" i="7"/>
  <c r="FK395" i="7"/>
  <c r="FI395" i="7"/>
  <c r="FG395" i="7"/>
  <c r="FC354" i="7"/>
  <c r="FC435" i="7" s="1"/>
  <c r="FR394" i="7"/>
  <c r="FP394" i="7"/>
  <c r="FN394" i="7"/>
  <c r="FJ394" i="7"/>
  <c r="FB394" i="7"/>
  <c r="EZ394" i="7"/>
  <c r="FU393" i="7"/>
  <c r="FQ393" i="7"/>
  <c r="FI393" i="7"/>
  <c r="FG393" i="7"/>
  <c r="FE393" i="7"/>
  <c r="FA352" i="7"/>
  <c r="FA433" i="7" s="1"/>
  <c r="FT392" i="7"/>
  <c r="FP392" i="7"/>
  <c r="FL392" i="7"/>
  <c r="FH351" i="7"/>
  <c r="FH432" i="7" s="1"/>
  <c r="FD392" i="7"/>
  <c r="EZ392" i="7"/>
  <c r="FU391" i="7"/>
  <c r="FS350" i="7"/>
  <c r="FS431" i="7" s="1"/>
  <c r="FO391" i="7"/>
  <c r="FK391" i="7"/>
  <c r="FG391" i="7"/>
  <c r="FE391" i="7"/>
  <c r="FC350" i="7"/>
  <c r="FC431" i="7" s="1"/>
  <c r="FR390" i="7"/>
  <c r="FN390" i="7"/>
  <c r="FL390" i="7"/>
  <c r="FJ390" i="7"/>
  <c r="FF390" i="7"/>
  <c r="FB390" i="7"/>
  <c r="FU389" i="7"/>
  <c r="FQ389" i="7"/>
  <c r="FM348" i="7"/>
  <c r="FM429" i="7" s="1"/>
  <c r="FI389" i="7"/>
  <c r="FE389" i="7"/>
  <c r="FC389" i="7"/>
  <c r="FA389" i="7"/>
  <c r="FT388" i="7"/>
  <c r="FL388" i="7"/>
  <c r="FJ388" i="7"/>
  <c r="FH388" i="7"/>
  <c r="FD388" i="7"/>
  <c r="FS387" i="7"/>
  <c r="FQ387" i="7"/>
  <c r="FO387" i="7"/>
  <c r="FK346" i="7"/>
  <c r="FK427" i="7" s="1"/>
  <c r="FI346" i="7"/>
  <c r="FI427" i="7" s="1"/>
  <c r="FG387" i="7"/>
  <c r="FC387" i="7"/>
  <c r="EV387" i="7"/>
  <c r="FR345" i="7"/>
  <c r="FR426" i="7" s="1"/>
  <c r="FN386" i="7"/>
  <c r="FJ386" i="7"/>
  <c r="FH386" i="7"/>
  <c r="FF345" i="7"/>
  <c r="FF426" i="7" s="1"/>
  <c r="FB386" i="7"/>
  <c r="FU385" i="7"/>
  <c r="FQ385" i="7"/>
  <c r="FO385" i="7"/>
  <c r="FM344" i="7"/>
  <c r="FM425" i="7" s="1"/>
  <c r="FI385" i="7"/>
  <c r="FE385" i="7"/>
  <c r="FA385" i="7"/>
  <c r="EV385" i="7"/>
  <c r="FT384" i="7"/>
  <c r="FP384" i="7"/>
  <c r="FL384" i="7"/>
  <c r="FH384" i="7"/>
  <c r="FD384" i="7"/>
  <c r="EZ343" i="7"/>
  <c r="EZ424" i="7" s="1"/>
  <c r="FS383" i="7"/>
  <c r="FO383" i="7"/>
  <c r="FM383" i="7"/>
  <c r="FK383" i="7"/>
  <c r="FG383" i="7"/>
  <c r="FT382" i="7"/>
  <c r="FR382" i="7"/>
  <c r="FN382" i="7"/>
  <c r="FF382" i="7"/>
  <c r="FB382" i="7"/>
  <c r="FS340" i="7"/>
  <c r="FS421" i="7" s="1"/>
  <c r="FQ381" i="7"/>
  <c r="FM381" i="7"/>
  <c r="FI381" i="7"/>
  <c r="FA381" i="7"/>
  <c r="FT380" i="7"/>
  <c r="FL380" i="7"/>
  <c r="FH380" i="7"/>
  <c r="FD380" i="7"/>
  <c r="FS379" i="7"/>
  <c r="FO379" i="7"/>
  <c r="FK379" i="7"/>
  <c r="FG379" i="7"/>
  <c r="FC379" i="7"/>
  <c r="EV379" i="7"/>
  <c r="FR378" i="7"/>
  <c r="FP337" i="7"/>
  <c r="FP418" i="7" s="1"/>
  <c r="FN378" i="7"/>
  <c r="FJ378" i="7"/>
  <c r="FF378" i="7"/>
  <c r="FB378" i="7"/>
  <c r="FU377" i="7"/>
  <c r="FQ377" i="7"/>
  <c r="FK336" i="7"/>
  <c r="FK417" i="7" s="1"/>
  <c r="FI377" i="7"/>
  <c r="FE377" i="7"/>
  <c r="FA377" i="7"/>
  <c r="FP376" i="7"/>
  <c r="FL376" i="7"/>
  <c r="FF335" i="7"/>
  <c r="FF416" i="7" s="1"/>
  <c r="FD376" i="7"/>
  <c r="EZ376" i="7"/>
  <c r="FS375" i="7"/>
  <c r="FK375" i="7"/>
  <c r="FG375" i="7"/>
  <c r="FR374" i="7"/>
  <c r="FN374" i="7"/>
  <c r="FF374" i="7"/>
  <c r="FB374" i="7"/>
  <c r="FU373" i="7"/>
  <c r="FQ373" i="7"/>
  <c r="FM373" i="7"/>
  <c r="FI373" i="7"/>
  <c r="FE373" i="7"/>
  <c r="FC332" i="7"/>
  <c r="FC413" i="7" s="1"/>
  <c r="FA373" i="7"/>
  <c r="FT372" i="7"/>
  <c r="FL372" i="7"/>
  <c r="FH372" i="7"/>
  <c r="EZ372" i="7"/>
  <c r="AT107" i="7"/>
  <c r="AS107" i="7"/>
  <c r="AR107" i="7"/>
  <c r="AQ107" i="7"/>
  <c r="AJ107" i="7"/>
  <c r="AT106" i="7"/>
  <c r="AS106" i="7"/>
  <c r="AR106" i="7"/>
  <c r="AQ106" i="7"/>
  <c r="AJ106" i="7"/>
  <c r="AT109" i="7"/>
  <c r="AS109" i="7"/>
  <c r="AR109" i="7"/>
  <c r="AQ109" i="7"/>
  <c r="AJ109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BM269" i="7" s="1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9" i="7"/>
  <c r="AJ100" i="7"/>
  <c r="AJ101" i="7"/>
  <c r="AJ103" i="7"/>
  <c r="AJ104" i="7"/>
  <c r="AJ105" i="7"/>
  <c r="AJ108" i="7"/>
  <c r="AT68" i="7"/>
  <c r="AS68" i="7"/>
  <c r="AR68" i="7"/>
  <c r="AQ68" i="7"/>
  <c r="AT25" i="7"/>
  <c r="AS25" i="7"/>
  <c r="AR25" i="7"/>
  <c r="AQ25" i="7"/>
  <c r="AT24" i="7"/>
  <c r="AS24" i="7"/>
  <c r="AR24" i="7"/>
  <c r="AQ24" i="7"/>
  <c r="AT22" i="7"/>
  <c r="AS22" i="7"/>
  <c r="AR22" i="7"/>
  <c r="AQ22" i="7"/>
  <c r="AT35" i="7"/>
  <c r="AS35" i="7"/>
  <c r="AR35" i="7"/>
  <c r="AQ35" i="7"/>
  <c r="K367" i="7"/>
  <c r="CZ290" i="7"/>
  <c r="CZ372" i="7" s="1"/>
  <c r="DA290" i="7"/>
  <c r="DA372" i="7" s="1"/>
  <c r="DB290" i="7"/>
  <c r="DB331" i="7" s="1"/>
  <c r="DC290" i="7"/>
  <c r="DD290" i="7"/>
  <c r="DD372" i="7" s="1"/>
  <c r="DE290" i="7"/>
  <c r="DE331" i="7" s="1"/>
  <c r="DE412" i="7" s="1"/>
  <c r="DF290" i="7"/>
  <c r="DF331" i="7" s="1"/>
  <c r="DG290" i="7"/>
  <c r="DH290" i="7"/>
  <c r="DH331" i="7" s="1"/>
  <c r="DH412" i="7" s="1"/>
  <c r="DI290" i="7"/>
  <c r="DJ290" i="7"/>
  <c r="DJ372" i="7" s="1"/>
  <c r="DK290" i="7"/>
  <c r="DL290" i="7"/>
  <c r="DL372" i="7" s="1"/>
  <c r="DM290" i="7"/>
  <c r="DM372" i="7" s="1"/>
  <c r="DN290" i="7"/>
  <c r="DN372" i="7" s="1"/>
  <c r="DO290" i="7"/>
  <c r="DP290" i="7"/>
  <c r="DP372" i="7" s="1"/>
  <c r="DQ290" i="7"/>
  <c r="DR290" i="7"/>
  <c r="DR372" i="7" s="1"/>
  <c r="DS290" i="7"/>
  <c r="DT290" i="7"/>
  <c r="DT372" i="7" s="1"/>
  <c r="DU290" i="7"/>
  <c r="DU372" i="7" s="1"/>
  <c r="DV290" i="7"/>
  <c r="DV331" i="7" s="1"/>
  <c r="DV412" i="7" s="1"/>
  <c r="CZ291" i="7"/>
  <c r="DA291" i="7"/>
  <c r="DA332" i="7" s="1"/>
  <c r="DA413" i="7" s="1"/>
  <c r="DB291" i="7"/>
  <c r="DB332" i="7" s="1"/>
  <c r="DB413" i="7" s="1"/>
  <c r="DC291" i="7"/>
  <c r="DC373" i="7" s="1"/>
  <c r="DD291" i="7"/>
  <c r="DE291" i="7"/>
  <c r="DE332" i="7" s="1"/>
  <c r="DE413" i="7" s="1"/>
  <c r="DF291" i="7"/>
  <c r="DG291" i="7"/>
  <c r="DG373" i="7" s="1"/>
  <c r="DH291" i="7"/>
  <c r="DI291" i="7"/>
  <c r="DI373" i="7" s="1"/>
  <c r="DJ291" i="7"/>
  <c r="DJ373" i="7" s="1"/>
  <c r="DK291" i="7"/>
  <c r="DK373" i="7" s="1"/>
  <c r="DL291" i="7"/>
  <c r="DM291" i="7"/>
  <c r="DM373" i="7" s="1"/>
  <c r="DN291" i="7"/>
  <c r="DO291" i="7"/>
  <c r="DO332" i="7" s="1"/>
  <c r="DO413" i="7" s="1"/>
  <c r="DP291" i="7"/>
  <c r="DQ291" i="7"/>
  <c r="DR291" i="7"/>
  <c r="DS291" i="7"/>
  <c r="DS373" i="7" s="1"/>
  <c r="DT291" i="7"/>
  <c r="DU291" i="7"/>
  <c r="DU373" i="7" s="1"/>
  <c r="DV291" i="7"/>
  <c r="DV373" i="7" s="1"/>
  <c r="CZ292" i="7"/>
  <c r="CZ374" i="7" s="1"/>
  <c r="DA292" i="7"/>
  <c r="DB292" i="7"/>
  <c r="DB374" i="7" s="1"/>
  <c r="DC292" i="7"/>
  <c r="DD292" i="7"/>
  <c r="DD374" i="7" s="1"/>
  <c r="DE292" i="7"/>
  <c r="DF292" i="7"/>
  <c r="DG292" i="7"/>
  <c r="DG374" i="7" s="1"/>
  <c r="DH292" i="7"/>
  <c r="DI292" i="7"/>
  <c r="DJ292" i="7"/>
  <c r="DJ374" i="7" s="1"/>
  <c r="DK292" i="7"/>
  <c r="DK374" i="7" s="1"/>
  <c r="DL292" i="7"/>
  <c r="DL374" i="7" s="1"/>
  <c r="DM292" i="7"/>
  <c r="DN292" i="7"/>
  <c r="DN374" i="7" s="1"/>
  <c r="DO292" i="7"/>
  <c r="DO333" i="7" s="1"/>
  <c r="DO414" i="7" s="1"/>
  <c r="DP292" i="7"/>
  <c r="DP374" i="7" s="1"/>
  <c r="DQ292" i="7"/>
  <c r="DR292" i="7"/>
  <c r="DS292" i="7"/>
  <c r="DS374" i="7" s="1"/>
  <c r="DT292" i="7"/>
  <c r="DT374" i="7" s="1"/>
  <c r="DU292" i="7"/>
  <c r="DV292" i="7"/>
  <c r="DV374" i="7" s="1"/>
  <c r="CZ293" i="7"/>
  <c r="CZ334" i="7" s="1"/>
  <c r="CZ415" i="7" s="1"/>
  <c r="DA293" i="7"/>
  <c r="DA334" i="7" s="1"/>
  <c r="DB293" i="7"/>
  <c r="DC293" i="7"/>
  <c r="DC334" i="7" s="1"/>
  <c r="DC415" i="7" s="1"/>
  <c r="DD293" i="7"/>
  <c r="DE293" i="7"/>
  <c r="DE375" i="7" s="1"/>
  <c r="DF293" i="7"/>
  <c r="DG293" i="7"/>
  <c r="DG375" i="7" s="1"/>
  <c r="DH293" i="7"/>
  <c r="DH375" i="7" s="1"/>
  <c r="DI293" i="7"/>
  <c r="DI375" i="7" s="1"/>
  <c r="DJ293" i="7"/>
  <c r="DK293" i="7"/>
  <c r="DL293" i="7"/>
  <c r="DM293" i="7"/>
  <c r="DM375" i="7" s="1"/>
  <c r="DN293" i="7"/>
  <c r="DO293" i="7"/>
  <c r="DO375" i="7" s="1"/>
  <c r="DP293" i="7"/>
  <c r="DP375" i="7" s="1"/>
  <c r="DQ293" i="7"/>
  <c r="DQ334" i="7" s="1"/>
  <c r="DQ415" i="7" s="1"/>
  <c r="DR293" i="7"/>
  <c r="DS293" i="7"/>
  <c r="DS375" i="7" s="1"/>
  <c r="DT293" i="7"/>
  <c r="DT375" i="7" s="1"/>
  <c r="DU293" i="7"/>
  <c r="DU375" i="7" s="1"/>
  <c r="DV293" i="7"/>
  <c r="CZ294" i="7"/>
  <c r="CZ335" i="7" s="1"/>
  <c r="CZ416" i="7" s="1"/>
  <c r="DA294" i="7"/>
  <c r="DB294" i="7"/>
  <c r="DB376" i="7" s="1"/>
  <c r="DC294" i="7"/>
  <c r="DD294" i="7"/>
  <c r="DD376" i="7" s="1"/>
  <c r="DE294" i="7"/>
  <c r="DE376" i="7" s="1"/>
  <c r="DF294" i="7"/>
  <c r="DF376" i="7" s="1"/>
  <c r="DG294" i="7"/>
  <c r="DH294" i="7"/>
  <c r="DH376" i="7" s="1"/>
  <c r="DI294" i="7"/>
  <c r="DJ294" i="7"/>
  <c r="DJ335" i="7" s="1"/>
  <c r="DJ416" i="7" s="1"/>
  <c r="DK294" i="7"/>
  <c r="DL294" i="7"/>
  <c r="DL335" i="7" s="1"/>
  <c r="DL416" i="7" s="1"/>
  <c r="DM294" i="7"/>
  <c r="DN294" i="7"/>
  <c r="DN376" i="7" s="1"/>
  <c r="DO294" i="7"/>
  <c r="DP294" i="7"/>
  <c r="DP335" i="7" s="1"/>
  <c r="DP416" i="7" s="1"/>
  <c r="DQ294" i="7"/>
  <c r="DQ376" i="7" s="1"/>
  <c r="DR294" i="7"/>
  <c r="DR376" i="7" s="1"/>
  <c r="DS294" i="7"/>
  <c r="DT294" i="7"/>
  <c r="DT376" i="7" s="1"/>
  <c r="DU294" i="7"/>
  <c r="DV294" i="7"/>
  <c r="DV376" i="7" s="1"/>
  <c r="CZ295" i="7"/>
  <c r="DA295" i="7"/>
  <c r="DA336" i="7" s="1"/>
  <c r="DA417" i="7" s="1"/>
  <c r="DB295" i="7"/>
  <c r="DB377" i="7" s="1"/>
  <c r="DC295" i="7"/>
  <c r="DC336" i="7" s="1"/>
  <c r="DC417" i="7" s="1"/>
  <c r="DD295" i="7"/>
  <c r="DE295" i="7"/>
  <c r="DE336" i="7" s="1"/>
  <c r="DE417" i="7" s="1"/>
  <c r="DF295" i="7"/>
  <c r="DF377" i="7" s="1"/>
  <c r="DG295" i="7"/>
  <c r="DG377" i="7" s="1"/>
  <c r="DH295" i="7"/>
  <c r="DI295" i="7"/>
  <c r="DI377" i="7" s="1"/>
  <c r="DJ295" i="7"/>
  <c r="DK295" i="7"/>
  <c r="DK377" i="7" s="1"/>
  <c r="DL295" i="7"/>
  <c r="DM295" i="7"/>
  <c r="DM336" i="7" s="1"/>
  <c r="DM417" i="7" s="1"/>
  <c r="DN295" i="7"/>
  <c r="DN377" i="7" s="1"/>
  <c r="DO295" i="7"/>
  <c r="DO336" i="7" s="1"/>
  <c r="DO417" i="7" s="1"/>
  <c r="DP295" i="7"/>
  <c r="DQ295" i="7"/>
  <c r="DQ377" i="7" s="1"/>
  <c r="DR295" i="7"/>
  <c r="DS295" i="7"/>
  <c r="DS336" i="7" s="1"/>
  <c r="DS417" i="7" s="1"/>
  <c r="DT295" i="7"/>
  <c r="DU295" i="7"/>
  <c r="DV295" i="7"/>
  <c r="DV336" i="7" s="1"/>
  <c r="DV417" i="7" s="1"/>
  <c r="CZ296" i="7"/>
  <c r="CZ378" i="7" s="1"/>
  <c r="DA296" i="7"/>
  <c r="DB296" i="7"/>
  <c r="DB378" i="7" s="1"/>
  <c r="DC296" i="7"/>
  <c r="DC378" i="7" s="1"/>
  <c r="DD296" i="7"/>
  <c r="DD378" i="7" s="1"/>
  <c r="DE296" i="7"/>
  <c r="DF296" i="7"/>
  <c r="DF337" i="7" s="1"/>
  <c r="DF418" i="7" s="1"/>
  <c r="DG296" i="7"/>
  <c r="DG337" i="7" s="1"/>
  <c r="DG418" i="7" s="1"/>
  <c r="DH296" i="7"/>
  <c r="DH378" i="7" s="1"/>
  <c r="DI296" i="7"/>
  <c r="DJ296" i="7"/>
  <c r="DJ337" i="7" s="1"/>
  <c r="DJ418" i="7" s="1"/>
  <c r="DK296" i="7"/>
  <c r="DK378" i="7" s="1"/>
  <c r="DL296" i="7"/>
  <c r="DL337" i="7" s="1"/>
  <c r="DL418" i="7" s="1"/>
  <c r="DM296" i="7"/>
  <c r="DN296" i="7"/>
  <c r="DO296" i="7"/>
  <c r="DO378" i="7" s="1"/>
  <c r="DP296" i="7"/>
  <c r="DP378" i="7" s="1"/>
  <c r="DQ296" i="7"/>
  <c r="DR296" i="7"/>
  <c r="DR378" i="7" s="1"/>
  <c r="DS296" i="7"/>
  <c r="DT296" i="7"/>
  <c r="DT378" i="7" s="1"/>
  <c r="DU296" i="7"/>
  <c r="DV296" i="7"/>
  <c r="DV378" i="7" s="1"/>
  <c r="CZ297" i="7"/>
  <c r="CZ379" i="7" s="1"/>
  <c r="DA297" i="7"/>
  <c r="DA379" i="7" s="1"/>
  <c r="DB297" i="7"/>
  <c r="DC297" i="7"/>
  <c r="DD297" i="7"/>
  <c r="DD338" i="7" s="1"/>
  <c r="DD419" i="7" s="1"/>
  <c r="DE297" i="7"/>
  <c r="DE338" i="7" s="1"/>
  <c r="DE419" i="7" s="1"/>
  <c r="DF297" i="7"/>
  <c r="DG297" i="7"/>
  <c r="DH297" i="7"/>
  <c r="DI297" i="7"/>
  <c r="DI379" i="7" s="1"/>
  <c r="DJ297" i="7"/>
  <c r="DK297" i="7"/>
  <c r="DK338" i="7" s="1"/>
  <c r="DK419" i="7" s="1"/>
  <c r="DL297" i="7"/>
  <c r="DL338" i="7" s="1"/>
  <c r="DL419" i="7" s="1"/>
  <c r="DM297" i="7"/>
  <c r="DM379" i="7" s="1"/>
  <c r="DN297" i="7"/>
  <c r="DO297" i="7"/>
  <c r="DO379" i="7" s="1"/>
  <c r="DP297" i="7"/>
  <c r="DQ297" i="7"/>
  <c r="DQ379" i="7" s="1"/>
  <c r="DR297" i="7"/>
  <c r="DS297" i="7"/>
  <c r="DS379" i="7" s="1"/>
  <c r="DT297" i="7"/>
  <c r="DT379" i="7" s="1"/>
  <c r="DU297" i="7"/>
  <c r="DU338" i="7" s="1"/>
  <c r="DU419" i="7" s="1"/>
  <c r="DV297" i="7"/>
  <c r="CZ298" i="7"/>
  <c r="DA298" i="7"/>
  <c r="DA380" i="7" s="1"/>
  <c r="DB298" i="7"/>
  <c r="DB380" i="7" s="1"/>
  <c r="DC298" i="7"/>
  <c r="DD298" i="7"/>
  <c r="DD339" i="7" s="1"/>
  <c r="DD420" i="7" s="1"/>
  <c r="DE298" i="7"/>
  <c r="DF298" i="7"/>
  <c r="DF380" i="7" s="1"/>
  <c r="DG298" i="7"/>
  <c r="DH298" i="7"/>
  <c r="DH339" i="7" s="1"/>
  <c r="DH420" i="7" s="1"/>
  <c r="DI298" i="7"/>
  <c r="DI380" i="7" s="1"/>
  <c r="DJ298" i="7"/>
  <c r="DJ380" i="7" s="1"/>
  <c r="DK298" i="7"/>
  <c r="DL298" i="7"/>
  <c r="DL339" i="7" s="1"/>
  <c r="DL420" i="7" s="1"/>
  <c r="DM298" i="7"/>
  <c r="DN298" i="7"/>
  <c r="DN339" i="7" s="1"/>
  <c r="DO298" i="7"/>
  <c r="DP298" i="7"/>
  <c r="DP380" i="7" s="1"/>
  <c r="DQ298" i="7"/>
  <c r="DQ339" i="7" s="1"/>
  <c r="DQ420" i="7" s="1"/>
  <c r="DR298" i="7"/>
  <c r="DR380" i="7" s="1"/>
  <c r="DS298" i="7"/>
  <c r="DT298" i="7"/>
  <c r="DU298" i="7"/>
  <c r="DU380" i="7" s="1"/>
  <c r="DV298" i="7"/>
  <c r="DV380" i="7" s="1"/>
  <c r="CZ299" i="7"/>
  <c r="DA299" i="7"/>
  <c r="DA340" i="7" s="1"/>
  <c r="DA421" i="7" s="1"/>
  <c r="DB299" i="7"/>
  <c r="DB340" i="7" s="1"/>
  <c r="DB421" i="7" s="1"/>
  <c r="DC299" i="7"/>
  <c r="DC381" i="7" s="1"/>
  <c r="DD299" i="7"/>
  <c r="DE299" i="7"/>
  <c r="DE340" i="7" s="1"/>
  <c r="DE421" i="7" s="1"/>
  <c r="DF299" i="7"/>
  <c r="DF381" i="7" s="1"/>
  <c r="DG299" i="7"/>
  <c r="DG340" i="7" s="1"/>
  <c r="DH299" i="7"/>
  <c r="DI299" i="7"/>
  <c r="DI381" i="7" s="1"/>
  <c r="DJ299" i="7"/>
  <c r="DJ340" i="7" s="1"/>
  <c r="DJ421" i="7" s="1"/>
  <c r="DK299" i="7"/>
  <c r="DK381" i="7" s="1"/>
  <c r="DL299" i="7"/>
  <c r="DM299" i="7"/>
  <c r="DM381" i="7" s="1"/>
  <c r="DN299" i="7"/>
  <c r="DO299" i="7"/>
  <c r="DO381" i="7" s="1"/>
  <c r="DP299" i="7"/>
  <c r="DQ299" i="7"/>
  <c r="DQ340" i="7" s="1"/>
  <c r="DQ421" i="7" s="1"/>
  <c r="DR299" i="7"/>
  <c r="DR381" i="7" s="1"/>
  <c r="DS299" i="7"/>
  <c r="DS381" i="7" s="1"/>
  <c r="DT299" i="7"/>
  <c r="DU299" i="7"/>
  <c r="DU340" i="7" s="1"/>
  <c r="DU421" i="7" s="1"/>
  <c r="DV299" i="7"/>
  <c r="CZ300" i="7"/>
  <c r="DA300" i="7"/>
  <c r="DB300" i="7"/>
  <c r="DB382" i="7" s="1"/>
  <c r="DC300" i="7"/>
  <c r="DD300" i="7"/>
  <c r="DD382" i="7" s="1"/>
  <c r="DE300" i="7"/>
  <c r="DF300" i="7"/>
  <c r="DF341" i="7" s="1"/>
  <c r="DF422" i="7" s="1"/>
  <c r="DG300" i="7"/>
  <c r="DG382" i="7" s="1"/>
  <c r="DH300" i="7"/>
  <c r="DH382" i="7" s="1"/>
  <c r="DI300" i="7"/>
  <c r="DJ300" i="7"/>
  <c r="DJ382" i="7" s="1"/>
  <c r="DK300" i="7"/>
  <c r="DL300" i="7"/>
  <c r="DL382" i="7" s="1"/>
  <c r="DM300" i="7"/>
  <c r="DN300" i="7"/>
  <c r="DO300" i="7"/>
  <c r="DO382" i="7" s="1"/>
  <c r="DP300" i="7"/>
  <c r="DP341" i="7" s="1"/>
  <c r="DQ300" i="7"/>
  <c r="DR300" i="7"/>
  <c r="DR341" i="7" s="1"/>
  <c r="DR422" i="7" s="1"/>
  <c r="DS300" i="7"/>
  <c r="DS382" i="7" s="1"/>
  <c r="DT300" i="7"/>
  <c r="DT382" i="7" s="1"/>
  <c r="DU300" i="7"/>
  <c r="DV300" i="7"/>
  <c r="DV382" i="7" s="1"/>
  <c r="CZ301" i="7"/>
  <c r="DA301" i="7"/>
  <c r="DA383" i="7" s="1"/>
  <c r="DB301" i="7"/>
  <c r="DC301" i="7"/>
  <c r="DC383" i="7" s="1"/>
  <c r="DD301" i="7"/>
  <c r="DD383" i="7" s="1"/>
  <c r="DE301" i="7"/>
  <c r="DE383" i="7" s="1"/>
  <c r="DF301" i="7"/>
  <c r="DG301" i="7"/>
  <c r="DH301" i="7"/>
  <c r="DH342" i="7" s="1"/>
  <c r="DH423" i="7" s="1"/>
  <c r="DI301" i="7"/>
  <c r="DI383" i="7" s="1"/>
  <c r="DJ301" i="7"/>
  <c r="DK301" i="7"/>
  <c r="DK383" i="7" s="1"/>
  <c r="DL301" i="7"/>
  <c r="DL383" i="7" s="1"/>
  <c r="DM301" i="7"/>
  <c r="DM383" i="7" s="1"/>
  <c r="DN301" i="7"/>
  <c r="DO301" i="7"/>
  <c r="DO342" i="7" s="1"/>
  <c r="DO423" i="7" s="1"/>
  <c r="DP301" i="7"/>
  <c r="DP342" i="7" s="1"/>
  <c r="DP423" i="7" s="1"/>
  <c r="DQ301" i="7"/>
  <c r="DQ383" i="7" s="1"/>
  <c r="DR301" i="7"/>
  <c r="DS301" i="7"/>
  <c r="DS383" i="7" s="1"/>
  <c r="DT301" i="7"/>
  <c r="DT383" i="7" s="1"/>
  <c r="DU301" i="7"/>
  <c r="DU383" i="7" s="1"/>
  <c r="DV301" i="7"/>
  <c r="CZ302" i="7"/>
  <c r="DA302" i="7"/>
  <c r="DA343" i="7" s="1"/>
  <c r="DA424" i="7" s="1"/>
  <c r="DB302" i="7"/>
  <c r="DB384" i="7" s="1"/>
  <c r="DC302" i="7"/>
  <c r="DD302" i="7"/>
  <c r="DD384" i="7" s="1"/>
  <c r="DE302" i="7"/>
  <c r="DE384" i="7" s="1"/>
  <c r="DF302" i="7"/>
  <c r="DF384" i="7" s="1"/>
  <c r="DG302" i="7"/>
  <c r="DH302" i="7"/>
  <c r="DH384" i="7" s="1"/>
  <c r="DI302" i="7"/>
  <c r="DJ302" i="7"/>
  <c r="DJ384" i="7" s="1"/>
  <c r="DK302" i="7"/>
  <c r="DL302" i="7"/>
  <c r="DL343" i="7" s="1"/>
  <c r="DL424" i="7" s="1"/>
  <c r="DM302" i="7"/>
  <c r="DM384" i="7" s="1"/>
  <c r="DN302" i="7"/>
  <c r="DN384" i="7" s="1"/>
  <c r="DO302" i="7"/>
  <c r="DO343" i="7" s="1"/>
  <c r="DO424" i="7" s="1"/>
  <c r="DP302" i="7"/>
  <c r="DQ302" i="7"/>
  <c r="DQ343" i="7" s="1"/>
  <c r="DQ424" i="7" s="1"/>
  <c r="DR302" i="7"/>
  <c r="DR384" i="7" s="1"/>
  <c r="DS302" i="7"/>
  <c r="DS343" i="7" s="1"/>
  <c r="DS424" i="7" s="1"/>
  <c r="DT302" i="7"/>
  <c r="DT384" i="7" s="1"/>
  <c r="DU302" i="7"/>
  <c r="DU384" i="7" s="1"/>
  <c r="DV302" i="7"/>
  <c r="DV384" i="7" s="1"/>
  <c r="CZ303" i="7"/>
  <c r="CZ344" i="7" s="1"/>
  <c r="CZ425" i="7" s="1"/>
  <c r="DA303" i="7"/>
  <c r="DA385" i="7" s="1"/>
  <c r="DB303" i="7"/>
  <c r="DB344" i="7" s="1"/>
  <c r="DB425" i="7" s="1"/>
  <c r="DC303" i="7"/>
  <c r="DC385" i="7" s="1"/>
  <c r="DD303" i="7"/>
  <c r="DD344" i="7" s="1"/>
  <c r="DD425" i="7" s="1"/>
  <c r="DE303" i="7"/>
  <c r="DF303" i="7"/>
  <c r="DF385" i="7" s="1"/>
  <c r="DG303" i="7"/>
  <c r="DG385" i="7" s="1"/>
  <c r="DH303" i="7"/>
  <c r="DH344" i="7" s="1"/>
  <c r="DH425" i="7" s="1"/>
  <c r="DI303" i="7"/>
  <c r="DI344" i="7" s="1"/>
  <c r="DI425" i="7" s="1"/>
  <c r="DJ303" i="7"/>
  <c r="DJ344" i="7" s="1"/>
  <c r="DJ425" i="7" s="1"/>
  <c r="DK303" i="7"/>
  <c r="DK385" i="7" s="1"/>
  <c r="DL303" i="7"/>
  <c r="DL344" i="7" s="1"/>
  <c r="DL425" i="7" s="1"/>
  <c r="DM303" i="7"/>
  <c r="DM385" i="7" s="1"/>
  <c r="DN303" i="7"/>
  <c r="DN385" i="7" s="1"/>
  <c r="DO303" i="7"/>
  <c r="DO344" i="7" s="1"/>
  <c r="DO425" i="7" s="1"/>
  <c r="DP303" i="7"/>
  <c r="DP344" i="7" s="1"/>
  <c r="DP425" i="7" s="1"/>
  <c r="DQ303" i="7"/>
  <c r="DQ385" i="7" s="1"/>
  <c r="DR303" i="7"/>
  <c r="DR385" i="7" s="1"/>
  <c r="DS303" i="7"/>
  <c r="DS385" i="7" s="1"/>
  <c r="DT303" i="7"/>
  <c r="DT344" i="7" s="1"/>
  <c r="DT425" i="7" s="1"/>
  <c r="DU303" i="7"/>
  <c r="DV303" i="7"/>
  <c r="DV385" i="7" s="1"/>
  <c r="CZ304" i="7"/>
  <c r="CZ345" i="7" s="1"/>
  <c r="DA304" i="7"/>
  <c r="DA345" i="7" s="1"/>
  <c r="DA426" i="7" s="1"/>
  <c r="DB304" i="7"/>
  <c r="DB386" i="7" s="1"/>
  <c r="DC304" i="7"/>
  <c r="DC345" i="7" s="1"/>
  <c r="DC426" i="7" s="1"/>
  <c r="DD304" i="7"/>
  <c r="DD386" i="7" s="1"/>
  <c r="DE304" i="7"/>
  <c r="DE345" i="7" s="1"/>
  <c r="DE426" i="7" s="1"/>
  <c r="DF304" i="7"/>
  <c r="DF345" i="7" s="1"/>
  <c r="DF426" i="7" s="1"/>
  <c r="DG304" i="7"/>
  <c r="DG386" i="7" s="1"/>
  <c r="DH304" i="7"/>
  <c r="DH386" i="7" s="1"/>
  <c r="DI304" i="7"/>
  <c r="DI345" i="7" s="1"/>
  <c r="DI426" i="7" s="1"/>
  <c r="DJ304" i="7"/>
  <c r="DJ345" i="7" s="1"/>
  <c r="DJ426" i="7" s="1"/>
  <c r="DK304" i="7"/>
  <c r="DK345" i="7" s="1"/>
  <c r="DK426" i="7" s="1"/>
  <c r="DL304" i="7"/>
  <c r="DL386" i="7" s="1"/>
  <c r="DM304" i="7"/>
  <c r="DM345" i="7" s="1"/>
  <c r="DM426" i="7" s="1"/>
  <c r="DN304" i="7"/>
  <c r="DN386" i="7" s="1"/>
  <c r="DO304" i="7"/>
  <c r="DO386" i="7" s="1"/>
  <c r="DP304" i="7"/>
  <c r="DP386" i="7" s="1"/>
  <c r="DQ304" i="7"/>
  <c r="DQ345" i="7" s="1"/>
  <c r="DQ426" i="7" s="1"/>
  <c r="DR304" i="7"/>
  <c r="DR386" i="7" s="1"/>
  <c r="DS304" i="7"/>
  <c r="DS345" i="7" s="1"/>
  <c r="DS426" i="7" s="1"/>
  <c r="DT304" i="7"/>
  <c r="DT386" i="7" s="1"/>
  <c r="DU304" i="7"/>
  <c r="DU345" i="7" s="1"/>
  <c r="DU426" i="7" s="1"/>
  <c r="DV304" i="7"/>
  <c r="DV345" i="7" s="1"/>
  <c r="DV426" i="7" s="1"/>
  <c r="CZ305" i="7"/>
  <c r="CZ387" i="7" s="1"/>
  <c r="DA305" i="7"/>
  <c r="DA346" i="7" s="1"/>
  <c r="DB305" i="7"/>
  <c r="DB346" i="7" s="1"/>
  <c r="DC305" i="7"/>
  <c r="DC346" i="7" s="1"/>
  <c r="DC427" i="7" s="1"/>
  <c r="DD305" i="7"/>
  <c r="DD387" i="7" s="1"/>
  <c r="DE305" i="7"/>
  <c r="DE387" i="7" s="1"/>
  <c r="DF305" i="7"/>
  <c r="DF346" i="7" s="1"/>
  <c r="DG305" i="7"/>
  <c r="DG387" i="7" s="1"/>
  <c r="DH305" i="7"/>
  <c r="DH387" i="7" s="1"/>
  <c r="DI305" i="7"/>
  <c r="DI346" i="7" s="1"/>
  <c r="DI427" i="7" s="1"/>
  <c r="DJ305" i="7"/>
  <c r="DJ346" i="7" s="1"/>
  <c r="DK305" i="7"/>
  <c r="DK387" i="7" s="1"/>
  <c r="DL305" i="7"/>
  <c r="DL346" i="7" s="1"/>
  <c r="DL427" i="7" s="1"/>
  <c r="DM305" i="7"/>
  <c r="DM387" i="7" s="1"/>
  <c r="DN305" i="7"/>
  <c r="DN346" i="7" s="1"/>
  <c r="DN427" i="7" s="1"/>
  <c r="DO305" i="7"/>
  <c r="DP305" i="7"/>
  <c r="DP387" i="7" s="1"/>
  <c r="DQ305" i="7"/>
  <c r="DQ387" i="7" s="1"/>
  <c r="DR305" i="7"/>
  <c r="DS305" i="7"/>
  <c r="DS387" i="7" s="1"/>
  <c r="DT305" i="7"/>
  <c r="DT346" i="7" s="1"/>
  <c r="DT427" i="7" s="1"/>
  <c r="DU305" i="7"/>
  <c r="DU387" i="7" s="1"/>
  <c r="DV305" i="7"/>
  <c r="DV346" i="7" s="1"/>
  <c r="DV427" i="7" s="1"/>
  <c r="CZ306" i="7"/>
  <c r="CZ388" i="7" s="1"/>
  <c r="DA306" i="7"/>
  <c r="DA388" i="7" s="1"/>
  <c r="DB306" i="7"/>
  <c r="DB388" i="7" s="1"/>
  <c r="DC306" i="7"/>
  <c r="DC347" i="7" s="1"/>
  <c r="DD306" i="7"/>
  <c r="DD388" i="7" s="1"/>
  <c r="DE306" i="7"/>
  <c r="DF306" i="7"/>
  <c r="DF388" i="7" s="1"/>
  <c r="DG306" i="7"/>
  <c r="DH306" i="7"/>
  <c r="DI306" i="7"/>
  <c r="DI347" i="7" s="1"/>
  <c r="DI428" i="7" s="1"/>
  <c r="DJ306" i="7"/>
  <c r="DJ347" i="7" s="1"/>
  <c r="DK306" i="7"/>
  <c r="DK347" i="7" s="1"/>
  <c r="DK428" i="7" s="1"/>
  <c r="DL306" i="7"/>
  <c r="DL388" i="7" s="1"/>
  <c r="DM306" i="7"/>
  <c r="DM388" i="7" s="1"/>
  <c r="DN306" i="7"/>
  <c r="DN388" i="7" s="1"/>
  <c r="DO306" i="7"/>
  <c r="DO347" i="7" s="1"/>
  <c r="DO428" i="7" s="1"/>
  <c r="DP306" i="7"/>
  <c r="DP388" i="7" s="1"/>
  <c r="DQ306" i="7"/>
  <c r="DQ388" i="7" s="1"/>
  <c r="DR306" i="7"/>
  <c r="DR388" i="7" s="1"/>
  <c r="DS306" i="7"/>
  <c r="DS347" i="7" s="1"/>
  <c r="DS428" i="7" s="1"/>
  <c r="DT306" i="7"/>
  <c r="DT388" i="7" s="1"/>
  <c r="DU306" i="7"/>
  <c r="DV306" i="7"/>
  <c r="DV388" i="7" s="1"/>
  <c r="CZ307" i="7"/>
  <c r="CZ348" i="7" s="1"/>
  <c r="DA307" i="7"/>
  <c r="DA389" i="7" s="1"/>
  <c r="DB307" i="7"/>
  <c r="DB389" i="7" s="1"/>
  <c r="DC307" i="7"/>
  <c r="DC389" i="7" s="1"/>
  <c r="DD307" i="7"/>
  <c r="DD348" i="7" s="1"/>
  <c r="DE307" i="7"/>
  <c r="DE389" i="7" s="1"/>
  <c r="DF307" i="7"/>
  <c r="DF389" i="7" s="1"/>
  <c r="DG307" i="7"/>
  <c r="DG389" i="7" s="1"/>
  <c r="DH307" i="7"/>
  <c r="DI307" i="7"/>
  <c r="DI389" i="7" s="1"/>
  <c r="DJ307" i="7"/>
  <c r="DJ348" i="7" s="1"/>
  <c r="DJ429" i="7" s="1"/>
  <c r="DK307" i="7"/>
  <c r="DK389" i="7" s="1"/>
  <c r="DL307" i="7"/>
  <c r="DL348" i="7" s="1"/>
  <c r="DL429" i="7" s="1"/>
  <c r="DM307" i="7"/>
  <c r="DN307" i="7"/>
  <c r="DO307" i="7"/>
  <c r="DO389" i="7" s="1"/>
  <c r="DP307" i="7"/>
  <c r="DP348" i="7" s="1"/>
  <c r="DQ307" i="7"/>
  <c r="DQ389" i="7" s="1"/>
  <c r="DR307" i="7"/>
  <c r="DR389" i="7" s="1"/>
  <c r="DS307" i="7"/>
  <c r="DS389" i="7" s="1"/>
  <c r="DT307" i="7"/>
  <c r="DT348" i="7" s="1"/>
  <c r="DT429" i="7" s="1"/>
  <c r="DU307" i="7"/>
  <c r="DU389" i="7" s="1"/>
  <c r="DV307" i="7"/>
  <c r="DV348" i="7" s="1"/>
  <c r="DV429" i="7" s="1"/>
  <c r="CZ308" i="7"/>
  <c r="CZ390" i="7" s="1"/>
  <c r="DA308" i="7"/>
  <c r="DA349" i="7" s="1"/>
  <c r="DB308" i="7"/>
  <c r="DB390" i="7" s="1"/>
  <c r="DC308" i="7"/>
  <c r="DC390" i="7" s="1"/>
  <c r="DD308" i="7"/>
  <c r="DD390" i="7" s="1"/>
  <c r="DE308" i="7"/>
  <c r="DE349" i="7" s="1"/>
  <c r="DF308" i="7"/>
  <c r="DG308" i="7"/>
  <c r="DH308" i="7"/>
  <c r="DH390" i="7" s="1"/>
  <c r="DI308" i="7"/>
  <c r="DI349" i="7" s="1"/>
  <c r="DI430" i="7" s="1"/>
  <c r="DJ308" i="7"/>
  <c r="DJ390" i="7" s="1"/>
  <c r="DK308" i="7"/>
  <c r="DK390" i="7" s="1"/>
  <c r="DL308" i="7"/>
  <c r="DL390" i="7" s="1"/>
  <c r="DM308" i="7"/>
  <c r="DM349" i="7" s="1"/>
  <c r="DM430" i="7" s="1"/>
  <c r="DN308" i="7"/>
  <c r="DN390" i="7" s="1"/>
  <c r="DO308" i="7"/>
  <c r="DP308" i="7"/>
  <c r="DP390" i="7" s="1"/>
  <c r="DQ308" i="7"/>
  <c r="DQ349" i="7" s="1"/>
  <c r="DQ430" i="7" s="1"/>
  <c r="DR308" i="7"/>
  <c r="DS308" i="7"/>
  <c r="DS390" i="7" s="1"/>
  <c r="DT308" i="7"/>
  <c r="DT390" i="7" s="1"/>
  <c r="DU308" i="7"/>
  <c r="DU349" i="7" s="1"/>
  <c r="DU430" i="7" s="1"/>
  <c r="DV308" i="7"/>
  <c r="DV390" i="7" s="1"/>
  <c r="CZ309" i="7"/>
  <c r="CZ350" i="7" s="1"/>
  <c r="CZ431" i="7" s="1"/>
  <c r="DA309" i="7"/>
  <c r="DA391" i="7" s="1"/>
  <c r="DB309" i="7"/>
  <c r="DB350" i="7" s="1"/>
  <c r="DB431" i="7" s="1"/>
  <c r="DC309" i="7"/>
  <c r="DC391" i="7" s="1"/>
  <c r="DD309" i="7"/>
  <c r="DD391" i="7" s="1"/>
  <c r="DE309" i="7"/>
  <c r="DE350" i="7" s="1"/>
  <c r="DE431" i="7" s="1"/>
  <c r="DF309" i="7"/>
  <c r="DF350" i="7" s="1"/>
  <c r="DG309" i="7"/>
  <c r="DG391" i="7" s="1"/>
  <c r="DH309" i="7"/>
  <c r="DH391" i="7" s="1"/>
  <c r="DI309" i="7"/>
  <c r="DI391" i="7" s="1"/>
  <c r="DJ309" i="7"/>
  <c r="DJ350" i="7" s="1"/>
  <c r="DJ431" i="7" s="1"/>
  <c r="DK309" i="7"/>
  <c r="DL309" i="7"/>
  <c r="DL391" i="7" s="1"/>
  <c r="DM309" i="7"/>
  <c r="DM391" i="7" s="1"/>
  <c r="DN309" i="7"/>
  <c r="DO309" i="7"/>
  <c r="DO391" i="7" s="1"/>
  <c r="DP309" i="7"/>
  <c r="DQ309" i="7"/>
  <c r="DQ391" i="7" s="1"/>
  <c r="DR309" i="7"/>
  <c r="DR350" i="7" s="1"/>
  <c r="DR431" i="7" s="1"/>
  <c r="DS309" i="7"/>
  <c r="DS391" i="7" s="1"/>
  <c r="DT309" i="7"/>
  <c r="DT391" i="7" s="1"/>
  <c r="DU309" i="7"/>
  <c r="DU391" i="7" s="1"/>
  <c r="DV309" i="7"/>
  <c r="DV350" i="7" s="1"/>
  <c r="DV431" i="7" s="1"/>
  <c r="CZ310" i="7"/>
  <c r="DA310" i="7"/>
  <c r="DA392" i="7" s="1"/>
  <c r="DB310" i="7"/>
  <c r="DB392" i="7" s="1"/>
  <c r="DC310" i="7"/>
  <c r="DC351" i="7" s="1"/>
  <c r="DC432" i="7" s="1"/>
  <c r="DD310" i="7"/>
  <c r="DD392" i="7" s="1"/>
  <c r="DE310" i="7"/>
  <c r="DE392" i="7" s="1"/>
  <c r="DF310" i="7"/>
  <c r="DF392" i="7" s="1"/>
  <c r="DG310" i="7"/>
  <c r="DG351" i="7" s="1"/>
  <c r="DG432" i="7" s="1"/>
  <c r="DH310" i="7"/>
  <c r="DH392" i="7" s="1"/>
  <c r="DI310" i="7"/>
  <c r="DI351" i="7" s="1"/>
  <c r="DI432" i="7" s="1"/>
  <c r="DJ310" i="7"/>
  <c r="DJ392" i="7" s="1"/>
  <c r="DK310" i="7"/>
  <c r="DK351" i="7" s="1"/>
  <c r="DK432" i="7" s="1"/>
  <c r="DL310" i="7"/>
  <c r="DL392" i="7" s="1"/>
  <c r="DM310" i="7"/>
  <c r="DM392" i="7" s="1"/>
  <c r="DN310" i="7"/>
  <c r="DN392" i="7" s="1"/>
  <c r="DO310" i="7"/>
  <c r="DO351" i="7" s="1"/>
  <c r="DO432" i="7" s="1"/>
  <c r="DP310" i="7"/>
  <c r="DQ310" i="7"/>
  <c r="DQ392" i="7" s="1"/>
  <c r="DR310" i="7"/>
  <c r="DR392" i="7" s="1"/>
  <c r="DS310" i="7"/>
  <c r="DS351" i="7" s="1"/>
  <c r="DS432" i="7" s="1"/>
  <c r="DT310" i="7"/>
  <c r="DT392" i="7" s="1"/>
  <c r="DU310" i="7"/>
  <c r="DU392" i="7" s="1"/>
  <c r="DV310" i="7"/>
  <c r="DV392" i="7" s="1"/>
  <c r="CZ311" i="7"/>
  <c r="CZ352" i="7" s="1"/>
  <c r="DA311" i="7"/>
  <c r="DA393" i="7" s="1"/>
  <c r="DB311" i="7"/>
  <c r="DB352" i="7" s="1"/>
  <c r="DB433" i="7" s="1"/>
  <c r="DC311" i="7"/>
  <c r="DC393" i="7" s="1"/>
  <c r="DD311" i="7"/>
  <c r="DE311" i="7"/>
  <c r="DF311" i="7"/>
  <c r="DF393" i="7" s="1"/>
  <c r="DG311" i="7"/>
  <c r="DG393" i="7" s="1"/>
  <c r="DH311" i="7"/>
  <c r="DH352" i="7" s="1"/>
  <c r="DI311" i="7"/>
  <c r="DI393" i="7" s="1"/>
  <c r="DJ311" i="7"/>
  <c r="DJ393" i="7" s="1"/>
  <c r="DK311" i="7"/>
  <c r="DK393" i="7" s="1"/>
  <c r="DL311" i="7"/>
  <c r="DL352" i="7" s="1"/>
  <c r="DL433" i="7" s="1"/>
  <c r="DM311" i="7"/>
  <c r="DM393" i="7" s="1"/>
  <c r="DN311" i="7"/>
  <c r="DN393" i="7" s="1"/>
  <c r="DO311" i="7"/>
  <c r="DO393" i="7" s="1"/>
  <c r="DP311" i="7"/>
  <c r="DP352" i="7" s="1"/>
  <c r="DP433" i="7" s="1"/>
  <c r="DQ311" i="7"/>
  <c r="DR311" i="7"/>
  <c r="DS311" i="7"/>
  <c r="DS393" i="7" s="1"/>
  <c r="DT311" i="7"/>
  <c r="DT352" i="7" s="1"/>
  <c r="DT433" i="7" s="1"/>
  <c r="DU311" i="7"/>
  <c r="DU393" i="7" s="1"/>
  <c r="DV311" i="7"/>
  <c r="DV352" i="7" s="1"/>
  <c r="DV433" i="7" s="1"/>
  <c r="CZ312" i="7"/>
  <c r="CZ394" i="7" s="1"/>
  <c r="DA312" i="7"/>
  <c r="DA353" i="7" s="1"/>
  <c r="DB312" i="7"/>
  <c r="DB394" i="7" s="1"/>
  <c r="DC312" i="7"/>
  <c r="DC394" i="7" s="1"/>
  <c r="DD312" i="7"/>
  <c r="DD394" i="7" s="1"/>
  <c r="DE312" i="7"/>
  <c r="DF312" i="7"/>
  <c r="DF394" i="7" s="1"/>
  <c r="DG312" i="7"/>
  <c r="DG353" i="7" s="1"/>
  <c r="DG434" i="7" s="1"/>
  <c r="DH312" i="7"/>
  <c r="DH353" i="7" s="1"/>
  <c r="DH434" i="7" s="1"/>
  <c r="DI312" i="7"/>
  <c r="DI353" i="7" s="1"/>
  <c r="DI434" i="7" s="1"/>
  <c r="DJ312" i="7"/>
  <c r="DJ353" i="7" s="1"/>
  <c r="DJ434" i="7" s="1"/>
  <c r="DK312" i="7"/>
  <c r="DL312" i="7"/>
  <c r="DL394" i="7" s="1"/>
  <c r="DM312" i="7"/>
  <c r="DM353" i="7" s="1"/>
  <c r="DN312" i="7"/>
  <c r="DN394" i="7" s="1"/>
  <c r="DO312" i="7"/>
  <c r="DO394" i="7" s="1"/>
  <c r="DP312" i="7"/>
  <c r="DP394" i="7" s="1"/>
  <c r="DQ312" i="7"/>
  <c r="DQ353" i="7" s="1"/>
  <c r="DQ434" i="7" s="1"/>
  <c r="DR312" i="7"/>
  <c r="DR394" i="7" s="1"/>
  <c r="DS312" i="7"/>
  <c r="DS394" i="7" s="1"/>
  <c r="DT312" i="7"/>
  <c r="DT353" i="7" s="1"/>
  <c r="DT434" i="7" s="1"/>
  <c r="DU312" i="7"/>
  <c r="DU353" i="7" s="1"/>
  <c r="DU434" i="7" s="1"/>
  <c r="DV312" i="7"/>
  <c r="DV394" i="7" s="1"/>
  <c r="CZ313" i="7"/>
  <c r="CZ354" i="7" s="1"/>
  <c r="CZ435" i="7" s="1"/>
  <c r="DA313" i="7"/>
  <c r="DA395" i="7" s="1"/>
  <c r="DB313" i="7"/>
  <c r="DB354" i="7" s="1"/>
  <c r="DB435" i="7" s="1"/>
  <c r="DC313" i="7"/>
  <c r="DC395" i="7" s="1"/>
  <c r="DD313" i="7"/>
  <c r="DD354" i="7" s="1"/>
  <c r="DD435" i="7" s="1"/>
  <c r="DE313" i="7"/>
  <c r="DE395" i="7" s="1"/>
  <c r="DF313" i="7"/>
  <c r="DF354" i="7" s="1"/>
  <c r="DF435" i="7" s="1"/>
  <c r="DG313" i="7"/>
  <c r="DG395" i="7" s="1"/>
  <c r="DH313" i="7"/>
  <c r="DH354" i="7" s="1"/>
  <c r="DH435" i="7" s="1"/>
  <c r="DI313" i="7"/>
  <c r="DI395" i="7" s="1"/>
  <c r="DJ313" i="7"/>
  <c r="DJ354" i="7" s="1"/>
  <c r="DJ435" i="7" s="1"/>
  <c r="DK313" i="7"/>
  <c r="DK354" i="7" s="1"/>
  <c r="DK435" i="7" s="1"/>
  <c r="DL313" i="7"/>
  <c r="DL395" i="7" s="1"/>
  <c r="DM313" i="7"/>
  <c r="DM395" i="7" s="1"/>
  <c r="DN313" i="7"/>
  <c r="DN354" i="7" s="1"/>
  <c r="DN435" i="7" s="1"/>
  <c r="DO313" i="7"/>
  <c r="DO354" i="7" s="1"/>
  <c r="DO435" i="7" s="1"/>
  <c r="DP313" i="7"/>
  <c r="DP354" i="7" s="1"/>
  <c r="DP435" i="7" s="1"/>
  <c r="DQ313" i="7"/>
  <c r="DQ395" i="7" s="1"/>
  <c r="DR313" i="7"/>
  <c r="DR354" i="7" s="1"/>
  <c r="DR435" i="7" s="1"/>
  <c r="DS313" i="7"/>
  <c r="DS395" i="7" s="1"/>
  <c r="DT313" i="7"/>
  <c r="DU313" i="7"/>
  <c r="DU395" i="7" s="1"/>
  <c r="DV313" i="7"/>
  <c r="CZ314" i="7"/>
  <c r="CZ396" i="7" s="1"/>
  <c r="DA314" i="7"/>
  <c r="DB314" i="7"/>
  <c r="DB396" i="7" s="1"/>
  <c r="DC314" i="7"/>
  <c r="DC355" i="7" s="1"/>
  <c r="DD314" i="7"/>
  <c r="DD396" i="7" s="1"/>
  <c r="DE314" i="7"/>
  <c r="DF314" i="7"/>
  <c r="DF396" i="7" s="1"/>
  <c r="DG314" i="7"/>
  <c r="DG355" i="7" s="1"/>
  <c r="DG436" i="7" s="1"/>
  <c r="DH314" i="7"/>
  <c r="DI314" i="7"/>
  <c r="DI396" i="7" s="1"/>
  <c r="DJ314" i="7"/>
  <c r="DJ396" i="7" s="1"/>
  <c r="DK314" i="7"/>
  <c r="DK355" i="7" s="1"/>
  <c r="DL314" i="7"/>
  <c r="DL355" i="7" s="1"/>
  <c r="DL436" i="7" s="1"/>
  <c r="DM314" i="7"/>
  <c r="DM355" i="7" s="1"/>
  <c r="DM436" i="7" s="1"/>
  <c r="DN314" i="7"/>
  <c r="DN396" i="7" s="1"/>
  <c r="DO314" i="7"/>
  <c r="DO355" i="7" s="1"/>
  <c r="DO436" i="7" s="1"/>
  <c r="DP314" i="7"/>
  <c r="DQ314" i="7"/>
  <c r="DQ355" i="7" s="1"/>
  <c r="DQ436" i="7" s="1"/>
  <c r="DR314" i="7"/>
  <c r="DR396" i="7" s="1"/>
  <c r="DS314" i="7"/>
  <c r="DS355" i="7" s="1"/>
  <c r="DS436" i="7" s="1"/>
  <c r="DT314" i="7"/>
  <c r="DT396" i="7" s="1"/>
  <c r="DU314" i="7"/>
  <c r="DU396" i="7" s="1"/>
  <c r="DV314" i="7"/>
  <c r="DV396" i="7" s="1"/>
  <c r="CZ315" i="7"/>
  <c r="CZ356" i="7" s="1"/>
  <c r="CZ437" i="7" s="1"/>
  <c r="DA315" i="7"/>
  <c r="DB315" i="7"/>
  <c r="DB397" i="7" s="1"/>
  <c r="DC315" i="7"/>
  <c r="DC397" i="7" s="1"/>
  <c r="DD315" i="7"/>
  <c r="DD356" i="7" s="1"/>
  <c r="DD437" i="7" s="1"/>
  <c r="DE315" i="7"/>
  <c r="DE356" i="7" s="1"/>
  <c r="DE437" i="7" s="1"/>
  <c r="DF315" i="7"/>
  <c r="DF356" i="7" s="1"/>
  <c r="DF437" i="7" s="1"/>
  <c r="DG315" i="7"/>
  <c r="DG397" i="7" s="1"/>
  <c r="DH315" i="7"/>
  <c r="DH356" i="7" s="1"/>
  <c r="DH437" i="7" s="1"/>
  <c r="DI315" i="7"/>
  <c r="DI397" i="7" s="1"/>
  <c r="DJ315" i="7"/>
  <c r="DJ397" i="7" s="1"/>
  <c r="DK315" i="7"/>
  <c r="DK397" i="7" s="1"/>
  <c r="DL315" i="7"/>
  <c r="DL356" i="7" s="1"/>
  <c r="DM315" i="7"/>
  <c r="DM397" i="7" s="1"/>
  <c r="DN315" i="7"/>
  <c r="DN397" i="7" s="1"/>
  <c r="DO315" i="7"/>
  <c r="DO356" i="7" s="1"/>
  <c r="DO437" i="7" s="1"/>
  <c r="DP315" i="7"/>
  <c r="DP356" i="7" s="1"/>
  <c r="DP437" i="7" s="1"/>
  <c r="DQ315" i="7"/>
  <c r="DQ356" i="7" s="1"/>
  <c r="DQ437" i="7" s="1"/>
  <c r="DR315" i="7"/>
  <c r="DR397" i="7" s="1"/>
  <c r="DS315" i="7"/>
  <c r="DS397" i="7" s="1"/>
  <c r="DT315" i="7"/>
  <c r="DT356" i="7" s="1"/>
  <c r="DT437" i="7" s="1"/>
  <c r="DU315" i="7"/>
  <c r="DU397" i="7" s="1"/>
  <c r="DV315" i="7"/>
  <c r="DV356" i="7" s="1"/>
  <c r="DV437" i="7" s="1"/>
  <c r="CZ316" i="7"/>
  <c r="CZ398" i="7" s="1"/>
  <c r="DA316" i="7"/>
  <c r="DA357" i="7" s="1"/>
  <c r="DA438" i="7" s="1"/>
  <c r="DB316" i="7"/>
  <c r="DB357" i="7" s="1"/>
  <c r="DB438" i="7" s="1"/>
  <c r="DC316" i="7"/>
  <c r="DC398" i="7" s="1"/>
  <c r="DD316" i="7"/>
  <c r="DD398" i="7" s="1"/>
  <c r="DE316" i="7"/>
  <c r="DF316" i="7"/>
  <c r="DF398" i="7" s="1"/>
  <c r="DG316" i="7"/>
  <c r="DG398" i="7" s="1"/>
  <c r="DH316" i="7"/>
  <c r="DH398" i="7" s="1"/>
  <c r="DI316" i="7"/>
  <c r="DI357" i="7" s="1"/>
  <c r="DJ316" i="7"/>
  <c r="DJ398" i="7" s="1"/>
  <c r="DK316" i="7"/>
  <c r="DK398" i="7" s="1"/>
  <c r="DL316" i="7"/>
  <c r="DL398" i="7" s="1"/>
  <c r="DM316" i="7"/>
  <c r="DM357" i="7" s="1"/>
  <c r="DN316" i="7"/>
  <c r="DN398" i="7" s="1"/>
  <c r="DO316" i="7"/>
  <c r="DP316" i="7"/>
  <c r="DP398" i="7" s="1"/>
  <c r="DQ316" i="7"/>
  <c r="DR316" i="7"/>
  <c r="DR398" i="7" s="1"/>
  <c r="DS316" i="7"/>
  <c r="DS398" i="7" s="1"/>
  <c r="DT316" i="7"/>
  <c r="DT398" i="7" s="1"/>
  <c r="DU316" i="7"/>
  <c r="DV316" i="7"/>
  <c r="DV357" i="7" s="1"/>
  <c r="DV438" i="7" s="1"/>
  <c r="CZ317" i="7"/>
  <c r="CZ358" i="7" s="1"/>
  <c r="CZ439" i="7" s="1"/>
  <c r="DA317" i="7"/>
  <c r="DA399" i="7" s="1"/>
  <c r="DB317" i="7"/>
  <c r="DC317" i="7"/>
  <c r="DC358" i="7" s="1"/>
  <c r="DC439" i="7" s="1"/>
  <c r="DD317" i="7"/>
  <c r="DD399" i="7" s="1"/>
  <c r="DE317" i="7"/>
  <c r="DE399" i="7" s="1"/>
  <c r="DF317" i="7"/>
  <c r="DG317" i="7"/>
  <c r="DG358" i="7" s="1"/>
  <c r="DG439" i="7" s="1"/>
  <c r="DH317" i="7"/>
  <c r="DI317" i="7"/>
  <c r="DI399" i="7" s="1"/>
  <c r="DJ317" i="7"/>
  <c r="DK317" i="7"/>
  <c r="DK399" i="7" s="1"/>
  <c r="DL317" i="7"/>
  <c r="DL399" i="7" s="1"/>
  <c r="DM317" i="7"/>
  <c r="DM399" i="7" s="1"/>
  <c r="DN317" i="7"/>
  <c r="DO317" i="7"/>
  <c r="DP317" i="7"/>
  <c r="DP399" i="7" s="1"/>
  <c r="DQ317" i="7"/>
  <c r="DQ399" i="7" s="1"/>
  <c r="DR317" i="7"/>
  <c r="DS317" i="7"/>
  <c r="DS399" i="7" s="1"/>
  <c r="DT317" i="7"/>
  <c r="DT399" i="7" s="1"/>
  <c r="DU317" i="7"/>
  <c r="DU399" i="7" s="1"/>
  <c r="DV317" i="7"/>
  <c r="CZ318" i="7"/>
  <c r="CZ400" i="7" s="1"/>
  <c r="DA318" i="7"/>
  <c r="DA400" i="7" s="1"/>
  <c r="DB318" i="7"/>
  <c r="DB359" i="7" s="1"/>
  <c r="DB440" i="7" s="1"/>
  <c r="DC318" i="7"/>
  <c r="DD318" i="7"/>
  <c r="DD400" i="7" s="1"/>
  <c r="DE318" i="7"/>
  <c r="DE400" i="7" s="1"/>
  <c r="DF318" i="7"/>
  <c r="DF400" i="7" s="1"/>
  <c r="DG318" i="7"/>
  <c r="DH318" i="7"/>
  <c r="DI318" i="7"/>
  <c r="DI400" i="7" s="1"/>
  <c r="DJ318" i="7"/>
  <c r="DJ400" i="7" s="1"/>
  <c r="DK318" i="7"/>
  <c r="DL318" i="7"/>
  <c r="DL400" i="7" s="1"/>
  <c r="DM318" i="7"/>
  <c r="DM400" i="7" s="1"/>
  <c r="DN318" i="7"/>
  <c r="DN400" i="7" s="1"/>
  <c r="DO318" i="7"/>
  <c r="DP318" i="7"/>
  <c r="DP400" i="7" s="1"/>
  <c r="DQ318" i="7"/>
  <c r="DQ400" i="7" s="1"/>
  <c r="DR318" i="7"/>
  <c r="DR400" i="7" s="1"/>
  <c r="DS318" i="7"/>
  <c r="DT318" i="7"/>
  <c r="DT359" i="7" s="1"/>
  <c r="DT440" i="7" s="1"/>
  <c r="DU318" i="7"/>
  <c r="DU400" i="7" s="1"/>
  <c r="DV318" i="7"/>
  <c r="DV359" i="7" s="1"/>
  <c r="DV440" i="7" s="1"/>
  <c r="CZ319" i="7"/>
  <c r="DA319" i="7"/>
  <c r="DA401" i="7" s="1"/>
  <c r="DB319" i="7"/>
  <c r="DB401" i="7" s="1"/>
  <c r="DC319" i="7"/>
  <c r="DC401" i="7" s="1"/>
  <c r="DD319" i="7"/>
  <c r="DE319" i="7"/>
  <c r="DE401" i="7" s="1"/>
  <c r="DF319" i="7"/>
  <c r="DF401" i="7" s="1"/>
  <c r="DG319" i="7"/>
  <c r="DG401" i="7" s="1"/>
  <c r="DH319" i="7"/>
  <c r="DI319" i="7"/>
  <c r="DI401" i="7" s="1"/>
  <c r="DJ319" i="7"/>
  <c r="DJ401" i="7" s="1"/>
  <c r="DK319" i="7"/>
  <c r="DK401" i="7" s="1"/>
  <c r="DL319" i="7"/>
  <c r="DM319" i="7"/>
  <c r="DN319" i="7"/>
  <c r="DN401" i="7" s="1"/>
  <c r="DO319" i="7"/>
  <c r="DO401" i="7" s="1"/>
  <c r="DP319" i="7"/>
  <c r="DQ319" i="7"/>
  <c r="DQ360" i="7" s="1"/>
  <c r="DQ441" i="7" s="1"/>
  <c r="DR319" i="7"/>
  <c r="DR401" i="7" s="1"/>
  <c r="DS319" i="7"/>
  <c r="DS401" i="7" s="1"/>
  <c r="DT319" i="7"/>
  <c r="DU319" i="7"/>
  <c r="DU360" i="7" s="1"/>
  <c r="DU441" i="7" s="1"/>
  <c r="DV319" i="7"/>
  <c r="DV401" i="7" s="1"/>
  <c r="CZ320" i="7"/>
  <c r="CZ402" i="7" s="1"/>
  <c r="DA320" i="7"/>
  <c r="DB320" i="7"/>
  <c r="DB402" i="7" s="1"/>
  <c r="DC320" i="7"/>
  <c r="DC402" i="7" s="1"/>
  <c r="DD320" i="7"/>
  <c r="DD402" i="7" s="1"/>
  <c r="DE320" i="7"/>
  <c r="DF320" i="7"/>
  <c r="DG320" i="7"/>
  <c r="DG402" i="7" s="1"/>
  <c r="DH320" i="7"/>
  <c r="DH402" i="7" s="1"/>
  <c r="DI320" i="7"/>
  <c r="DJ320" i="7"/>
  <c r="DJ402" i="7" s="1"/>
  <c r="DK320" i="7"/>
  <c r="DK402" i="7" s="1"/>
  <c r="DL320" i="7"/>
  <c r="DL402" i="7" s="1"/>
  <c r="DM320" i="7"/>
  <c r="DN320" i="7"/>
  <c r="DO320" i="7"/>
  <c r="DO402" i="7" s="1"/>
  <c r="DP320" i="7"/>
  <c r="DP402" i="7" s="1"/>
  <c r="DQ320" i="7"/>
  <c r="DR320" i="7"/>
  <c r="DR361" i="7" s="1"/>
  <c r="DR442" i="7" s="1"/>
  <c r="DS320" i="7"/>
  <c r="DS402" i="7" s="1"/>
  <c r="DT320" i="7"/>
  <c r="DT402" i="7" s="1"/>
  <c r="DU320" i="7"/>
  <c r="DV320" i="7"/>
  <c r="DV361" i="7" s="1"/>
  <c r="DV442" i="7" s="1"/>
  <c r="CZ321" i="7"/>
  <c r="CZ403" i="7" s="1"/>
  <c r="DA321" i="7"/>
  <c r="DA403" i="7" s="1"/>
  <c r="DB321" i="7"/>
  <c r="DC321" i="7"/>
  <c r="DC403" i="7" s="1"/>
  <c r="DD321" i="7"/>
  <c r="DD403" i="7" s="1"/>
  <c r="DE321" i="7"/>
  <c r="DE403" i="7" s="1"/>
  <c r="DF321" i="7"/>
  <c r="DG321" i="7"/>
  <c r="DG403" i="7" s="1"/>
  <c r="DH321" i="7"/>
  <c r="DH403" i="7" s="1"/>
  <c r="DI321" i="7"/>
  <c r="DI403" i="7" s="1"/>
  <c r="DJ321" i="7"/>
  <c r="DK321" i="7"/>
  <c r="DK362" i="7" s="1"/>
  <c r="DK443" i="7" s="1"/>
  <c r="DL321" i="7"/>
  <c r="DL403" i="7" s="1"/>
  <c r="DM321" i="7"/>
  <c r="DM403" i="7" s="1"/>
  <c r="DN321" i="7"/>
  <c r="DO321" i="7"/>
  <c r="DO403" i="7" s="1"/>
  <c r="DP321" i="7"/>
  <c r="DP403" i="7" s="1"/>
  <c r="DQ321" i="7"/>
  <c r="DQ403" i="7" s="1"/>
  <c r="DR321" i="7"/>
  <c r="DS321" i="7"/>
  <c r="DS403" i="7" s="1"/>
  <c r="DT321" i="7"/>
  <c r="DT403" i="7" s="1"/>
  <c r="DU321" i="7"/>
  <c r="DU403" i="7" s="1"/>
  <c r="DV321" i="7"/>
  <c r="CZ322" i="7"/>
  <c r="CZ404" i="7" s="1"/>
  <c r="DA322" i="7"/>
  <c r="DA404" i="7" s="1"/>
  <c r="DB322" i="7"/>
  <c r="DB404" i="7" s="1"/>
  <c r="DC322" i="7"/>
  <c r="DD322" i="7"/>
  <c r="DD404" i="7" s="1"/>
  <c r="DE322" i="7"/>
  <c r="DE404" i="7" s="1"/>
  <c r="DF322" i="7"/>
  <c r="DF404" i="7" s="1"/>
  <c r="DG322" i="7"/>
  <c r="DH322" i="7"/>
  <c r="DH363" i="7" s="1"/>
  <c r="DI322" i="7"/>
  <c r="DI404" i="7" s="1"/>
  <c r="DJ322" i="7"/>
  <c r="DJ404" i="7" s="1"/>
  <c r="DK322" i="7"/>
  <c r="DL322" i="7"/>
  <c r="DL404" i="7" s="1"/>
  <c r="DM322" i="7"/>
  <c r="DM404" i="7" s="1"/>
  <c r="DN322" i="7"/>
  <c r="DN404" i="7" s="1"/>
  <c r="DO322" i="7"/>
  <c r="DP322" i="7"/>
  <c r="DP404" i="7" s="1"/>
  <c r="DQ322" i="7"/>
  <c r="DQ404" i="7" s="1"/>
  <c r="DR322" i="7"/>
  <c r="DR404" i="7" s="1"/>
  <c r="DS322" i="7"/>
  <c r="DT322" i="7"/>
  <c r="DT404" i="7" s="1"/>
  <c r="DU322" i="7"/>
  <c r="DU404" i="7" s="1"/>
  <c r="DV322" i="7"/>
  <c r="DV404" i="7" s="1"/>
  <c r="CZ323" i="7"/>
  <c r="DA323" i="7"/>
  <c r="DA364" i="7" s="1"/>
  <c r="DA445" i="7" s="1"/>
  <c r="DB323" i="7"/>
  <c r="DB405" i="7" s="1"/>
  <c r="DC323" i="7"/>
  <c r="DC405" i="7" s="1"/>
  <c r="DD323" i="7"/>
  <c r="DE323" i="7"/>
  <c r="DE405" i="7" s="1"/>
  <c r="DF323" i="7"/>
  <c r="DF405" i="7" s="1"/>
  <c r="DG323" i="7"/>
  <c r="DG405" i="7" s="1"/>
  <c r="DH323" i="7"/>
  <c r="DI323" i="7"/>
  <c r="DI405" i="7" s="1"/>
  <c r="DJ323" i="7"/>
  <c r="DJ405" i="7" s="1"/>
  <c r="DK323" i="7"/>
  <c r="DK405" i="7" s="1"/>
  <c r="DL323" i="7"/>
  <c r="DM323" i="7"/>
  <c r="DM405" i="7" s="1"/>
  <c r="DN323" i="7"/>
  <c r="DN405" i="7" s="1"/>
  <c r="DO323" i="7"/>
  <c r="DO405" i="7" s="1"/>
  <c r="DP323" i="7"/>
  <c r="DQ323" i="7"/>
  <c r="DQ405" i="7" s="1"/>
  <c r="DR323" i="7"/>
  <c r="DR405" i="7" s="1"/>
  <c r="DS323" i="7"/>
  <c r="DS405" i="7" s="1"/>
  <c r="DT323" i="7"/>
  <c r="DU323" i="7"/>
  <c r="DU405" i="7" s="1"/>
  <c r="DV323" i="7"/>
  <c r="DV405" i="7" s="1"/>
  <c r="CZ324" i="7"/>
  <c r="CZ406" i="7" s="1"/>
  <c r="DA324" i="7"/>
  <c r="DB324" i="7"/>
  <c r="DB406" i="7" s="1"/>
  <c r="DC324" i="7"/>
  <c r="DC406" i="7" s="1"/>
  <c r="DD324" i="7"/>
  <c r="DD406" i="7" s="1"/>
  <c r="DE324" i="7"/>
  <c r="DF324" i="7"/>
  <c r="DF365" i="7" s="1"/>
  <c r="DF446" i="7" s="1"/>
  <c r="DG324" i="7"/>
  <c r="DG406" i="7" s="1"/>
  <c r="DH324" i="7"/>
  <c r="DH406" i="7" s="1"/>
  <c r="DI324" i="7"/>
  <c r="DJ324" i="7"/>
  <c r="DJ365" i="7" s="1"/>
  <c r="DJ446" i="7" s="1"/>
  <c r="DK324" i="7"/>
  <c r="DK406" i="7" s="1"/>
  <c r="DL324" i="7"/>
  <c r="DL406" i="7" s="1"/>
  <c r="DM324" i="7"/>
  <c r="DN324" i="7"/>
  <c r="DN406" i="7" s="1"/>
  <c r="DO324" i="7"/>
  <c r="DO406" i="7" s="1"/>
  <c r="DP324" i="7"/>
  <c r="DP406" i="7" s="1"/>
  <c r="DQ324" i="7"/>
  <c r="DR324" i="7"/>
  <c r="DR406" i="7" s="1"/>
  <c r="DS324" i="7"/>
  <c r="DS406" i="7" s="1"/>
  <c r="DT324" i="7"/>
  <c r="DT406" i="7" s="1"/>
  <c r="DU324" i="7"/>
  <c r="DV324" i="7"/>
  <c r="DV406" i="7" s="1"/>
  <c r="DB385" i="7"/>
  <c r="FV372" i="7"/>
  <c r="FV376" i="7"/>
  <c r="EE380" i="7"/>
  <c r="EM380" i="7"/>
  <c r="EU380" i="7"/>
  <c r="DZ381" i="7"/>
  <c r="EG382" i="7"/>
  <c r="EI382" i="7"/>
  <c r="EO382" i="7"/>
  <c r="DZ383" i="7"/>
  <c r="EP383" i="7"/>
  <c r="EI384" i="7"/>
  <c r="EK384" i="7"/>
  <c r="EP385" i="7"/>
  <c r="EA386" i="7"/>
  <c r="FV386" i="7"/>
  <c r="FV388" i="7"/>
  <c r="ED389" i="7"/>
  <c r="EU390" i="7"/>
  <c r="FV390" i="7"/>
  <c r="EC392" i="7"/>
  <c r="DZ393" i="7"/>
  <c r="EQ394" i="7"/>
  <c r="FV394" i="7"/>
  <c r="ES396" i="7"/>
  <c r="FV396" i="7"/>
  <c r="EN397" i="7"/>
  <c r="ER397" i="7"/>
  <c r="EA398" i="7"/>
  <c r="EO398" i="7"/>
  <c r="ES398" i="7"/>
  <c r="FV398" i="7"/>
  <c r="ED399" i="7"/>
  <c r="EH399" i="7"/>
  <c r="EL399" i="7"/>
  <c r="EN399" i="7"/>
  <c r="ET399" i="7"/>
  <c r="EA400" i="7"/>
  <c r="EK400" i="7"/>
  <c r="EM400" i="7"/>
  <c r="EQ400" i="7"/>
  <c r="EU400" i="7"/>
  <c r="EF401" i="7"/>
  <c r="EJ401" i="7"/>
  <c r="EN401" i="7"/>
  <c r="EC402" i="7"/>
  <c r="EE402" i="7"/>
  <c r="EG402" i="7"/>
  <c r="EM402" i="7"/>
  <c r="EO402" i="7"/>
  <c r="ES402" i="7"/>
  <c r="DZ403" i="7"/>
  <c r="EB403" i="7"/>
  <c r="EH403" i="7"/>
  <c r="EP403" i="7"/>
  <c r="EA404" i="7"/>
  <c r="EG404" i="7"/>
  <c r="EQ404" i="7"/>
  <c r="EU404" i="7"/>
  <c r="ED405" i="7"/>
  <c r="EJ405" i="7"/>
  <c r="EN405" i="7"/>
  <c r="ER405" i="7"/>
  <c r="EA406" i="7"/>
  <c r="EC406" i="7"/>
  <c r="EG406" i="7"/>
  <c r="EK406" i="7"/>
  <c r="FV406" i="7"/>
  <c r="BY290" i="7"/>
  <c r="BZ290" i="7"/>
  <c r="CA290" i="7"/>
  <c r="CB290" i="7"/>
  <c r="CB372" i="7" s="1"/>
  <c r="CC290" i="7"/>
  <c r="CD290" i="7"/>
  <c r="CE290" i="7"/>
  <c r="CF290" i="7"/>
  <c r="CF372" i="7" s="1"/>
  <c r="CG290" i="7"/>
  <c r="CH290" i="7"/>
  <c r="CI290" i="7"/>
  <c r="CJ290" i="7"/>
  <c r="CK290" i="7"/>
  <c r="CL290" i="7"/>
  <c r="CM290" i="7"/>
  <c r="CM372" i="7" s="1"/>
  <c r="CN290" i="7"/>
  <c r="CO290" i="7"/>
  <c r="CP290" i="7"/>
  <c r="CQ290" i="7"/>
  <c r="CQ372" i="7" s="1"/>
  <c r="CR290" i="7"/>
  <c r="CS290" i="7"/>
  <c r="CT290" i="7"/>
  <c r="CU290" i="7"/>
  <c r="BY291" i="7"/>
  <c r="BZ291" i="7"/>
  <c r="CA291" i="7"/>
  <c r="CA373" i="7" s="1"/>
  <c r="CB291" i="7"/>
  <c r="CC291" i="7"/>
  <c r="CD291" i="7"/>
  <c r="CE291" i="7"/>
  <c r="CE373" i="7" s="1"/>
  <c r="CF291" i="7"/>
  <c r="CG291" i="7"/>
  <c r="CH291" i="7"/>
  <c r="CI291" i="7"/>
  <c r="CJ291" i="7"/>
  <c r="CK291" i="7"/>
  <c r="CK373" i="7" s="1"/>
  <c r="CL291" i="7"/>
  <c r="CM291" i="7"/>
  <c r="CN291" i="7"/>
  <c r="CO291" i="7"/>
  <c r="CO373" i="7" s="1"/>
  <c r="CP291" i="7"/>
  <c r="CQ291" i="7"/>
  <c r="CR291" i="7"/>
  <c r="CS291" i="7"/>
  <c r="CT291" i="7"/>
  <c r="CU291" i="7"/>
  <c r="BY292" i="7"/>
  <c r="BY374" i="7" s="1"/>
  <c r="BZ292" i="7"/>
  <c r="CA292" i="7"/>
  <c r="CB292" i="7"/>
  <c r="CC292" i="7"/>
  <c r="CC374" i="7" s="1"/>
  <c r="CD292" i="7"/>
  <c r="CE292" i="7"/>
  <c r="CF292" i="7"/>
  <c r="CG292" i="7"/>
  <c r="CH292" i="7"/>
  <c r="CI292" i="7"/>
  <c r="CJ292" i="7"/>
  <c r="CJ374" i="7" s="1"/>
  <c r="CK292" i="7"/>
  <c r="CL292" i="7"/>
  <c r="CM292" i="7"/>
  <c r="CN292" i="7"/>
  <c r="CN374" i="7" s="1"/>
  <c r="CO292" i="7"/>
  <c r="CP292" i="7"/>
  <c r="CQ292" i="7"/>
  <c r="CR292" i="7"/>
  <c r="CS292" i="7"/>
  <c r="CT292" i="7"/>
  <c r="CT374" i="7" s="1"/>
  <c r="CU292" i="7"/>
  <c r="BY293" i="7"/>
  <c r="BZ293" i="7"/>
  <c r="CA293" i="7"/>
  <c r="CA375" i="7" s="1"/>
  <c r="CB293" i="7"/>
  <c r="CC293" i="7"/>
  <c r="CD293" i="7"/>
  <c r="CE293" i="7"/>
  <c r="CF293" i="7"/>
  <c r="CG293" i="7"/>
  <c r="CH293" i="7"/>
  <c r="CH375" i="7" s="1"/>
  <c r="CI293" i="7"/>
  <c r="CJ293" i="7"/>
  <c r="CK293" i="7"/>
  <c r="CL293" i="7"/>
  <c r="CL375" i="7" s="1"/>
  <c r="CM293" i="7"/>
  <c r="CN293" i="7"/>
  <c r="CO293" i="7"/>
  <c r="CP293" i="7"/>
  <c r="CQ293" i="7"/>
  <c r="CR293" i="7"/>
  <c r="CS293" i="7"/>
  <c r="CS375" i="7" s="1"/>
  <c r="CT293" i="7"/>
  <c r="CU293" i="7"/>
  <c r="BY294" i="7"/>
  <c r="BZ294" i="7"/>
  <c r="BZ376" i="7" s="1"/>
  <c r="CA294" i="7"/>
  <c r="CB294" i="7"/>
  <c r="CC294" i="7"/>
  <c r="CD294" i="7"/>
  <c r="CE294" i="7"/>
  <c r="CF294" i="7"/>
  <c r="CF376" i="7" s="1"/>
  <c r="CG294" i="7"/>
  <c r="CH294" i="7"/>
  <c r="CI294" i="7"/>
  <c r="CJ294" i="7"/>
  <c r="CJ376" i="7" s="1"/>
  <c r="CK294" i="7"/>
  <c r="CL294" i="7"/>
  <c r="CM294" i="7"/>
  <c r="CN294" i="7"/>
  <c r="CO294" i="7"/>
  <c r="CP294" i="7"/>
  <c r="CQ294" i="7"/>
  <c r="CQ376" i="7" s="1"/>
  <c r="CR294" i="7"/>
  <c r="CS294" i="7"/>
  <c r="CT294" i="7"/>
  <c r="CU294" i="7"/>
  <c r="CU376" i="7" s="1"/>
  <c r="BY295" i="7"/>
  <c r="BZ295" i="7"/>
  <c r="CA295" i="7"/>
  <c r="CB295" i="7"/>
  <c r="CC295" i="7"/>
  <c r="CD295" i="7"/>
  <c r="CE295" i="7"/>
  <c r="CE377" i="7" s="1"/>
  <c r="CF295" i="7"/>
  <c r="CG295" i="7"/>
  <c r="CH295" i="7"/>
  <c r="CI295" i="7"/>
  <c r="CI377" i="7" s="1"/>
  <c r="CJ295" i="7"/>
  <c r="CK295" i="7"/>
  <c r="CL295" i="7"/>
  <c r="CM295" i="7"/>
  <c r="CN295" i="7"/>
  <c r="CO295" i="7"/>
  <c r="CO377" i="7" s="1"/>
  <c r="CP295" i="7"/>
  <c r="CQ295" i="7"/>
  <c r="CR295" i="7"/>
  <c r="CR377" i="7" s="1"/>
  <c r="CS295" i="7"/>
  <c r="CT295" i="7"/>
  <c r="CU295" i="7"/>
  <c r="BY296" i="7"/>
  <c r="BZ296" i="7"/>
  <c r="BZ378" i="7" s="1"/>
  <c r="CA296" i="7"/>
  <c r="CB296" i="7"/>
  <c r="CB378" i="7" s="1"/>
  <c r="CC296" i="7"/>
  <c r="CD296" i="7"/>
  <c r="CE296" i="7"/>
  <c r="CF296" i="7"/>
  <c r="CG296" i="7"/>
  <c r="CG378" i="7" s="1"/>
  <c r="CH296" i="7"/>
  <c r="CH378" i="7" s="1"/>
  <c r="CI296" i="7"/>
  <c r="CJ296" i="7"/>
  <c r="CK296" i="7"/>
  <c r="CL296" i="7"/>
  <c r="CM296" i="7"/>
  <c r="CN296" i="7"/>
  <c r="CN337" i="7" s="1"/>
  <c r="CO296" i="7"/>
  <c r="CP296" i="7"/>
  <c r="CP378" i="7" s="1"/>
  <c r="CQ296" i="7"/>
  <c r="CR296" i="7"/>
  <c r="CS296" i="7"/>
  <c r="CT296" i="7"/>
  <c r="CU296" i="7"/>
  <c r="BY297" i="7"/>
  <c r="BY379" i="7" s="1"/>
  <c r="BZ297" i="7"/>
  <c r="BZ379" i="7" s="1"/>
  <c r="CA297" i="7"/>
  <c r="CB297" i="7"/>
  <c r="CC297" i="7"/>
  <c r="CD297" i="7"/>
  <c r="CE297" i="7"/>
  <c r="CE379" i="7" s="1"/>
  <c r="CF297" i="7"/>
  <c r="CG297" i="7"/>
  <c r="CG379" i="7" s="1"/>
  <c r="CH297" i="7"/>
  <c r="CI297" i="7"/>
  <c r="CJ297" i="7"/>
  <c r="CK297" i="7"/>
  <c r="CL297" i="7"/>
  <c r="CL379" i="7" s="1"/>
  <c r="CM297" i="7"/>
  <c r="CN297" i="7"/>
  <c r="CO297" i="7"/>
  <c r="CO379" i="7" s="1"/>
  <c r="CP297" i="7"/>
  <c r="CQ297" i="7"/>
  <c r="CR297" i="7"/>
  <c r="CS297" i="7"/>
  <c r="CT297" i="7"/>
  <c r="CT379" i="7" s="1"/>
  <c r="CU297" i="7"/>
  <c r="CU379" i="7" s="1"/>
  <c r="BY298" i="7"/>
  <c r="BZ298" i="7"/>
  <c r="CA298" i="7"/>
  <c r="CB298" i="7"/>
  <c r="CC298" i="7"/>
  <c r="CD298" i="7"/>
  <c r="CE298" i="7"/>
  <c r="CE380" i="7" s="1"/>
  <c r="CF298" i="7"/>
  <c r="CG298" i="7"/>
  <c r="CH298" i="7"/>
  <c r="CI298" i="7"/>
  <c r="CI380" i="7" s="1"/>
  <c r="CJ298" i="7"/>
  <c r="CJ380" i="7" s="1"/>
  <c r="CK298" i="7"/>
  <c r="CL298" i="7"/>
  <c r="CM298" i="7"/>
  <c r="CN298" i="7"/>
  <c r="CN380" i="7" s="1"/>
  <c r="CO298" i="7"/>
  <c r="CP298" i="7"/>
  <c r="CP380" i="7" s="1"/>
  <c r="CQ298" i="7"/>
  <c r="CR298" i="7"/>
  <c r="CS298" i="7"/>
  <c r="CT298" i="7"/>
  <c r="CT380" i="7" s="1"/>
  <c r="CU298" i="7"/>
  <c r="CU380" i="7" s="1"/>
  <c r="BY299" i="7"/>
  <c r="BZ299" i="7"/>
  <c r="CA299" i="7"/>
  <c r="CB299" i="7"/>
  <c r="CC299" i="7"/>
  <c r="CC381" i="7" s="1"/>
  <c r="CD299" i="7"/>
  <c r="CE299" i="7"/>
  <c r="CF299" i="7"/>
  <c r="CG299" i="7"/>
  <c r="CG381" i="7" s="1"/>
  <c r="CH299" i="7"/>
  <c r="CI299" i="7"/>
  <c r="CI381" i="7" s="1"/>
  <c r="CJ299" i="7"/>
  <c r="CK299" i="7"/>
  <c r="CL299" i="7"/>
  <c r="CM299" i="7"/>
  <c r="CM381" i="7" s="1"/>
  <c r="CN299" i="7"/>
  <c r="CN381" i="7" s="1"/>
  <c r="CO299" i="7"/>
  <c r="CP299" i="7"/>
  <c r="CQ299" i="7"/>
  <c r="CR299" i="7"/>
  <c r="CR381" i="7" s="1"/>
  <c r="CS299" i="7"/>
  <c r="CS381" i="7" s="1"/>
  <c r="CT299" i="7"/>
  <c r="CU299" i="7"/>
  <c r="BY300" i="7"/>
  <c r="BZ300" i="7"/>
  <c r="BZ382" i="7" s="1"/>
  <c r="CA300" i="7"/>
  <c r="CB300" i="7"/>
  <c r="CB382" i="7" s="1"/>
  <c r="CC300" i="7"/>
  <c r="CD300" i="7"/>
  <c r="CE300" i="7"/>
  <c r="CF300" i="7"/>
  <c r="CF382" i="7" s="1"/>
  <c r="CG300" i="7"/>
  <c r="CG382" i="7" s="1"/>
  <c r="CH300" i="7"/>
  <c r="CI300" i="7"/>
  <c r="CJ300" i="7"/>
  <c r="CK300" i="7"/>
  <c r="CK382" i="7" s="1"/>
  <c r="CL300" i="7"/>
  <c r="CL382" i="7" s="1"/>
  <c r="CM300" i="7"/>
  <c r="CN300" i="7"/>
  <c r="CO300" i="7"/>
  <c r="CP300" i="7"/>
  <c r="CP382" i="7" s="1"/>
  <c r="CQ300" i="7"/>
  <c r="CR300" i="7"/>
  <c r="CR382" i="7" s="1"/>
  <c r="CS300" i="7"/>
  <c r="CT300" i="7"/>
  <c r="CU300" i="7"/>
  <c r="BY301" i="7"/>
  <c r="BY383" i="7" s="1"/>
  <c r="BZ301" i="7"/>
  <c r="CA301" i="7"/>
  <c r="CB301" i="7"/>
  <c r="CC301" i="7"/>
  <c r="CC383" i="7" s="1"/>
  <c r="CD301" i="7"/>
  <c r="CE301" i="7"/>
  <c r="CF301" i="7"/>
  <c r="CG301" i="7"/>
  <c r="CG383" i="7" s="1"/>
  <c r="CH301" i="7"/>
  <c r="CI301" i="7"/>
  <c r="CJ301" i="7"/>
  <c r="CK301" i="7"/>
  <c r="CK383" i="7" s="1"/>
  <c r="CL301" i="7"/>
  <c r="CM301" i="7"/>
  <c r="CN301" i="7"/>
  <c r="CO301" i="7"/>
  <c r="CO383" i="7" s="1"/>
  <c r="CP301" i="7"/>
  <c r="CQ301" i="7"/>
  <c r="CR301" i="7"/>
  <c r="CS301" i="7"/>
  <c r="CS383" i="7" s="1"/>
  <c r="CT301" i="7"/>
  <c r="CT342" i="7" s="1"/>
  <c r="CU301" i="7"/>
  <c r="BY302" i="7"/>
  <c r="BZ302" i="7"/>
  <c r="BZ384" i="7" s="1"/>
  <c r="CA302" i="7"/>
  <c r="CB302" i="7"/>
  <c r="CC302" i="7"/>
  <c r="CD302" i="7"/>
  <c r="CD384" i="7" s="1"/>
  <c r="CE302" i="7"/>
  <c r="CF302" i="7"/>
  <c r="CG302" i="7"/>
  <c r="CH302" i="7"/>
  <c r="CH384" i="7" s="1"/>
  <c r="CI302" i="7"/>
  <c r="CJ302" i="7"/>
  <c r="CK302" i="7"/>
  <c r="CL302" i="7"/>
  <c r="CL384" i="7" s="1"/>
  <c r="CM302" i="7"/>
  <c r="CM384" i="7" s="1"/>
  <c r="CN302" i="7"/>
  <c r="CO302" i="7"/>
  <c r="CP302" i="7"/>
  <c r="CP343" i="7" s="1"/>
  <c r="CQ302" i="7"/>
  <c r="CQ384" i="7" s="1"/>
  <c r="CR302" i="7"/>
  <c r="CS302" i="7"/>
  <c r="CT302" i="7"/>
  <c r="CT384" i="7" s="1"/>
  <c r="CU302" i="7"/>
  <c r="CU384" i="7" s="1"/>
  <c r="BY303" i="7"/>
  <c r="BZ303" i="7"/>
  <c r="CA303" i="7"/>
  <c r="CA385" i="7" s="1"/>
  <c r="CB303" i="7"/>
  <c r="CB385" i="7" s="1"/>
  <c r="CC303" i="7"/>
  <c r="CD303" i="7"/>
  <c r="CE303" i="7"/>
  <c r="CE385" i="7" s="1"/>
  <c r="CF303" i="7"/>
  <c r="CG303" i="7"/>
  <c r="CH303" i="7"/>
  <c r="CI303" i="7"/>
  <c r="CI385" i="7" s="1"/>
  <c r="CJ303" i="7"/>
  <c r="CJ385" i="7" s="1"/>
  <c r="CK303" i="7"/>
  <c r="CL303" i="7"/>
  <c r="CM303" i="7"/>
  <c r="CM385" i="7" s="1"/>
  <c r="CN303" i="7"/>
  <c r="CO303" i="7"/>
  <c r="CP303" i="7"/>
  <c r="CQ303" i="7"/>
  <c r="CQ385" i="7" s="1"/>
  <c r="CR303" i="7"/>
  <c r="CR385" i="7" s="1"/>
  <c r="CS303" i="7"/>
  <c r="CT303" i="7"/>
  <c r="CU303" i="7"/>
  <c r="CU385" i="7" s="1"/>
  <c r="BY304" i="7"/>
  <c r="BY386" i="7" s="1"/>
  <c r="BZ304" i="7"/>
  <c r="CA304" i="7"/>
  <c r="CB304" i="7"/>
  <c r="CB386" i="7" s="1"/>
  <c r="CC304" i="7"/>
  <c r="CC386" i="7" s="1"/>
  <c r="CD304" i="7"/>
  <c r="CE304" i="7"/>
  <c r="CF304" i="7"/>
  <c r="CF386" i="7" s="1"/>
  <c r="CG304" i="7"/>
  <c r="CG386" i="7" s="1"/>
  <c r="CH304" i="7"/>
  <c r="CI304" i="7"/>
  <c r="CJ304" i="7"/>
  <c r="CJ386" i="7" s="1"/>
  <c r="CK304" i="7"/>
  <c r="CK386" i="7" s="1"/>
  <c r="CL304" i="7"/>
  <c r="CM304" i="7"/>
  <c r="CN304" i="7"/>
  <c r="CN386" i="7" s="1"/>
  <c r="CO304" i="7"/>
  <c r="CP304" i="7"/>
  <c r="CQ304" i="7"/>
  <c r="CR304" i="7"/>
  <c r="CR345" i="7" s="1"/>
  <c r="CS304" i="7"/>
  <c r="CS386" i="7" s="1"/>
  <c r="CT304" i="7"/>
  <c r="CU304" i="7"/>
  <c r="BY305" i="7"/>
  <c r="BY387" i="7" s="1"/>
  <c r="BZ305" i="7"/>
  <c r="BZ387" i="7" s="1"/>
  <c r="CA305" i="7"/>
  <c r="CB305" i="7"/>
  <c r="CC305" i="7"/>
  <c r="CC387" i="7" s="1"/>
  <c r="CD305" i="7"/>
  <c r="CD387" i="7" s="1"/>
  <c r="CE305" i="7"/>
  <c r="CF305" i="7"/>
  <c r="CG305" i="7"/>
  <c r="CG387" i="7" s="1"/>
  <c r="CH305" i="7"/>
  <c r="CH387" i="7" s="1"/>
  <c r="CI305" i="7"/>
  <c r="CJ305" i="7"/>
  <c r="CK305" i="7"/>
  <c r="CL305" i="7"/>
  <c r="CL387" i="7" s="1"/>
  <c r="CM305" i="7"/>
  <c r="CN305" i="7"/>
  <c r="CO305" i="7"/>
  <c r="CO387" i="7" s="1"/>
  <c r="CP305" i="7"/>
  <c r="CP387" i="7" s="1"/>
  <c r="CQ305" i="7"/>
  <c r="CR305" i="7"/>
  <c r="CS305" i="7"/>
  <c r="CS387" i="7" s="1"/>
  <c r="CT305" i="7"/>
  <c r="CT387" i="7" s="1"/>
  <c r="CU305" i="7"/>
  <c r="BY306" i="7"/>
  <c r="BZ306" i="7"/>
  <c r="BZ388" i="7" s="1"/>
  <c r="CA306" i="7"/>
  <c r="CB306" i="7"/>
  <c r="CC306" i="7"/>
  <c r="CD306" i="7"/>
  <c r="CD388" i="7" s="1"/>
  <c r="CE306" i="7"/>
  <c r="CE388" i="7" s="1"/>
  <c r="CF306" i="7"/>
  <c r="CG306" i="7"/>
  <c r="CH306" i="7"/>
  <c r="CH388" i="7" s="1"/>
  <c r="CI306" i="7"/>
  <c r="CI388" i="7" s="1"/>
  <c r="CJ306" i="7"/>
  <c r="CK306" i="7"/>
  <c r="CL306" i="7"/>
  <c r="CL388" i="7" s="1"/>
  <c r="CM306" i="7"/>
  <c r="CM388" i="7" s="1"/>
  <c r="CN306" i="7"/>
  <c r="CO306" i="7"/>
  <c r="CP306" i="7"/>
  <c r="CP388" i="7" s="1"/>
  <c r="CQ306" i="7"/>
  <c r="CQ388" i="7" s="1"/>
  <c r="CR306" i="7"/>
  <c r="CS306" i="7"/>
  <c r="CT306" i="7"/>
  <c r="CT388" i="7" s="1"/>
  <c r="CU306" i="7"/>
  <c r="CU388" i="7" s="1"/>
  <c r="BY307" i="7"/>
  <c r="BZ307" i="7"/>
  <c r="CA307" i="7"/>
  <c r="CA389" i="7" s="1"/>
  <c r="CB307" i="7"/>
  <c r="CB389" i="7" s="1"/>
  <c r="CC307" i="7"/>
  <c r="CD307" i="7"/>
  <c r="CE307" i="7"/>
  <c r="CE389" i="7" s="1"/>
  <c r="CF307" i="7"/>
  <c r="CF389" i="7" s="1"/>
  <c r="CG307" i="7"/>
  <c r="CH307" i="7"/>
  <c r="CI307" i="7"/>
  <c r="CI389" i="7" s="1"/>
  <c r="CJ307" i="7"/>
  <c r="CK307" i="7"/>
  <c r="CL307" i="7"/>
  <c r="CM307" i="7"/>
  <c r="CM389" i="7" s="1"/>
  <c r="CN307" i="7"/>
  <c r="CN389" i="7" s="1"/>
  <c r="CO307" i="7"/>
  <c r="CP307" i="7"/>
  <c r="CQ307" i="7"/>
  <c r="CQ389" i="7" s="1"/>
  <c r="CR307" i="7"/>
  <c r="CR389" i="7" s="1"/>
  <c r="CS307" i="7"/>
  <c r="CT307" i="7"/>
  <c r="CU307" i="7"/>
  <c r="CU389" i="7" s="1"/>
  <c r="BY308" i="7"/>
  <c r="BY390" i="7" s="1"/>
  <c r="BZ308" i="7"/>
  <c r="CA308" i="7"/>
  <c r="CB308" i="7"/>
  <c r="CB390" i="7" s="1"/>
  <c r="CC308" i="7"/>
  <c r="CC390" i="7" s="1"/>
  <c r="CD308" i="7"/>
  <c r="CE308" i="7"/>
  <c r="CF308" i="7"/>
  <c r="CG308" i="7"/>
  <c r="CG390" i="7" s="1"/>
  <c r="CH308" i="7"/>
  <c r="CI308" i="7"/>
  <c r="CJ308" i="7"/>
  <c r="CJ390" i="7" s="1"/>
  <c r="CK308" i="7"/>
  <c r="CK390" i="7" s="1"/>
  <c r="CL308" i="7"/>
  <c r="CM308" i="7"/>
  <c r="CN308" i="7"/>
  <c r="CN390" i="7" s="1"/>
  <c r="CO308" i="7"/>
  <c r="CO390" i="7" s="1"/>
  <c r="CP308" i="7"/>
  <c r="CQ308" i="7"/>
  <c r="CR308" i="7"/>
  <c r="CR390" i="7" s="1"/>
  <c r="CS308" i="7"/>
  <c r="CT308" i="7"/>
  <c r="CU308" i="7"/>
  <c r="BY309" i="7"/>
  <c r="BY391" i="7" s="1"/>
  <c r="BZ309" i="7"/>
  <c r="BZ391" i="7" s="1"/>
  <c r="CA309" i="7"/>
  <c r="CB309" i="7"/>
  <c r="CC309" i="7"/>
  <c r="CC391" i="7" s="1"/>
  <c r="CD309" i="7"/>
  <c r="CE309" i="7"/>
  <c r="CF309" i="7"/>
  <c r="CG309" i="7"/>
  <c r="CG391" i="7" s="1"/>
  <c r="CH309" i="7"/>
  <c r="CH391" i="7" s="1"/>
  <c r="CI309" i="7"/>
  <c r="CJ309" i="7"/>
  <c r="CK309" i="7"/>
  <c r="CK391" i="7" s="1"/>
  <c r="CL309" i="7"/>
  <c r="CL391" i="7" s="1"/>
  <c r="CM309" i="7"/>
  <c r="CN309" i="7"/>
  <c r="CO309" i="7"/>
  <c r="CO391" i="7" s="1"/>
  <c r="CP309" i="7"/>
  <c r="CP391" i="7" s="1"/>
  <c r="CQ309" i="7"/>
  <c r="CR309" i="7"/>
  <c r="CS309" i="7"/>
  <c r="CS391" i="7" s="1"/>
  <c r="CT309" i="7"/>
  <c r="CT391" i="7" s="1"/>
  <c r="CU309" i="7"/>
  <c r="BY310" i="7"/>
  <c r="BZ310" i="7"/>
  <c r="BZ392" i="7" s="1"/>
  <c r="CA310" i="7"/>
  <c r="CA392" i="7" s="1"/>
  <c r="CB310" i="7"/>
  <c r="CC310" i="7"/>
  <c r="CD310" i="7"/>
  <c r="CD392" i="7" s="1"/>
  <c r="CE310" i="7"/>
  <c r="CF310" i="7"/>
  <c r="CG310" i="7"/>
  <c r="CH310" i="7"/>
  <c r="CH351" i="7" s="1"/>
  <c r="CI310" i="7"/>
  <c r="CI392" i="7" s="1"/>
  <c r="CJ310" i="7"/>
  <c r="CK310" i="7"/>
  <c r="CL310" i="7"/>
  <c r="CL392" i="7" s="1"/>
  <c r="CM310" i="7"/>
  <c r="CM392" i="7" s="1"/>
  <c r="CN310" i="7"/>
  <c r="CO310" i="7"/>
  <c r="CP310" i="7"/>
  <c r="CP392" i="7" s="1"/>
  <c r="CQ310" i="7"/>
  <c r="CQ392" i="7" s="1"/>
  <c r="CR310" i="7"/>
  <c r="CS310" i="7"/>
  <c r="CT310" i="7"/>
  <c r="CT392" i="7" s="1"/>
  <c r="CU310" i="7"/>
  <c r="CU392" i="7" s="1"/>
  <c r="BY311" i="7"/>
  <c r="BZ311" i="7"/>
  <c r="CA311" i="7"/>
  <c r="CB311" i="7"/>
  <c r="CB393" i="7" s="1"/>
  <c r="CC311" i="7"/>
  <c r="CD311" i="7"/>
  <c r="CE311" i="7"/>
  <c r="CE393" i="7" s="1"/>
  <c r="CF311" i="7"/>
  <c r="CF393" i="7" s="1"/>
  <c r="CG311" i="7"/>
  <c r="CH311" i="7"/>
  <c r="CI311" i="7"/>
  <c r="CI393" i="7" s="1"/>
  <c r="CJ311" i="7"/>
  <c r="CJ393" i="7" s="1"/>
  <c r="CK311" i="7"/>
  <c r="CL311" i="7"/>
  <c r="CM311" i="7"/>
  <c r="CM393" i="7" s="1"/>
  <c r="CN311" i="7"/>
  <c r="CO311" i="7"/>
  <c r="CP311" i="7"/>
  <c r="CQ311" i="7"/>
  <c r="CQ393" i="7" s="1"/>
  <c r="CR311" i="7"/>
  <c r="CR393" i="7" s="1"/>
  <c r="CS311" i="7"/>
  <c r="CT311" i="7"/>
  <c r="CU311" i="7"/>
  <c r="CU393" i="7" s="1"/>
  <c r="BY312" i="7"/>
  <c r="BY394" i="7" s="1"/>
  <c r="BZ312" i="7"/>
  <c r="CA312" i="7"/>
  <c r="CB312" i="7"/>
  <c r="CB394" i="7" s="1"/>
  <c r="CC312" i="7"/>
  <c r="CC394" i="7" s="1"/>
  <c r="CD312" i="7"/>
  <c r="CE312" i="7"/>
  <c r="CF312" i="7"/>
  <c r="CF394" i="7" s="1"/>
  <c r="CG312" i="7"/>
  <c r="CG394" i="7" s="1"/>
  <c r="CH312" i="7"/>
  <c r="CI312" i="7"/>
  <c r="CJ312" i="7"/>
  <c r="CJ394" i="7" s="1"/>
  <c r="CK312" i="7"/>
  <c r="CK394" i="7" s="1"/>
  <c r="CL312" i="7"/>
  <c r="CM312" i="7"/>
  <c r="CN312" i="7"/>
  <c r="CN394" i="7" s="1"/>
  <c r="CO312" i="7"/>
  <c r="CO394" i="7" s="1"/>
  <c r="CP312" i="7"/>
  <c r="CQ312" i="7"/>
  <c r="CR312" i="7"/>
  <c r="CR394" i="7" s="1"/>
  <c r="CS312" i="7"/>
  <c r="CS394" i="7" s="1"/>
  <c r="CT312" i="7"/>
  <c r="CU312" i="7"/>
  <c r="BY313" i="7"/>
  <c r="BY395" i="7" s="1"/>
  <c r="BZ313" i="7"/>
  <c r="CA313" i="7"/>
  <c r="CB313" i="7"/>
  <c r="CC313" i="7"/>
  <c r="CC395" i="7" s="1"/>
  <c r="CD313" i="7"/>
  <c r="CD395" i="7" s="1"/>
  <c r="CE313" i="7"/>
  <c r="CF313" i="7"/>
  <c r="CG313" i="7"/>
  <c r="CG395" i="7" s="1"/>
  <c r="CH313" i="7"/>
  <c r="CH395" i="7" s="1"/>
  <c r="CI313" i="7"/>
  <c r="CJ313" i="7"/>
  <c r="CK313" i="7"/>
  <c r="CK395" i="7" s="1"/>
  <c r="CL313" i="7"/>
  <c r="CL395" i="7" s="1"/>
  <c r="CM313" i="7"/>
  <c r="CN313" i="7"/>
  <c r="CO313" i="7"/>
  <c r="CO395" i="7" s="1"/>
  <c r="CP313" i="7"/>
  <c r="CP395" i="7" s="1"/>
  <c r="CQ313" i="7"/>
  <c r="CR313" i="7"/>
  <c r="CS313" i="7"/>
  <c r="CT313" i="7"/>
  <c r="CT395" i="7" s="1"/>
  <c r="CU313" i="7"/>
  <c r="BY314" i="7"/>
  <c r="BZ314" i="7"/>
  <c r="BZ396" i="7" s="1"/>
  <c r="CA314" i="7"/>
  <c r="CA396" i="7" s="1"/>
  <c r="CB314" i="7"/>
  <c r="CC314" i="7"/>
  <c r="CD314" i="7"/>
  <c r="CD396" i="7" s="1"/>
  <c r="CE314" i="7"/>
  <c r="CE396" i="7" s="1"/>
  <c r="CF314" i="7"/>
  <c r="CG314" i="7"/>
  <c r="CH314" i="7"/>
  <c r="CH396" i="7" s="1"/>
  <c r="CI314" i="7"/>
  <c r="CJ314" i="7"/>
  <c r="CK314" i="7"/>
  <c r="CL314" i="7"/>
  <c r="CL396" i="7" s="1"/>
  <c r="CM314" i="7"/>
  <c r="CM396" i="7" s="1"/>
  <c r="CN314" i="7"/>
  <c r="CO314" i="7"/>
  <c r="CP314" i="7"/>
  <c r="CP396" i="7" s="1"/>
  <c r="CQ314" i="7"/>
  <c r="CQ396" i="7" s="1"/>
  <c r="CR314" i="7"/>
  <c r="CS314" i="7"/>
  <c r="CT314" i="7"/>
  <c r="CT396" i="7" s="1"/>
  <c r="CU314" i="7"/>
  <c r="CU396" i="7" s="1"/>
  <c r="BY315" i="7"/>
  <c r="BZ315" i="7"/>
  <c r="CA315" i="7"/>
  <c r="CA397" i="7" s="1"/>
  <c r="CB315" i="7"/>
  <c r="CB397" i="7" s="1"/>
  <c r="CC315" i="7"/>
  <c r="CD315" i="7"/>
  <c r="CE315" i="7"/>
  <c r="CE397" i="7" s="1"/>
  <c r="CF315" i="7"/>
  <c r="CF397" i="7" s="1"/>
  <c r="CG315" i="7"/>
  <c r="CH315" i="7"/>
  <c r="CI315" i="7"/>
  <c r="CI397" i="7" s="1"/>
  <c r="CJ315" i="7"/>
  <c r="CJ397" i="7" s="1"/>
  <c r="CK315" i="7"/>
  <c r="CL315" i="7"/>
  <c r="CM315" i="7"/>
  <c r="CM397" i="7" s="1"/>
  <c r="CN315" i="7"/>
  <c r="CN397" i="7" s="1"/>
  <c r="CO315" i="7"/>
  <c r="CO397" i="7" s="1"/>
  <c r="CP315" i="7"/>
  <c r="CQ315" i="7"/>
  <c r="CQ356" i="7" s="1"/>
  <c r="CQ437" i="7" s="1"/>
  <c r="BQ437" i="7" s="1"/>
  <c r="CR315" i="7"/>
  <c r="CR397" i="7" s="1"/>
  <c r="CS315" i="7"/>
  <c r="CT315" i="7"/>
  <c r="CU315" i="7"/>
  <c r="BY316" i="7"/>
  <c r="BY357" i="7" s="1"/>
  <c r="BZ316" i="7"/>
  <c r="BZ398" i="7" s="1"/>
  <c r="CA316" i="7"/>
  <c r="CB316" i="7"/>
  <c r="CC316" i="7"/>
  <c r="CC398" i="7" s="1"/>
  <c r="CD316" i="7"/>
  <c r="CD398" i="7" s="1"/>
  <c r="CE316" i="7"/>
  <c r="CF316" i="7"/>
  <c r="CG316" i="7"/>
  <c r="CG398" i="7" s="1"/>
  <c r="CH316" i="7"/>
  <c r="CH398" i="7" s="1"/>
  <c r="CI316" i="7"/>
  <c r="CJ316" i="7"/>
  <c r="CK316" i="7"/>
  <c r="CK398" i="7" s="1"/>
  <c r="CL316" i="7"/>
  <c r="CL398" i="7" s="1"/>
  <c r="CM316" i="7"/>
  <c r="CN316" i="7"/>
  <c r="CO316" i="7"/>
  <c r="CP316" i="7"/>
  <c r="CP398" i="7" s="1"/>
  <c r="CQ316" i="7"/>
  <c r="CR316" i="7"/>
  <c r="CS316" i="7"/>
  <c r="CS398" i="7" s="1"/>
  <c r="CT316" i="7"/>
  <c r="CT398" i="7" s="1"/>
  <c r="CU316" i="7"/>
  <c r="BY317" i="7"/>
  <c r="BZ317" i="7"/>
  <c r="BZ399" i="7" s="1"/>
  <c r="CA317" i="7"/>
  <c r="CA399" i="7" s="1"/>
  <c r="CB317" i="7"/>
  <c r="CC317" i="7"/>
  <c r="CD317" i="7"/>
  <c r="CD399" i="7" s="1"/>
  <c r="CE317" i="7"/>
  <c r="CF317" i="7"/>
  <c r="CG317" i="7"/>
  <c r="CH317" i="7"/>
  <c r="CH399" i="7" s="1"/>
  <c r="CI317" i="7"/>
  <c r="CI399" i="7" s="1"/>
  <c r="CJ317" i="7"/>
  <c r="CK317" i="7"/>
  <c r="CL317" i="7"/>
  <c r="CL399" i="7" s="1"/>
  <c r="CM317" i="7"/>
  <c r="CM399" i="7" s="1"/>
  <c r="CN317" i="7"/>
  <c r="CO317" i="7"/>
  <c r="CP317" i="7"/>
  <c r="CP399" i="7" s="1"/>
  <c r="CQ317" i="7"/>
  <c r="CQ399" i="7" s="1"/>
  <c r="CR317" i="7"/>
  <c r="CS317" i="7"/>
  <c r="CS358" i="7" s="1"/>
  <c r="CS439" i="7" s="1"/>
  <c r="BS439" i="7" s="1"/>
  <c r="CT317" i="7"/>
  <c r="CT399" i="7" s="1"/>
  <c r="CU317" i="7"/>
  <c r="CU399" i="7" s="1"/>
  <c r="BY318" i="7"/>
  <c r="BZ318" i="7"/>
  <c r="CA318" i="7"/>
  <c r="CA400" i="7" s="1"/>
  <c r="CB318" i="7"/>
  <c r="CB400" i="7" s="1"/>
  <c r="CC318" i="7"/>
  <c r="CD318" i="7"/>
  <c r="CE318" i="7"/>
  <c r="CE400" i="7" s="1"/>
  <c r="CF318" i="7"/>
  <c r="CF400" i="7" s="1"/>
  <c r="CG318" i="7"/>
  <c r="CH318" i="7"/>
  <c r="CI318" i="7"/>
  <c r="CI400" i="7" s="1"/>
  <c r="CJ318" i="7"/>
  <c r="CJ400" i="7" s="1"/>
  <c r="CK318" i="7"/>
  <c r="CL318" i="7"/>
  <c r="CM318" i="7"/>
  <c r="CM400" i="7" s="1"/>
  <c r="CN318" i="7"/>
  <c r="CO318" i="7"/>
  <c r="CP318" i="7"/>
  <c r="CQ318" i="7"/>
  <c r="CQ400" i="7" s="1"/>
  <c r="CR318" i="7"/>
  <c r="CR400" i="7" s="1"/>
  <c r="CS318" i="7"/>
  <c r="CT318" i="7"/>
  <c r="CU318" i="7"/>
  <c r="CU400" i="7" s="1"/>
  <c r="BY319" i="7"/>
  <c r="BY401" i="7" s="1"/>
  <c r="BZ319" i="7"/>
  <c r="CA319" i="7"/>
  <c r="CB319" i="7"/>
  <c r="CB401" i="7" s="1"/>
  <c r="CC319" i="7"/>
  <c r="CC401" i="7" s="1"/>
  <c r="CD319" i="7"/>
  <c r="CE319" i="7"/>
  <c r="CF319" i="7"/>
  <c r="CF401" i="7" s="1"/>
  <c r="CG319" i="7"/>
  <c r="CG401" i="7" s="1"/>
  <c r="CH319" i="7"/>
  <c r="CI319" i="7"/>
  <c r="CJ319" i="7"/>
  <c r="CK319" i="7"/>
  <c r="CK401" i="7" s="1"/>
  <c r="CL319" i="7"/>
  <c r="CM319" i="7"/>
  <c r="CN319" i="7"/>
  <c r="CN401" i="7" s="1"/>
  <c r="CO319" i="7"/>
  <c r="CO401" i="7" s="1"/>
  <c r="CP319" i="7"/>
  <c r="CQ319" i="7"/>
  <c r="CR319" i="7"/>
  <c r="CR401" i="7" s="1"/>
  <c r="CS319" i="7"/>
  <c r="CS401" i="7" s="1"/>
  <c r="CT319" i="7"/>
  <c r="CU319" i="7"/>
  <c r="BY320" i="7"/>
  <c r="BY402" i="7" s="1"/>
  <c r="BZ320" i="7"/>
  <c r="CA320" i="7"/>
  <c r="CB320" i="7"/>
  <c r="CC320" i="7"/>
  <c r="CC402" i="7" s="1"/>
  <c r="CD320" i="7"/>
  <c r="CD402" i="7" s="1"/>
  <c r="CE320" i="7"/>
  <c r="CF320" i="7"/>
  <c r="CG320" i="7"/>
  <c r="CG402" i="7" s="1"/>
  <c r="CH320" i="7"/>
  <c r="CH402" i="7" s="1"/>
  <c r="CI320" i="7"/>
  <c r="CJ320" i="7"/>
  <c r="CK320" i="7"/>
  <c r="CK402" i="7" s="1"/>
  <c r="CL320" i="7"/>
  <c r="CL402" i="7" s="1"/>
  <c r="CM320" i="7"/>
  <c r="CN320" i="7"/>
  <c r="CO320" i="7"/>
  <c r="CO402" i="7" s="1"/>
  <c r="CP320" i="7"/>
  <c r="CP402" i="7" s="1"/>
  <c r="CQ320" i="7"/>
  <c r="CR320" i="7"/>
  <c r="CS320" i="7"/>
  <c r="CS402" i="7" s="1"/>
  <c r="CT320" i="7"/>
  <c r="CT402" i="7" s="1"/>
  <c r="CU320" i="7"/>
  <c r="BY321" i="7"/>
  <c r="BZ321" i="7"/>
  <c r="BZ403" i="7" s="1"/>
  <c r="CA321" i="7"/>
  <c r="CA403" i="7" s="1"/>
  <c r="CB321" i="7"/>
  <c r="CC321" i="7"/>
  <c r="CD321" i="7"/>
  <c r="CD403" i="7" s="1"/>
  <c r="CE321" i="7"/>
  <c r="CE403" i="7" s="1"/>
  <c r="CF321" i="7"/>
  <c r="CG321" i="7"/>
  <c r="CH321" i="7"/>
  <c r="CH403" i="7" s="1"/>
  <c r="CI321" i="7"/>
  <c r="CJ321" i="7"/>
  <c r="CK321" i="7"/>
  <c r="CL321" i="7"/>
  <c r="CM321" i="7"/>
  <c r="CM403" i="7" s="1"/>
  <c r="CN321" i="7"/>
  <c r="CO321" i="7"/>
  <c r="CP321" i="7"/>
  <c r="CP403" i="7" s="1"/>
  <c r="CQ321" i="7"/>
  <c r="CQ403" i="7" s="1"/>
  <c r="CR321" i="7"/>
  <c r="CS321" i="7"/>
  <c r="CT321" i="7"/>
  <c r="CT403" i="7" s="1"/>
  <c r="CU321" i="7"/>
  <c r="CU403" i="7" s="1"/>
  <c r="BY322" i="7"/>
  <c r="BZ322" i="7"/>
  <c r="CA322" i="7"/>
  <c r="CA404" i="7" s="1"/>
  <c r="CB322" i="7"/>
  <c r="CB404" i="7" s="1"/>
  <c r="CC322" i="7"/>
  <c r="CD322" i="7"/>
  <c r="CE322" i="7"/>
  <c r="CF322" i="7"/>
  <c r="CF404" i="7" s="1"/>
  <c r="CG322" i="7"/>
  <c r="CH322" i="7"/>
  <c r="CI322" i="7"/>
  <c r="CI404" i="7" s="1"/>
  <c r="CJ322" i="7"/>
  <c r="CJ404" i="7" s="1"/>
  <c r="CK322" i="7"/>
  <c r="CL322" i="7"/>
  <c r="CM322" i="7"/>
  <c r="CM404" i="7" s="1"/>
  <c r="CN322" i="7"/>
  <c r="CN404" i="7" s="1"/>
  <c r="CO322" i="7"/>
  <c r="CP322" i="7"/>
  <c r="CQ322" i="7"/>
  <c r="CQ404" i="7" s="1"/>
  <c r="CR322" i="7"/>
  <c r="CS322" i="7"/>
  <c r="CT322" i="7"/>
  <c r="CU322" i="7"/>
  <c r="CU404" i="7" s="1"/>
  <c r="BY323" i="7"/>
  <c r="BY405" i="7" s="1"/>
  <c r="BZ323" i="7"/>
  <c r="CA323" i="7"/>
  <c r="CB323" i="7"/>
  <c r="CB405" i="7" s="1"/>
  <c r="CC323" i="7"/>
  <c r="CC405" i="7" s="1"/>
  <c r="CD323" i="7"/>
  <c r="CE323" i="7"/>
  <c r="CF323" i="7"/>
  <c r="CF405" i="7" s="1"/>
  <c r="CG323" i="7"/>
  <c r="CG405" i="7" s="1"/>
  <c r="CH323" i="7"/>
  <c r="CI323" i="7"/>
  <c r="CJ323" i="7"/>
  <c r="CJ405" i="7" s="1"/>
  <c r="CK323" i="7"/>
  <c r="CK405" i="7" s="1"/>
  <c r="CL323" i="7"/>
  <c r="CM323" i="7"/>
  <c r="CN323" i="7"/>
  <c r="CN405" i="7" s="1"/>
  <c r="CO323" i="7"/>
  <c r="CO405" i="7" s="1"/>
  <c r="CP323" i="7"/>
  <c r="CQ323" i="7"/>
  <c r="CR323" i="7"/>
  <c r="CR405" i="7" s="1"/>
  <c r="CS323" i="7"/>
  <c r="CS405" i="7" s="1"/>
  <c r="CT323" i="7"/>
  <c r="CU323" i="7"/>
  <c r="BY324" i="7"/>
  <c r="BY406" i="7" s="1"/>
  <c r="BZ324" i="7"/>
  <c r="BZ406" i="7" s="1"/>
  <c r="CA324" i="7"/>
  <c r="CB324" i="7"/>
  <c r="CB365" i="7" s="1"/>
  <c r="CB446" i="7" s="1"/>
  <c r="BB446" i="7" s="1"/>
  <c r="CC324" i="7"/>
  <c r="CC406" i="7" s="1"/>
  <c r="CD324" i="7"/>
  <c r="CE324" i="7"/>
  <c r="CF324" i="7"/>
  <c r="CG324" i="7"/>
  <c r="CG406" i="7" s="1"/>
  <c r="CH324" i="7"/>
  <c r="CH406" i="7" s="1"/>
  <c r="CI324" i="7"/>
  <c r="CJ324" i="7"/>
  <c r="CK324" i="7"/>
  <c r="CK406" i="7" s="1"/>
  <c r="CL324" i="7"/>
  <c r="CL406" i="7" s="1"/>
  <c r="CM324" i="7"/>
  <c r="CN324" i="7"/>
  <c r="CO324" i="7"/>
  <c r="CO406" i="7" s="1"/>
  <c r="CP324" i="7"/>
  <c r="CP406" i="7" s="1"/>
  <c r="CQ324" i="7"/>
  <c r="CR324" i="7"/>
  <c r="CS324" i="7"/>
  <c r="CS406" i="7" s="1"/>
  <c r="CT324" i="7"/>
  <c r="CT406" i="7" s="1"/>
  <c r="CU324" i="7"/>
  <c r="AY290" i="7"/>
  <c r="AZ290" i="7"/>
  <c r="BA290" i="7"/>
  <c r="BB290" i="7"/>
  <c r="BC290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P372" i="7" s="1"/>
  <c r="BQ290" i="7"/>
  <c r="BQ372" i="7" s="1"/>
  <c r="BR290" i="7"/>
  <c r="BR372" i="7" s="1"/>
  <c r="BS290" i="7"/>
  <c r="BS372" i="7" s="1"/>
  <c r="BT290" i="7"/>
  <c r="BT372" i="7" s="1"/>
  <c r="BU290" i="7"/>
  <c r="BU372" i="7" s="1"/>
  <c r="AY291" i="7"/>
  <c r="AZ291" i="7"/>
  <c r="BA291" i="7"/>
  <c r="BB291" i="7"/>
  <c r="BC291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P373" i="7" s="1"/>
  <c r="BQ291" i="7"/>
  <c r="BQ373" i="7" s="1"/>
  <c r="BR291" i="7"/>
  <c r="BR373" i="7" s="1"/>
  <c r="BS291" i="7"/>
  <c r="BS373" i="7" s="1"/>
  <c r="BT291" i="7"/>
  <c r="BT373" i="7" s="1"/>
  <c r="BU291" i="7"/>
  <c r="BU373" i="7" s="1"/>
  <c r="AY292" i="7"/>
  <c r="AZ292" i="7"/>
  <c r="BA292" i="7"/>
  <c r="BB292" i="7"/>
  <c r="BC292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P374" i="7" s="1"/>
  <c r="BQ292" i="7"/>
  <c r="BQ374" i="7" s="1"/>
  <c r="BR292" i="7"/>
  <c r="BR374" i="7" s="1"/>
  <c r="BS292" i="7"/>
  <c r="BS374" i="7" s="1"/>
  <c r="BT292" i="7"/>
  <c r="BT374" i="7" s="1"/>
  <c r="BU292" i="7"/>
  <c r="BU374" i="7" s="1"/>
  <c r="AY293" i="7"/>
  <c r="AZ293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P375" i="7" s="1"/>
  <c r="BQ293" i="7"/>
  <c r="BQ375" i="7" s="1"/>
  <c r="BR293" i="7"/>
  <c r="BR375" i="7" s="1"/>
  <c r="BS293" i="7"/>
  <c r="BS375" i="7" s="1"/>
  <c r="BT293" i="7"/>
  <c r="BT375" i="7" s="1"/>
  <c r="BU293" i="7"/>
  <c r="BU375" i="7" s="1"/>
  <c r="AY294" i="7"/>
  <c r="AZ294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P376" i="7" s="1"/>
  <c r="BQ294" i="7"/>
  <c r="BQ376" i="7" s="1"/>
  <c r="BR294" i="7"/>
  <c r="BR376" i="7" s="1"/>
  <c r="BS294" i="7"/>
  <c r="BS376" i="7" s="1"/>
  <c r="BT294" i="7"/>
  <c r="BT376" i="7" s="1"/>
  <c r="BU294" i="7"/>
  <c r="BU376" i="7" s="1"/>
  <c r="AY295" i="7"/>
  <c r="AZ295" i="7"/>
  <c r="BA295" i="7"/>
  <c r="BB295" i="7"/>
  <c r="BC295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P377" i="7" s="1"/>
  <c r="BQ295" i="7"/>
  <c r="BQ377" i="7" s="1"/>
  <c r="BR295" i="7"/>
  <c r="BR377" i="7" s="1"/>
  <c r="BS295" i="7"/>
  <c r="BS377" i="7" s="1"/>
  <c r="BT295" i="7"/>
  <c r="BT377" i="7" s="1"/>
  <c r="BU295" i="7"/>
  <c r="BU377" i="7" s="1"/>
  <c r="AY296" i="7"/>
  <c r="AZ296" i="7"/>
  <c r="BA296" i="7"/>
  <c r="BB296" i="7"/>
  <c r="BC296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P378" i="7" s="1"/>
  <c r="BQ296" i="7"/>
  <c r="BQ378" i="7" s="1"/>
  <c r="BR296" i="7"/>
  <c r="BR378" i="7" s="1"/>
  <c r="BS296" i="7"/>
  <c r="BS378" i="7" s="1"/>
  <c r="BT296" i="7"/>
  <c r="BT378" i="7" s="1"/>
  <c r="BU296" i="7"/>
  <c r="BU378" i="7" s="1"/>
  <c r="AY297" i="7"/>
  <c r="AZ297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P379" i="7" s="1"/>
  <c r="BQ297" i="7"/>
  <c r="BQ379" i="7" s="1"/>
  <c r="BR297" i="7"/>
  <c r="BR379" i="7" s="1"/>
  <c r="BS297" i="7"/>
  <c r="BS379" i="7" s="1"/>
  <c r="BT297" i="7"/>
  <c r="BT379" i="7" s="1"/>
  <c r="BU297" i="7"/>
  <c r="BU379" i="7" s="1"/>
  <c r="AY298" i="7"/>
  <c r="AZ298" i="7"/>
  <c r="BA298" i="7"/>
  <c r="BB298" i="7"/>
  <c r="BC298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P380" i="7" s="1"/>
  <c r="BQ298" i="7"/>
  <c r="BQ380" i="7" s="1"/>
  <c r="BR298" i="7"/>
  <c r="BR380" i="7" s="1"/>
  <c r="BS298" i="7"/>
  <c r="BS380" i="7" s="1"/>
  <c r="BT298" i="7"/>
  <c r="BT380" i="7" s="1"/>
  <c r="BU298" i="7"/>
  <c r="BU380" i="7" s="1"/>
  <c r="AY299" i="7"/>
  <c r="AZ299" i="7"/>
  <c r="BA299" i="7"/>
  <c r="BB299" i="7"/>
  <c r="BC299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P381" i="7" s="1"/>
  <c r="BQ299" i="7"/>
  <c r="BQ381" i="7" s="1"/>
  <c r="BR299" i="7"/>
  <c r="BR381" i="7" s="1"/>
  <c r="BS299" i="7"/>
  <c r="BS381" i="7" s="1"/>
  <c r="BT299" i="7"/>
  <c r="BT381" i="7" s="1"/>
  <c r="BU299" i="7"/>
  <c r="BU381" i="7" s="1"/>
  <c r="AY300" i="7"/>
  <c r="AZ300" i="7"/>
  <c r="BA300" i="7"/>
  <c r="BB300" i="7"/>
  <c r="BC300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P382" i="7" s="1"/>
  <c r="BQ300" i="7"/>
  <c r="BQ382" i="7" s="1"/>
  <c r="BR300" i="7"/>
  <c r="BR382" i="7" s="1"/>
  <c r="BS300" i="7"/>
  <c r="BS382" i="7" s="1"/>
  <c r="BT300" i="7"/>
  <c r="BT382" i="7" s="1"/>
  <c r="BU300" i="7"/>
  <c r="BU382" i="7" s="1"/>
  <c r="AY301" i="7"/>
  <c r="AZ301" i="7"/>
  <c r="BA301" i="7"/>
  <c r="BB301" i="7"/>
  <c r="BC301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P383" i="7" s="1"/>
  <c r="BQ301" i="7"/>
  <c r="BQ383" i="7" s="1"/>
  <c r="BR301" i="7"/>
  <c r="BR383" i="7" s="1"/>
  <c r="BS301" i="7"/>
  <c r="BS383" i="7" s="1"/>
  <c r="BT301" i="7"/>
  <c r="BT383" i="7" s="1"/>
  <c r="BU301" i="7"/>
  <c r="BU383" i="7" s="1"/>
  <c r="AY302" i="7"/>
  <c r="AZ302" i="7"/>
  <c r="BA302" i="7"/>
  <c r="BB302" i="7"/>
  <c r="BC302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P384" i="7" s="1"/>
  <c r="BQ302" i="7"/>
  <c r="BQ384" i="7" s="1"/>
  <c r="BR302" i="7"/>
  <c r="BR384" i="7" s="1"/>
  <c r="BS302" i="7"/>
  <c r="BS384" i="7" s="1"/>
  <c r="BT302" i="7"/>
  <c r="BT384" i="7" s="1"/>
  <c r="BU302" i="7"/>
  <c r="BU384" i="7" s="1"/>
  <c r="AY303" i="7"/>
  <c r="AZ303" i="7"/>
  <c r="BA303" i="7"/>
  <c r="BB303" i="7"/>
  <c r="BC303" i="7"/>
  <c r="BD303" i="7"/>
  <c r="BE303" i="7"/>
  <c r="BF303" i="7"/>
  <c r="BG303" i="7"/>
  <c r="BH303" i="7"/>
  <c r="BI303" i="7"/>
  <c r="BJ303" i="7"/>
  <c r="N17" i="36" s="1"/>
  <c r="BK303" i="7"/>
  <c r="O16" i="36" s="1"/>
  <c r="BL303" i="7"/>
  <c r="P17" i="36" s="1"/>
  <c r="BM303" i="7"/>
  <c r="Q17" i="36" s="1"/>
  <c r="BN303" i="7"/>
  <c r="BO303" i="7"/>
  <c r="S17" i="36" s="1"/>
  <c r="BP303" i="7"/>
  <c r="BP385" i="7" s="1"/>
  <c r="BQ303" i="7"/>
  <c r="BQ385" i="7" s="1"/>
  <c r="BR303" i="7"/>
  <c r="BR385" i="7" s="1"/>
  <c r="BS303" i="7"/>
  <c r="BS385" i="7" s="1"/>
  <c r="BT303" i="7"/>
  <c r="BT385" i="7" s="1"/>
  <c r="BU303" i="7"/>
  <c r="BU385" i="7" s="1"/>
  <c r="AY304" i="7"/>
  <c r="AZ304" i="7"/>
  <c r="BA304" i="7"/>
  <c r="BB304" i="7"/>
  <c r="BC304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P386" i="7" s="1"/>
  <c r="BQ304" i="7"/>
  <c r="BQ386" i="7" s="1"/>
  <c r="BR304" i="7"/>
  <c r="BR386" i="7" s="1"/>
  <c r="BS304" i="7"/>
  <c r="BS386" i="7" s="1"/>
  <c r="BT304" i="7"/>
  <c r="BT386" i="7" s="1"/>
  <c r="BU304" i="7"/>
  <c r="BU386" i="7" s="1"/>
  <c r="AY305" i="7"/>
  <c r="AZ305" i="7"/>
  <c r="BA305" i="7"/>
  <c r="BB305" i="7"/>
  <c r="BC305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P387" i="7" s="1"/>
  <c r="BQ305" i="7"/>
  <c r="BQ387" i="7" s="1"/>
  <c r="BR305" i="7"/>
  <c r="BR387" i="7" s="1"/>
  <c r="BS305" i="7"/>
  <c r="BS387" i="7" s="1"/>
  <c r="BT305" i="7"/>
  <c r="BT387" i="7" s="1"/>
  <c r="BU305" i="7"/>
  <c r="BU387" i="7" s="1"/>
  <c r="AY306" i="7"/>
  <c r="AZ306" i="7"/>
  <c r="BA306" i="7"/>
  <c r="BB306" i="7"/>
  <c r="BC306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P388" i="7" s="1"/>
  <c r="BQ306" i="7"/>
  <c r="BQ388" i="7" s="1"/>
  <c r="BR306" i="7"/>
  <c r="BR388" i="7" s="1"/>
  <c r="BS306" i="7"/>
  <c r="BS388" i="7" s="1"/>
  <c r="BT306" i="7"/>
  <c r="BT388" i="7" s="1"/>
  <c r="BU306" i="7"/>
  <c r="BU388" i="7" s="1"/>
  <c r="AY307" i="7"/>
  <c r="AZ307" i="7"/>
  <c r="BA307" i="7"/>
  <c r="BB307" i="7"/>
  <c r="BC307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P389" i="7" s="1"/>
  <c r="BQ307" i="7"/>
  <c r="BQ389" i="7" s="1"/>
  <c r="BR307" i="7"/>
  <c r="BR389" i="7" s="1"/>
  <c r="BS307" i="7"/>
  <c r="BS389" i="7" s="1"/>
  <c r="BT307" i="7"/>
  <c r="BT389" i="7" s="1"/>
  <c r="BU307" i="7"/>
  <c r="BU389" i="7" s="1"/>
  <c r="AY308" i="7"/>
  <c r="AZ308" i="7"/>
  <c r="BA308" i="7"/>
  <c r="BB308" i="7"/>
  <c r="BC308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P390" i="7" s="1"/>
  <c r="BQ308" i="7"/>
  <c r="BQ390" i="7" s="1"/>
  <c r="BR308" i="7"/>
  <c r="BR390" i="7" s="1"/>
  <c r="BS308" i="7"/>
  <c r="BS390" i="7" s="1"/>
  <c r="BT308" i="7"/>
  <c r="BT390" i="7" s="1"/>
  <c r="BU308" i="7"/>
  <c r="BU390" i="7" s="1"/>
  <c r="AY309" i="7"/>
  <c r="AZ309" i="7"/>
  <c r="BA309" i="7"/>
  <c r="BB309" i="7"/>
  <c r="BC309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P391" i="7" s="1"/>
  <c r="BQ309" i="7"/>
  <c r="BQ391" i="7" s="1"/>
  <c r="BR309" i="7"/>
  <c r="BR391" i="7" s="1"/>
  <c r="BS309" i="7"/>
  <c r="BS391" i="7" s="1"/>
  <c r="BT309" i="7"/>
  <c r="BT391" i="7" s="1"/>
  <c r="BU309" i="7"/>
  <c r="BU391" i="7" s="1"/>
  <c r="AY310" i="7"/>
  <c r="AZ310" i="7"/>
  <c r="BA310" i="7"/>
  <c r="BB310" i="7"/>
  <c r="BC310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P392" i="7" s="1"/>
  <c r="BQ310" i="7"/>
  <c r="BQ392" i="7" s="1"/>
  <c r="BR310" i="7"/>
  <c r="BR392" i="7" s="1"/>
  <c r="BS310" i="7"/>
  <c r="BS392" i="7" s="1"/>
  <c r="BT310" i="7"/>
  <c r="BT392" i="7" s="1"/>
  <c r="BU310" i="7"/>
  <c r="BU392" i="7" s="1"/>
  <c r="AY311" i="7"/>
  <c r="AZ311" i="7"/>
  <c r="BA311" i="7"/>
  <c r="BB311" i="7"/>
  <c r="BC311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P393" i="7" s="1"/>
  <c r="BQ311" i="7"/>
  <c r="BQ393" i="7" s="1"/>
  <c r="BR311" i="7"/>
  <c r="BR393" i="7" s="1"/>
  <c r="BS311" i="7"/>
  <c r="BS393" i="7" s="1"/>
  <c r="BT311" i="7"/>
  <c r="BT393" i="7" s="1"/>
  <c r="BU311" i="7"/>
  <c r="BU393" i="7" s="1"/>
  <c r="AY312" i="7"/>
  <c r="AZ312" i="7"/>
  <c r="BA312" i="7"/>
  <c r="BB312" i="7"/>
  <c r="BC312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P394" i="7" s="1"/>
  <c r="BQ312" i="7"/>
  <c r="BQ394" i="7" s="1"/>
  <c r="BR312" i="7"/>
  <c r="BR394" i="7" s="1"/>
  <c r="BS312" i="7"/>
  <c r="BS394" i="7" s="1"/>
  <c r="BT312" i="7"/>
  <c r="BT394" i="7" s="1"/>
  <c r="BU312" i="7"/>
  <c r="BU394" i="7" s="1"/>
  <c r="AY313" i="7"/>
  <c r="AZ313" i="7"/>
  <c r="BA313" i="7"/>
  <c r="BB313" i="7"/>
  <c r="BC313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P395" i="7" s="1"/>
  <c r="BQ313" i="7"/>
  <c r="BQ395" i="7" s="1"/>
  <c r="BR313" i="7"/>
  <c r="BR395" i="7" s="1"/>
  <c r="BS313" i="7"/>
  <c r="BS395" i="7" s="1"/>
  <c r="BT313" i="7"/>
  <c r="BT395" i="7" s="1"/>
  <c r="BU313" i="7"/>
  <c r="BU395" i="7" s="1"/>
  <c r="AY314" i="7"/>
  <c r="AZ314" i="7"/>
  <c r="BA314" i="7"/>
  <c r="BB314" i="7"/>
  <c r="BC314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P396" i="7" s="1"/>
  <c r="BQ314" i="7"/>
  <c r="BQ396" i="7" s="1"/>
  <c r="BR314" i="7"/>
  <c r="BR396" i="7" s="1"/>
  <c r="BS314" i="7"/>
  <c r="BS396" i="7" s="1"/>
  <c r="BT314" i="7"/>
  <c r="BT396" i="7" s="1"/>
  <c r="BU314" i="7"/>
  <c r="BU396" i="7" s="1"/>
  <c r="AY315" i="7"/>
  <c r="AZ315" i="7"/>
  <c r="BA315" i="7"/>
  <c r="BB315" i="7"/>
  <c r="BC315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P397" i="7" s="1"/>
  <c r="BQ315" i="7"/>
  <c r="BQ397" i="7" s="1"/>
  <c r="BR315" i="7"/>
  <c r="BR397" i="7" s="1"/>
  <c r="BS315" i="7"/>
  <c r="BS397" i="7" s="1"/>
  <c r="BT315" i="7"/>
  <c r="BT397" i="7" s="1"/>
  <c r="BU315" i="7"/>
  <c r="BU397" i="7" s="1"/>
  <c r="AY316" i="7"/>
  <c r="AZ316" i="7"/>
  <c r="BA316" i="7"/>
  <c r="BB316" i="7"/>
  <c r="BC316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P398" i="7" s="1"/>
  <c r="BQ316" i="7"/>
  <c r="BQ398" i="7" s="1"/>
  <c r="BR316" i="7"/>
  <c r="BR398" i="7" s="1"/>
  <c r="BS316" i="7"/>
  <c r="BS398" i="7" s="1"/>
  <c r="BT316" i="7"/>
  <c r="BT398" i="7" s="1"/>
  <c r="BU316" i="7"/>
  <c r="BU398" i="7" s="1"/>
  <c r="AY317" i="7"/>
  <c r="AZ317" i="7"/>
  <c r="BA317" i="7"/>
  <c r="BB317" i="7"/>
  <c r="BC317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P399" i="7" s="1"/>
  <c r="BQ317" i="7"/>
  <c r="BQ399" i="7" s="1"/>
  <c r="BR317" i="7"/>
  <c r="BR399" i="7" s="1"/>
  <c r="BS317" i="7"/>
  <c r="BS399" i="7" s="1"/>
  <c r="BT317" i="7"/>
  <c r="BT399" i="7" s="1"/>
  <c r="BU317" i="7"/>
  <c r="BU399" i="7" s="1"/>
  <c r="AY318" i="7"/>
  <c r="AZ318" i="7"/>
  <c r="BA318" i="7"/>
  <c r="BB318" i="7"/>
  <c r="BC318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P400" i="7" s="1"/>
  <c r="BQ318" i="7"/>
  <c r="BQ400" i="7" s="1"/>
  <c r="BR318" i="7"/>
  <c r="BR400" i="7" s="1"/>
  <c r="BS318" i="7"/>
  <c r="BS400" i="7" s="1"/>
  <c r="BT318" i="7"/>
  <c r="BT400" i="7" s="1"/>
  <c r="BU318" i="7"/>
  <c r="BU400" i="7" s="1"/>
  <c r="AY319" i="7"/>
  <c r="AZ319" i="7"/>
  <c r="BA319" i="7"/>
  <c r="BB319" i="7"/>
  <c r="BC319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P401" i="7" s="1"/>
  <c r="BQ319" i="7"/>
  <c r="BQ401" i="7" s="1"/>
  <c r="BR319" i="7"/>
  <c r="BR401" i="7" s="1"/>
  <c r="BS319" i="7"/>
  <c r="BS401" i="7" s="1"/>
  <c r="BT319" i="7"/>
  <c r="BT401" i="7" s="1"/>
  <c r="BU319" i="7"/>
  <c r="BU401" i="7" s="1"/>
  <c r="AY320" i="7"/>
  <c r="AZ320" i="7"/>
  <c r="BA320" i="7"/>
  <c r="BB320" i="7"/>
  <c r="BC320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P402" i="7" s="1"/>
  <c r="BQ320" i="7"/>
  <c r="BQ402" i="7" s="1"/>
  <c r="BR320" i="7"/>
  <c r="BR402" i="7" s="1"/>
  <c r="BS320" i="7"/>
  <c r="BS402" i="7" s="1"/>
  <c r="BT320" i="7"/>
  <c r="BT402" i="7" s="1"/>
  <c r="BU320" i="7"/>
  <c r="BU402" i="7" s="1"/>
  <c r="AY321" i="7"/>
  <c r="AZ321" i="7"/>
  <c r="BA321" i="7"/>
  <c r="BB321" i="7"/>
  <c r="BC321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P403" i="7" s="1"/>
  <c r="BQ321" i="7"/>
  <c r="BQ403" i="7" s="1"/>
  <c r="BR321" i="7"/>
  <c r="BR403" i="7" s="1"/>
  <c r="BS321" i="7"/>
  <c r="BS403" i="7" s="1"/>
  <c r="BT321" i="7"/>
  <c r="BT403" i="7" s="1"/>
  <c r="BU321" i="7"/>
  <c r="BU403" i="7" s="1"/>
  <c r="AY322" i="7"/>
  <c r="AZ322" i="7"/>
  <c r="BA322" i="7"/>
  <c r="BB322" i="7"/>
  <c r="BC322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P404" i="7" s="1"/>
  <c r="BQ322" i="7"/>
  <c r="BQ404" i="7" s="1"/>
  <c r="BR322" i="7"/>
  <c r="BR404" i="7" s="1"/>
  <c r="BS322" i="7"/>
  <c r="BS404" i="7" s="1"/>
  <c r="BT322" i="7"/>
  <c r="BT404" i="7" s="1"/>
  <c r="BU322" i="7"/>
  <c r="BU404" i="7" s="1"/>
  <c r="AY323" i="7"/>
  <c r="AZ323" i="7"/>
  <c r="BA323" i="7"/>
  <c r="BB323" i="7"/>
  <c r="BC323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P405" i="7" s="1"/>
  <c r="BQ323" i="7"/>
  <c r="BQ405" i="7" s="1"/>
  <c r="BR323" i="7"/>
  <c r="BR405" i="7" s="1"/>
  <c r="BS323" i="7"/>
  <c r="BS405" i="7" s="1"/>
  <c r="BT323" i="7"/>
  <c r="BT405" i="7" s="1"/>
  <c r="BU323" i="7"/>
  <c r="BU405" i="7" s="1"/>
  <c r="AY324" i="7"/>
  <c r="AZ324" i="7"/>
  <c r="BA324" i="7"/>
  <c r="BB324" i="7"/>
  <c r="BC324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P406" i="7" s="1"/>
  <c r="BQ324" i="7"/>
  <c r="BQ406" i="7" s="1"/>
  <c r="BR324" i="7"/>
  <c r="BR406" i="7" s="1"/>
  <c r="BS324" i="7"/>
  <c r="BS406" i="7" s="1"/>
  <c r="BT324" i="7"/>
  <c r="BT406" i="7" s="1"/>
  <c r="BU324" i="7"/>
  <c r="BU406" i="7" s="1"/>
  <c r="AT91" i="7"/>
  <c r="AS91" i="7"/>
  <c r="AR91" i="7"/>
  <c r="AQ91" i="7"/>
  <c r="AT90" i="7"/>
  <c r="AS90" i="7"/>
  <c r="AR90" i="7"/>
  <c r="AQ90" i="7"/>
  <c r="AT89" i="7"/>
  <c r="AS89" i="7"/>
  <c r="AR89" i="7"/>
  <c r="AQ89" i="7"/>
  <c r="AY456" i="7"/>
  <c r="AZ456" i="7"/>
  <c r="BA456" i="7"/>
  <c r="BB456" i="7"/>
  <c r="BC456" i="7"/>
  <c r="BD456" i="7"/>
  <c r="BO456" i="7"/>
  <c r="AY457" i="7"/>
  <c r="AZ457" i="7"/>
  <c r="BA457" i="7"/>
  <c r="BB457" i="7"/>
  <c r="BC457" i="7"/>
  <c r="BD457" i="7"/>
  <c r="BE457" i="7"/>
  <c r="BF457" i="7"/>
  <c r="BG457" i="7"/>
  <c r="BH457" i="7"/>
  <c r="BI457" i="7"/>
  <c r="BJ457" i="7"/>
  <c r="BK457" i="7"/>
  <c r="BL457" i="7"/>
  <c r="BM457" i="7"/>
  <c r="BN457" i="7"/>
  <c r="BO457" i="7"/>
  <c r="BP457" i="7"/>
  <c r="BQ457" i="7"/>
  <c r="BR457" i="7"/>
  <c r="BS457" i="7"/>
  <c r="BT457" i="7"/>
  <c r="BU457" i="7"/>
  <c r="AY464" i="7"/>
  <c r="AZ464" i="7"/>
  <c r="BA464" i="7"/>
  <c r="BB464" i="7"/>
  <c r="BC464" i="7"/>
  <c r="BD464" i="7"/>
  <c r="BE464" i="7"/>
  <c r="BF464" i="7"/>
  <c r="BG464" i="7"/>
  <c r="BH464" i="7"/>
  <c r="BI464" i="7"/>
  <c r="BJ464" i="7"/>
  <c r="BK464" i="7"/>
  <c r="BL464" i="7"/>
  <c r="BM464" i="7"/>
  <c r="BN464" i="7"/>
  <c r="BO464" i="7"/>
  <c r="BP464" i="7"/>
  <c r="BQ464" i="7"/>
  <c r="BR464" i="7"/>
  <c r="BS464" i="7"/>
  <c r="BT464" i="7"/>
  <c r="BU464" i="7"/>
  <c r="AY471" i="7"/>
  <c r="AZ471" i="7"/>
  <c r="BA471" i="7"/>
  <c r="BB471" i="7"/>
  <c r="BC471" i="7"/>
  <c r="BD471" i="7"/>
  <c r="BE471" i="7"/>
  <c r="BF471" i="7"/>
  <c r="BG471" i="7"/>
  <c r="BH471" i="7"/>
  <c r="BI471" i="7"/>
  <c r="BJ471" i="7"/>
  <c r="BK471" i="7"/>
  <c r="BL471" i="7"/>
  <c r="BM471" i="7"/>
  <c r="BN471" i="7"/>
  <c r="BO471" i="7"/>
  <c r="BP471" i="7"/>
  <c r="BQ471" i="7"/>
  <c r="BR471" i="7"/>
  <c r="BS471" i="7"/>
  <c r="BT471" i="7"/>
  <c r="BU471" i="7"/>
  <c r="AY477" i="7"/>
  <c r="AZ477" i="7"/>
  <c r="BA477" i="7"/>
  <c r="BO477" i="7"/>
  <c r="AY478" i="7"/>
  <c r="AZ478" i="7"/>
  <c r="BA478" i="7"/>
  <c r="BB478" i="7"/>
  <c r="BC478" i="7"/>
  <c r="BD478" i="7"/>
  <c r="BE478" i="7"/>
  <c r="BF478" i="7"/>
  <c r="BG478" i="7"/>
  <c r="BH478" i="7"/>
  <c r="BI478" i="7"/>
  <c r="BJ478" i="7"/>
  <c r="BK478" i="7"/>
  <c r="BL478" i="7"/>
  <c r="BM478" i="7"/>
  <c r="BN478" i="7"/>
  <c r="BO478" i="7"/>
  <c r="BP478" i="7"/>
  <c r="BQ478" i="7"/>
  <c r="BR478" i="7"/>
  <c r="BS478" i="7"/>
  <c r="BT478" i="7"/>
  <c r="BU478" i="7"/>
  <c r="AY484" i="7"/>
  <c r="AZ484" i="7"/>
  <c r="BA484" i="7"/>
  <c r="BO484" i="7"/>
  <c r="AY485" i="7"/>
  <c r="AZ485" i="7"/>
  <c r="BA485" i="7"/>
  <c r="BB485" i="7"/>
  <c r="BC485" i="7"/>
  <c r="BD485" i="7"/>
  <c r="BE485" i="7"/>
  <c r="BF485" i="7"/>
  <c r="BG485" i="7"/>
  <c r="BH485" i="7"/>
  <c r="BI485" i="7"/>
  <c r="BJ485" i="7"/>
  <c r="BK485" i="7"/>
  <c r="BL485" i="7"/>
  <c r="BM485" i="7"/>
  <c r="BN485" i="7"/>
  <c r="BO485" i="7"/>
  <c r="BP485" i="7"/>
  <c r="BQ485" i="7"/>
  <c r="BR485" i="7"/>
  <c r="BS485" i="7"/>
  <c r="BT485" i="7"/>
  <c r="BU485" i="7"/>
  <c r="BF405" i="7" l="1"/>
  <c r="J42" i="46" s="1"/>
  <c r="J38" i="36"/>
  <c r="BM404" i="7"/>
  <c r="Q37" i="36"/>
  <c r="BL403" i="7"/>
  <c r="P36" i="36"/>
  <c r="BD403" i="7"/>
  <c r="H36" i="36"/>
  <c r="BG402" i="7"/>
  <c r="K35" i="36"/>
  <c r="AY402" i="7"/>
  <c r="C35" i="36"/>
  <c r="BN401" i="7"/>
  <c r="R34" i="36"/>
  <c r="BJ401" i="7"/>
  <c r="N34" i="36"/>
  <c r="BF401" i="7"/>
  <c r="J34" i="36"/>
  <c r="BA400" i="7"/>
  <c r="E33" i="36"/>
  <c r="BL399" i="7"/>
  <c r="P31" i="36"/>
  <c r="BH399" i="7"/>
  <c r="L31" i="36"/>
  <c r="BD399" i="7"/>
  <c r="H31" i="36"/>
  <c r="AZ399" i="7"/>
  <c r="D36" i="14" s="1"/>
  <c r="D31" i="36"/>
  <c r="BG398" i="7"/>
  <c r="K30" i="36"/>
  <c r="BC398" i="7"/>
  <c r="G30" i="36"/>
  <c r="AY398" i="7"/>
  <c r="C35" i="14" s="1"/>
  <c r="C30" i="36"/>
  <c r="BB397" i="7"/>
  <c r="F29" i="36"/>
  <c r="BE396" i="7"/>
  <c r="I28" i="36"/>
  <c r="BA396" i="7"/>
  <c r="E28" i="36"/>
  <c r="BD395" i="7"/>
  <c r="H27" i="36"/>
  <c r="AZ395" i="7"/>
  <c r="D27" i="36"/>
  <c r="BG394" i="7"/>
  <c r="K26" i="36"/>
  <c r="BC394" i="7"/>
  <c r="G26" i="36"/>
  <c r="BJ393" i="7"/>
  <c r="N25" i="36"/>
  <c r="BI392" i="7"/>
  <c r="M29" i="46" s="1"/>
  <c r="M24" i="36"/>
  <c r="BA392" i="7"/>
  <c r="E29" i="46" s="1"/>
  <c r="E24" i="36"/>
  <c r="BL391" i="7"/>
  <c r="P23" i="36"/>
  <c r="AZ391" i="7"/>
  <c r="D23" i="36"/>
  <c r="BN389" i="7"/>
  <c r="R26" i="46" s="1"/>
  <c r="R21" i="36"/>
  <c r="BF389" i="7"/>
  <c r="J21" i="36"/>
  <c r="BB389" i="7"/>
  <c r="F21" i="36"/>
  <c r="BM388" i="7"/>
  <c r="Q20" i="36"/>
  <c r="BL387" i="7"/>
  <c r="P19" i="36"/>
  <c r="BH387" i="7"/>
  <c r="L19" i="36"/>
  <c r="BC386" i="7"/>
  <c r="G18" i="36"/>
  <c r="BB385" i="7"/>
  <c r="F17" i="36"/>
  <c r="BA384" i="7"/>
  <c r="E15" i="36"/>
  <c r="BO382" i="7"/>
  <c r="S13" i="36"/>
  <c r="AY382" i="7"/>
  <c r="C13" i="36"/>
  <c r="BN381" i="7"/>
  <c r="R12" i="36"/>
  <c r="BF381" i="7"/>
  <c r="J12" i="36"/>
  <c r="BI380" i="7"/>
  <c r="M11" i="36"/>
  <c r="BA380" i="7"/>
  <c r="E11" i="36"/>
  <c r="AZ379" i="7"/>
  <c r="D10" i="36"/>
  <c r="BO378" i="7"/>
  <c r="S9" i="36"/>
  <c r="BG378" i="7"/>
  <c r="K9" i="36"/>
  <c r="BC378" i="7"/>
  <c r="G9" i="36"/>
  <c r="AY378" i="7"/>
  <c r="C9" i="36"/>
  <c r="BN377" i="7"/>
  <c r="R13" i="46" s="1"/>
  <c r="R8" i="36"/>
  <c r="BJ377" i="7"/>
  <c r="N8" i="36"/>
  <c r="BF377" i="7"/>
  <c r="J8" i="36"/>
  <c r="BB377" i="7"/>
  <c r="F8" i="36"/>
  <c r="BM376" i="7"/>
  <c r="Q7" i="36"/>
  <c r="BE376" i="7"/>
  <c r="I7" i="36"/>
  <c r="BL375" i="7"/>
  <c r="P6" i="36"/>
  <c r="BK374" i="7"/>
  <c r="O5" i="36"/>
  <c r="BN373" i="7"/>
  <c r="R4" i="36"/>
  <c r="BJ373" i="7"/>
  <c r="N4" i="36"/>
  <c r="BE372" i="7"/>
  <c r="I3" i="36"/>
  <c r="BI405" i="7"/>
  <c r="M42" i="46" s="1"/>
  <c r="M38" i="36"/>
  <c r="BE405" i="7"/>
  <c r="I42" i="46" s="1"/>
  <c r="I38" i="36"/>
  <c r="BA405" i="7"/>
  <c r="E38" i="36"/>
  <c r="BK403" i="7"/>
  <c r="O36" i="36"/>
  <c r="BN402" i="7"/>
  <c r="R39" i="46" s="1"/>
  <c r="R35" i="36"/>
  <c r="BB402" i="7"/>
  <c r="F35" i="36"/>
  <c r="BA401" i="7"/>
  <c r="E34" i="36"/>
  <c r="BL400" i="7"/>
  <c r="P33" i="36"/>
  <c r="BK399" i="7"/>
  <c r="O31" i="36"/>
  <c r="BG399" i="7"/>
  <c r="K31" i="36"/>
  <c r="BC399" i="7"/>
  <c r="G31" i="36"/>
  <c r="AY399" i="7"/>
  <c r="C36" i="14" s="1"/>
  <c r="C31" i="36"/>
  <c r="BN398" i="7"/>
  <c r="R30" i="36"/>
  <c r="BF398" i="7"/>
  <c r="J30" i="36"/>
  <c r="BL396" i="7"/>
  <c r="P28" i="36"/>
  <c r="BO395" i="7"/>
  <c r="S27" i="36"/>
  <c r="BK395" i="7"/>
  <c r="O27" i="36"/>
  <c r="BG395" i="7"/>
  <c r="K27" i="36"/>
  <c r="BN394" i="7"/>
  <c r="R31" i="46" s="1"/>
  <c r="R26" i="36"/>
  <c r="BJ394" i="7"/>
  <c r="N26" i="36"/>
  <c r="BI393" i="7"/>
  <c r="M25" i="36"/>
  <c r="BO391" i="7"/>
  <c r="S28" i="46" s="1"/>
  <c r="S23" i="36"/>
  <c r="BG391" i="7"/>
  <c r="K23" i="36"/>
  <c r="BF390" i="7"/>
  <c r="J22" i="36"/>
  <c r="BM389" i="7"/>
  <c r="Q21" i="36"/>
  <c r="BH388" i="7"/>
  <c r="L20" i="36"/>
  <c r="AZ388" i="7"/>
  <c r="D20" i="36"/>
  <c r="BC387" i="7"/>
  <c r="G19" i="36"/>
  <c r="AY387" i="7"/>
  <c r="C19" i="36"/>
  <c r="BN386" i="7"/>
  <c r="R23" i="46" s="1"/>
  <c r="R18" i="36"/>
  <c r="BJ386" i="7"/>
  <c r="N18" i="36"/>
  <c r="BI385" i="7"/>
  <c r="M17" i="36"/>
  <c r="BE385" i="7"/>
  <c r="I17" i="36"/>
  <c r="BA385" i="7"/>
  <c r="E17" i="36"/>
  <c r="BL384" i="7"/>
  <c r="P15" i="36"/>
  <c r="BH384" i="7"/>
  <c r="L15" i="36"/>
  <c r="BD384" i="7"/>
  <c r="H15" i="36"/>
  <c r="AZ384" i="7"/>
  <c r="D15" i="36"/>
  <c r="BO383" i="7"/>
  <c r="S19" i="46" s="1"/>
  <c r="S14" i="36"/>
  <c r="BK383" i="7"/>
  <c r="O14" i="36"/>
  <c r="BG383" i="7"/>
  <c r="K14" i="36"/>
  <c r="BC383" i="7"/>
  <c r="G14" i="36"/>
  <c r="AY383" i="7"/>
  <c r="C14" i="36"/>
  <c r="BN382" i="7"/>
  <c r="R13" i="36"/>
  <c r="BJ382" i="7"/>
  <c r="N13" i="36"/>
  <c r="BF382" i="7"/>
  <c r="J13" i="36"/>
  <c r="BB382" i="7"/>
  <c r="F13" i="36"/>
  <c r="BM381" i="7"/>
  <c r="Q12" i="36"/>
  <c r="BI381" i="7"/>
  <c r="M12" i="36"/>
  <c r="BE381" i="7"/>
  <c r="I12" i="36"/>
  <c r="BA381" i="7"/>
  <c r="E12" i="36"/>
  <c r="BL380" i="7"/>
  <c r="P11" i="36"/>
  <c r="BH380" i="7"/>
  <c r="L11" i="36"/>
  <c r="BD380" i="7"/>
  <c r="H11" i="36"/>
  <c r="AZ380" i="7"/>
  <c r="D11" i="36"/>
  <c r="BO379" i="7"/>
  <c r="S10" i="36"/>
  <c r="BK379" i="7"/>
  <c r="O10" i="36"/>
  <c r="BG379" i="7"/>
  <c r="K10" i="36"/>
  <c r="BC379" i="7"/>
  <c r="G10" i="36"/>
  <c r="AY379" i="7"/>
  <c r="C10" i="36"/>
  <c r="BN378" i="7"/>
  <c r="R9" i="36"/>
  <c r="BJ378" i="7"/>
  <c r="N9" i="36"/>
  <c r="BF378" i="7"/>
  <c r="J9" i="36"/>
  <c r="BB378" i="7"/>
  <c r="F9" i="36"/>
  <c r="BM377" i="7"/>
  <c r="Q8" i="36"/>
  <c r="BI377" i="7"/>
  <c r="M8" i="36"/>
  <c r="BE377" i="7"/>
  <c r="I8" i="36"/>
  <c r="BA377" i="7"/>
  <c r="E8" i="36"/>
  <c r="BL376" i="7"/>
  <c r="P7" i="36"/>
  <c r="BH376" i="7"/>
  <c r="L7" i="36"/>
  <c r="BD376" i="7"/>
  <c r="H7" i="36"/>
  <c r="AZ376" i="7"/>
  <c r="D7" i="36"/>
  <c r="BO375" i="7"/>
  <c r="S6" i="36"/>
  <c r="BK375" i="7"/>
  <c r="O6" i="36"/>
  <c r="BG375" i="7"/>
  <c r="K6" i="36"/>
  <c r="BC375" i="7"/>
  <c r="G6" i="36"/>
  <c r="AY375" i="7"/>
  <c r="C6" i="36"/>
  <c r="BN374" i="7"/>
  <c r="R5" i="36"/>
  <c r="BJ374" i="7"/>
  <c r="N5" i="36"/>
  <c r="BF374" i="7"/>
  <c r="J5" i="36"/>
  <c r="BB374" i="7"/>
  <c r="F5" i="36"/>
  <c r="BM373" i="7"/>
  <c r="Q4" i="36"/>
  <c r="BI373" i="7"/>
  <c r="M4" i="36"/>
  <c r="BE373" i="7"/>
  <c r="I4" i="36"/>
  <c r="BA373" i="7"/>
  <c r="E4" i="36"/>
  <c r="BL372" i="7"/>
  <c r="P3" i="36"/>
  <c r="BH372" i="7"/>
  <c r="L3" i="36"/>
  <c r="BD372" i="7"/>
  <c r="H3" i="36"/>
  <c r="AZ372" i="7"/>
  <c r="D3" i="36"/>
  <c r="BJ405" i="7"/>
  <c r="N42" i="46" s="1"/>
  <c r="N38" i="36"/>
  <c r="BB405" i="7"/>
  <c r="F38" i="36"/>
  <c r="BE404" i="7"/>
  <c r="I37" i="36"/>
  <c r="BA404" i="7"/>
  <c r="E37" i="36"/>
  <c r="BH403" i="7"/>
  <c r="L36" i="36"/>
  <c r="BO402" i="7"/>
  <c r="S35" i="36"/>
  <c r="BK402" i="7"/>
  <c r="O35" i="36"/>
  <c r="BB401" i="7"/>
  <c r="F34" i="36"/>
  <c r="BI400" i="7"/>
  <c r="M33" i="36"/>
  <c r="BO398" i="7"/>
  <c r="S30" i="36"/>
  <c r="BJ397" i="7"/>
  <c r="N29" i="36"/>
  <c r="BI396" i="7"/>
  <c r="M28" i="36"/>
  <c r="BL395" i="7"/>
  <c r="P27" i="36"/>
  <c r="BO394" i="7"/>
  <c r="S26" i="36"/>
  <c r="AY394" i="7"/>
  <c r="C26" i="36"/>
  <c r="BF393" i="7"/>
  <c r="J25" i="36"/>
  <c r="BH391" i="7"/>
  <c r="L23" i="36"/>
  <c r="BG390" i="7"/>
  <c r="K22" i="36"/>
  <c r="AY390" i="7"/>
  <c r="C22" i="36"/>
  <c r="BE388" i="7"/>
  <c r="I20" i="36"/>
  <c r="BD387" i="7"/>
  <c r="H19" i="36"/>
  <c r="AZ387" i="7"/>
  <c r="D19" i="36"/>
  <c r="BO386" i="7"/>
  <c r="S18" i="36"/>
  <c r="BI384" i="7"/>
  <c r="M15" i="36"/>
  <c r="BE384" i="7"/>
  <c r="I15" i="36"/>
  <c r="BH383" i="7"/>
  <c r="L14" i="36"/>
  <c r="BD383" i="7"/>
  <c r="H14" i="36"/>
  <c r="AZ383" i="7"/>
  <c r="D14" i="36"/>
  <c r="BK382" i="7"/>
  <c r="O13" i="36"/>
  <c r="BJ381" i="7"/>
  <c r="N12" i="36"/>
  <c r="BE380" i="7"/>
  <c r="I11" i="36"/>
  <c r="BL379" i="7"/>
  <c r="P10" i="36"/>
  <c r="BD379" i="7"/>
  <c r="H10" i="36"/>
  <c r="BA376" i="7"/>
  <c r="E7" i="36"/>
  <c r="BH375" i="7"/>
  <c r="L6" i="36"/>
  <c r="AZ375" i="7"/>
  <c r="D6" i="36"/>
  <c r="BC374" i="7"/>
  <c r="G5" i="36"/>
  <c r="AY374" i="7"/>
  <c r="C5" i="36"/>
  <c r="BI372" i="7"/>
  <c r="M3" i="36"/>
  <c r="BJ406" i="7"/>
  <c r="N39" i="36"/>
  <c r="BB406" i="7"/>
  <c r="F39" i="36"/>
  <c r="BL404" i="7"/>
  <c r="P37" i="36"/>
  <c r="BH404" i="7"/>
  <c r="L37" i="36"/>
  <c r="BG403" i="7"/>
  <c r="K36" i="36"/>
  <c r="BC403" i="7"/>
  <c r="G36" i="36"/>
  <c r="BJ402" i="7"/>
  <c r="N35" i="36"/>
  <c r="BE401" i="7"/>
  <c r="I34" i="36"/>
  <c r="AZ400" i="7"/>
  <c r="D33" i="36"/>
  <c r="BO399" i="7"/>
  <c r="S31" i="36"/>
  <c r="BB398" i="7"/>
  <c r="F30" i="36"/>
  <c r="BM397" i="7"/>
  <c r="Q29" i="36"/>
  <c r="BI397" i="7"/>
  <c r="M29" i="36"/>
  <c r="BD396" i="7"/>
  <c r="H28" i="36"/>
  <c r="BC395" i="7"/>
  <c r="G27" i="36"/>
  <c r="BF394" i="7"/>
  <c r="J26" i="36"/>
  <c r="BM393" i="7"/>
  <c r="Q25" i="36"/>
  <c r="BA393" i="7"/>
  <c r="E25" i="36"/>
  <c r="BL392" i="7"/>
  <c r="P24" i="36"/>
  <c r="BH392" i="7"/>
  <c r="L29" i="46" s="1"/>
  <c r="L24" i="36"/>
  <c r="BD392" i="7"/>
  <c r="H29" i="46" s="1"/>
  <c r="H24" i="36"/>
  <c r="AZ392" i="7"/>
  <c r="D29" i="46" s="1"/>
  <c r="D24" i="36"/>
  <c r="BK391" i="7"/>
  <c r="O23" i="36"/>
  <c r="BC391" i="7"/>
  <c r="G23" i="36"/>
  <c r="BJ390" i="7"/>
  <c r="N22" i="36"/>
  <c r="BB390" i="7"/>
  <c r="F22" i="36"/>
  <c r="BL388" i="7"/>
  <c r="P20" i="36"/>
  <c r="BD388" i="7"/>
  <c r="H20" i="36"/>
  <c r="BO387" i="7"/>
  <c r="S19" i="36"/>
  <c r="BG387" i="7"/>
  <c r="K19" i="36"/>
  <c r="BB386" i="7"/>
  <c r="F18" i="36"/>
  <c r="BM406" i="7"/>
  <c r="Q39" i="36"/>
  <c r="BI406" i="7"/>
  <c r="M39" i="36"/>
  <c r="BE406" i="7"/>
  <c r="I39" i="36"/>
  <c r="BA406" i="7"/>
  <c r="E39" i="36"/>
  <c r="BH405" i="7"/>
  <c r="L42" i="46" s="1"/>
  <c r="L38" i="36"/>
  <c r="BO404" i="7"/>
  <c r="S41" i="46" s="1"/>
  <c r="S37" i="36"/>
  <c r="BG404" i="7"/>
  <c r="K37" i="36"/>
  <c r="BC404" i="7"/>
  <c r="G37" i="36"/>
  <c r="AY404" i="7"/>
  <c r="C37" i="36"/>
  <c r="BJ403" i="7"/>
  <c r="N36" i="36"/>
  <c r="BB403" i="7"/>
  <c r="F36" i="36"/>
  <c r="BE402" i="7"/>
  <c r="I35" i="36"/>
  <c r="BL401" i="7"/>
  <c r="P34" i="36"/>
  <c r="AZ401" i="7"/>
  <c r="D34" i="36"/>
  <c r="BK400" i="7"/>
  <c r="O33" i="36"/>
  <c r="BG400" i="7"/>
  <c r="K33" i="36"/>
  <c r="BC400" i="7"/>
  <c r="G33" i="36"/>
  <c r="AY400" i="7"/>
  <c r="C33" i="36"/>
  <c r="BN399" i="7"/>
  <c r="R31" i="36"/>
  <c r="BJ399" i="7"/>
  <c r="N31" i="36"/>
  <c r="BF399" i="7"/>
  <c r="J31" i="36"/>
  <c r="BB399" i="7"/>
  <c r="F31" i="36"/>
  <c r="BM398" i="7"/>
  <c r="Q30" i="36"/>
  <c r="BI398" i="7"/>
  <c r="M30" i="36"/>
  <c r="BE398" i="7"/>
  <c r="I30" i="36"/>
  <c r="BA398" i="7"/>
  <c r="E30" i="36"/>
  <c r="BL397" i="7"/>
  <c r="P29" i="36"/>
  <c r="BH397" i="7"/>
  <c r="L29" i="36"/>
  <c r="BD397" i="7"/>
  <c r="H29" i="36"/>
  <c r="AZ397" i="7"/>
  <c r="D29" i="36"/>
  <c r="BO396" i="7"/>
  <c r="S28" i="36"/>
  <c r="BK396" i="7"/>
  <c r="O28" i="36"/>
  <c r="BG396" i="7"/>
  <c r="K28" i="36"/>
  <c r="BC396" i="7"/>
  <c r="G28" i="36"/>
  <c r="AY396" i="7"/>
  <c r="C28" i="36"/>
  <c r="BN395" i="7"/>
  <c r="R27" i="36"/>
  <c r="BJ395" i="7"/>
  <c r="N27" i="36"/>
  <c r="BF395" i="7"/>
  <c r="J27" i="36"/>
  <c r="BB395" i="7"/>
  <c r="F27" i="36"/>
  <c r="BM394" i="7"/>
  <c r="Q26" i="36"/>
  <c r="BI394" i="7"/>
  <c r="M26" i="36"/>
  <c r="BE394" i="7"/>
  <c r="I26" i="36"/>
  <c r="BA394" i="7"/>
  <c r="E26" i="36"/>
  <c r="BL393" i="7"/>
  <c r="P25" i="36"/>
  <c r="BH393" i="7"/>
  <c r="L25" i="36"/>
  <c r="BD393" i="7"/>
  <c r="H25" i="36"/>
  <c r="AZ393" i="7"/>
  <c r="D25" i="36"/>
  <c r="BO392" i="7"/>
  <c r="S29" i="46" s="1"/>
  <c r="S24" i="36"/>
  <c r="BK392" i="7"/>
  <c r="O29" i="46" s="1"/>
  <c r="O24" i="36"/>
  <c r="BG392" i="7"/>
  <c r="K29" i="46" s="1"/>
  <c r="K24" i="36"/>
  <c r="BC392" i="7"/>
  <c r="G29" i="46" s="1"/>
  <c r="G24" i="36"/>
  <c r="AY392" i="7"/>
  <c r="C29" i="46" s="1"/>
  <c r="C24" i="36"/>
  <c r="BN391" i="7"/>
  <c r="R23" i="36"/>
  <c r="BJ391" i="7"/>
  <c r="N23" i="36"/>
  <c r="BF391" i="7"/>
  <c r="J23" i="36"/>
  <c r="BB391" i="7"/>
  <c r="F23" i="36"/>
  <c r="BM390" i="7"/>
  <c r="Q22" i="36"/>
  <c r="BI390" i="7"/>
  <c r="M22" i="36"/>
  <c r="BE390" i="7"/>
  <c r="I22" i="36"/>
  <c r="BA390" i="7"/>
  <c r="E22" i="36"/>
  <c r="BL389" i="7"/>
  <c r="P21" i="36"/>
  <c r="BH389" i="7"/>
  <c r="L21" i="36"/>
  <c r="BD389" i="7"/>
  <c r="H21" i="36"/>
  <c r="AZ389" i="7"/>
  <c r="D21" i="36"/>
  <c r="BO388" i="7"/>
  <c r="S20" i="36"/>
  <c r="BK388" i="7"/>
  <c r="O20" i="36"/>
  <c r="BG388" i="7"/>
  <c r="K20" i="36"/>
  <c r="BC388" i="7"/>
  <c r="G20" i="36"/>
  <c r="AY388" i="7"/>
  <c r="C20" i="36"/>
  <c r="BN387" i="7"/>
  <c r="R24" i="46" s="1"/>
  <c r="R19" i="36"/>
  <c r="BJ387" i="7"/>
  <c r="N19" i="36"/>
  <c r="BF387" i="7"/>
  <c r="J19" i="36"/>
  <c r="BB387" i="7"/>
  <c r="F19" i="36"/>
  <c r="BM386" i="7"/>
  <c r="Q18" i="36"/>
  <c r="BI386" i="7"/>
  <c r="M18" i="36"/>
  <c r="BE386" i="7"/>
  <c r="I18" i="36"/>
  <c r="BA386" i="7"/>
  <c r="E18" i="36"/>
  <c r="BH385" i="7"/>
  <c r="L17" i="36"/>
  <c r="BD385" i="7"/>
  <c r="H17" i="36"/>
  <c r="AZ385" i="7"/>
  <c r="D17" i="36"/>
  <c r="BO384" i="7"/>
  <c r="S20" i="46" s="1"/>
  <c r="S15" i="36"/>
  <c r="BK384" i="7"/>
  <c r="O15" i="36"/>
  <c r="BG384" i="7"/>
  <c r="K15" i="36"/>
  <c r="BC384" i="7"/>
  <c r="G15" i="36"/>
  <c r="AY384" i="7"/>
  <c r="C15" i="36"/>
  <c r="BN383" i="7"/>
  <c r="R14" i="36"/>
  <c r="BJ383" i="7"/>
  <c r="N14" i="36"/>
  <c r="BF383" i="7"/>
  <c r="J14" i="36"/>
  <c r="BB383" i="7"/>
  <c r="F14" i="36"/>
  <c r="BM382" i="7"/>
  <c r="Q13" i="36"/>
  <c r="BI382" i="7"/>
  <c r="M13" i="36"/>
  <c r="BE382" i="7"/>
  <c r="I13" i="36"/>
  <c r="BA382" i="7"/>
  <c r="E13" i="36"/>
  <c r="BL381" i="7"/>
  <c r="P12" i="36"/>
  <c r="BH381" i="7"/>
  <c r="L12" i="36"/>
  <c r="BD381" i="7"/>
  <c r="H12" i="36"/>
  <c r="AZ381" i="7"/>
  <c r="D12" i="36"/>
  <c r="BO380" i="7"/>
  <c r="S11" i="36"/>
  <c r="BK380" i="7"/>
  <c r="O11" i="36"/>
  <c r="BG380" i="7"/>
  <c r="K11" i="36"/>
  <c r="BC380" i="7"/>
  <c r="G11" i="36"/>
  <c r="AY380" i="7"/>
  <c r="C11" i="36"/>
  <c r="BN379" i="7"/>
  <c r="R10" i="36"/>
  <c r="BJ379" i="7"/>
  <c r="N10" i="36"/>
  <c r="BF379" i="7"/>
  <c r="J10" i="36"/>
  <c r="BB379" i="7"/>
  <c r="F10" i="36"/>
  <c r="BM378" i="7"/>
  <c r="Q9" i="36"/>
  <c r="BI378" i="7"/>
  <c r="M9" i="36"/>
  <c r="BE378" i="7"/>
  <c r="I9" i="36"/>
  <c r="BA378" i="7"/>
  <c r="E9" i="36"/>
  <c r="BL377" i="7"/>
  <c r="P8" i="36"/>
  <c r="BH377" i="7"/>
  <c r="L8" i="36"/>
  <c r="BD377" i="7"/>
  <c r="H8" i="36"/>
  <c r="AZ377" i="7"/>
  <c r="D8" i="36"/>
  <c r="BO376" i="7"/>
  <c r="S7" i="36"/>
  <c r="BK376" i="7"/>
  <c r="O7" i="36"/>
  <c r="BG376" i="7"/>
  <c r="K7" i="36"/>
  <c r="BC376" i="7"/>
  <c r="G7" i="36"/>
  <c r="AY376" i="7"/>
  <c r="C7" i="36"/>
  <c r="BN375" i="7"/>
  <c r="R6" i="36"/>
  <c r="BJ375" i="7"/>
  <c r="N6" i="36"/>
  <c r="BF375" i="7"/>
  <c r="J6" i="36"/>
  <c r="BB375" i="7"/>
  <c r="F6" i="36"/>
  <c r="BM374" i="7"/>
  <c r="Q5" i="36"/>
  <c r="BI374" i="7"/>
  <c r="M5" i="36"/>
  <c r="BE374" i="7"/>
  <c r="I5" i="36"/>
  <c r="BA374" i="7"/>
  <c r="E5" i="36"/>
  <c r="BL373" i="7"/>
  <c r="P4" i="36"/>
  <c r="BH373" i="7"/>
  <c r="L4" i="36"/>
  <c r="BD373" i="7"/>
  <c r="H4" i="36"/>
  <c r="AZ373" i="7"/>
  <c r="D4" i="36"/>
  <c r="BO372" i="7"/>
  <c r="S3" i="36"/>
  <c r="BK372" i="7"/>
  <c r="O3" i="36"/>
  <c r="BG372" i="7"/>
  <c r="K3" i="36"/>
  <c r="BC372" i="7"/>
  <c r="G3" i="36"/>
  <c r="AY372" i="7"/>
  <c r="C3" i="36"/>
  <c r="BO406" i="7"/>
  <c r="S43" i="46" s="1"/>
  <c r="S39" i="36"/>
  <c r="BK406" i="7"/>
  <c r="O39" i="36"/>
  <c r="BG406" i="7"/>
  <c r="K39" i="36"/>
  <c r="BC406" i="7"/>
  <c r="G39" i="36"/>
  <c r="AY406" i="7"/>
  <c r="C39" i="36"/>
  <c r="BN405" i="7"/>
  <c r="R38" i="36"/>
  <c r="BI404" i="7"/>
  <c r="M37" i="36"/>
  <c r="AZ403" i="7"/>
  <c r="D36" i="36"/>
  <c r="BC402" i="7"/>
  <c r="G35" i="36"/>
  <c r="BM400" i="7"/>
  <c r="Q33" i="36"/>
  <c r="BE400" i="7"/>
  <c r="I33" i="36"/>
  <c r="BK398" i="7"/>
  <c r="O30" i="36"/>
  <c r="BN397" i="7"/>
  <c r="R34" i="46" s="1"/>
  <c r="R29" i="36"/>
  <c r="BF397" i="7"/>
  <c r="J29" i="36"/>
  <c r="BM396" i="7"/>
  <c r="Q28" i="36"/>
  <c r="BH395" i="7"/>
  <c r="L27" i="36"/>
  <c r="BK394" i="7"/>
  <c r="O26" i="36"/>
  <c r="BN393" i="7"/>
  <c r="R30" i="46" s="1"/>
  <c r="R25" i="36"/>
  <c r="BB393" i="7"/>
  <c r="F25" i="36"/>
  <c r="BM392" i="7"/>
  <c r="Q24" i="36"/>
  <c r="BE392" i="7"/>
  <c r="I29" i="46" s="1"/>
  <c r="I24" i="36"/>
  <c r="BD391" i="7"/>
  <c r="H23" i="36"/>
  <c r="BO390" i="7"/>
  <c r="S27" i="46" s="1"/>
  <c r="S22" i="36"/>
  <c r="BK390" i="7"/>
  <c r="O22" i="36"/>
  <c r="BC390" i="7"/>
  <c r="G22" i="36"/>
  <c r="BJ389" i="7"/>
  <c r="N21" i="36"/>
  <c r="BI388" i="7"/>
  <c r="M20" i="36"/>
  <c r="BA388" i="7"/>
  <c r="E20" i="36"/>
  <c r="BK386" i="7"/>
  <c r="O18" i="36"/>
  <c r="BG386" i="7"/>
  <c r="K18" i="36"/>
  <c r="AY386" i="7"/>
  <c r="C18" i="36"/>
  <c r="BF385" i="7"/>
  <c r="J17" i="36"/>
  <c r="BM384" i="7"/>
  <c r="Q15" i="36"/>
  <c r="BL383" i="7"/>
  <c r="P14" i="36"/>
  <c r="BG382" i="7"/>
  <c r="K13" i="36"/>
  <c r="BC382" i="7"/>
  <c r="G13" i="36"/>
  <c r="BB381" i="7"/>
  <c r="F12" i="36"/>
  <c r="BM380" i="7"/>
  <c r="Q11" i="36"/>
  <c r="BH379" i="7"/>
  <c r="L10" i="36"/>
  <c r="BK378" i="7"/>
  <c r="O9" i="36"/>
  <c r="BI376" i="7"/>
  <c r="M7" i="36"/>
  <c r="BD375" i="7"/>
  <c r="H6" i="36"/>
  <c r="BO374" i="7"/>
  <c r="S5" i="36"/>
  <c r="BG374" i="7"/>
  <c r="K5" i="36"/>
  <c r="BF373" i="7"/>
  <c r="J4" i="36"/>
  <c r="BB373" i="7"/>
  <c r="F4" i="36"/>
  <c r="BM372" i="7"/>
  <c r="Q3" i="36"/>
  <c r="BA372" i="7"/>
  <c r="E3" i="36"/>
  <c r="BN406" i="7"/>
  <c r="R39" i="36"/>
  <c r="BF406" i="7"/>
  <c r="J39" i="36"/>
  <c r="BM405" i="7"/>
  <c r="Q38" i="36"/>
  <c r="BD404" i="7"/>
  <c r="H37" i="36"/>
  <c r="AZ404" i="7"/>
  <c r="D37" i="36"/>
  <c r="BO403" i="7"/>
  <c r="S36" i="36"/>
  <c r="AY403" i="7"/>
  <c r="C36" i="36"/>
  <c r="BF402" i="7"/>
  <c r="J35" i="36"/>
  <c r="BM401" i="7"/>
  <c r="Q34" i="36"/>
  <c r="BI401" i="7"/>
  <c r="M34" i="36"/>
  <c r="BH400" i="7"/>
  <c r="L33" i="36"/>
  <c r="BD400" i="7"/>
  <c r="H33" i="36"/>
  <c r="BJ398" i="7"/>
  <c r="N30" i="36"/>
  <c r="BE397" i="7"/>
  <c r="I29" i="36"/>
  <c r="BA397" i="7"/>
  <c r="E29" i="36"/>
  <c r="BH396" i="7"/>
  <c r="L28" i="36"/>
  <c r="AZ396" i="7"/>
  <c r="D28" i="36"/>
  <c r="AY395" i="7"/>
  <c r="C27" i="36"/>
  <c r="BB394" i="7"/>
  <c r="F26" i="36"/>
  <c r="BE393" i="7"/>
  <c r="I25" i="36"/>
  <c r="AY391" i="7"/>
  <c r="C23" i="36"/>
  <c r="BN390" i="7"/>
  <c r="R22" i="36"/>
  <c r="BI389" i="7"/>
  <c r="M21" i="36"/>
  <c r="BE389" i="7"/>
  <c r="I21" i="36"/>
  <c r="BA389" i="7"/>
  <c r="E21" i="36"/>
  <c r="BK387" i="7"/>
  <c r="O19" i="36"/>
  <c r="BF386" i="7"/>
  <c r="J18" i="36"/>
  <c r="BL405" i="7"/>
  <c r="P38" i="36"/>
  <c r="BD405" i="7"/>
  <c r="H42" i="46" s="1"/>
  <c r="H38" i="36"/>
  <c r="AZ405" i="7"/>
  <c r="D38" i="36"/>
  <c r="BK404" i="7"/>
  <c r="O37" i="36"/>
  <c r="BN403" i="7"/>
  <c r="R40" i="46" s="1"/>
  <c r="R36" i="36"/>
  <c r="BF403" i="7"/>
  <c r="J36" i="36"/>
  <c r="BM402" i="7"/>
  <c r="Q35" i="36"/>
  <c r="BI402" i="7"/>
  <c r="M35" i="36"/>
  <c r="BA402" i="7"/>
  <c r="E35" i="36"/>
  <c r="BH401" i="7"/>
  <c r="L34" i="36"/>
  <c r="BD401" i="7"/>
  <c r="H34" i="36"/>
  <c r="BO400" i="7"/>
  <c r="S33" i="36"/>
  <c r="BL406" i="7"/>
  <c r="P39" i="36"/>
  <c r="BH406" i="7"/>
  <c r="L43" i="46" s="1"/>
  <c r="L39" i="36"/>
  <c r="BD406" i="7"/>
  <c r="H39" i="36"/>
  <c r="AZ406" i="7"/>
  <c r="D39" i="36"/>
  <c r="BO405" i="7"/>
  <c r="S42" i="46" s="1"/>
  <c r="S38" i="36"/>
  <c r="BK405" i="7"/>
  <c r="O42" i="46" s="1"/>
  <c r="O38" i="36"/>
  <c r="BG405" i="7"/>
  <c r="K42" i="46" s="1"/>
  <c r="K38" i="36"/>
  <c r="BC405" i="7"/>
  <c r="G42" i="46" s="1"/>
  <c r="G38" i="36"/>
  <c r="AY405" i="7"/>
  <c r="C38" i="36"/>
  <c r="BN404" i="7"/>
  <c r="R41" i="46" s="1"/>
  <c r="R37" i="36"/>
  <c r="BJ404" i="7"/>
  <c r="N37" i="36"/>
  <c r="BF404" i="7"/>
  <c r="J37" i="36"/>
  <c r="BB404" i="7"/>
  <c r="F37" i="36"/>
  <c r="BM403" i="7"/>
  <c r="Q36" i="36"/>
  <c r="BI403" i="7"/>
  <c r="M36" i="36"/>
  <c r="BE403" i="7"/>
  <c r="I36" i="36"/>
  <c r="BA403" i="7"/>
  <c r="E36" i="36"/>
  <c r="BL402" i="7"/>
  <c r="P35" i="36"/>
  <c r="BH402" i="7"/>
  <c r="L35" i="36"/>
  <c r="BD402" i="7"/>
  <c r="H35" i="36"/>
  <c r="AZ402" i="7"/>
  <c r="D35" i="36"/>
  <c r="BO401" i="7"/>
  <c r="S38" i="46" s="1"/>
  <c r="S34" i="36"/>
  <c r="BK401" i="7"/>
  <c r="O34" i="36"/>
  <c r="BG401" i="7"/>
  <c r="K34" i="36"/>
  <c r="BC401" i="7"/>
  <c r="G34" i="36"/>
  <c r="AY401" i="7"/>
  <c r="C34" i="36"/>
  <c r="BN400" i="7"/>
  <c r="R33" i="36"/>
  <c r="BJ400" i="7"/>
  <c r="N33" i="36"/>
  <c r="BF400" i="7"/>
  <c r="J33" i="36"/>
  <c r="BB400" i="7"/>
  <c r="F33" i="36"/>
  <c r="BM399" i="7"/>
  <c r="Q31" i="36"/>
  <c r="BI399" i="7"/>
  <c r="M31" i="36"/>
  <c r="BE399" i="7"/>
  <c r="I31" i="36"/>
  <c r="BA399" i="7"/>
  <c r="E31" i="36"/>
  <c r="BL398" i="7"/>
  <c r="P30" i="36"/>
  <c r="BH398" i="7"/>
  <c r="L30" i="36"/>
  <c r="BD398" i="7"/>
  <c r="H30" i="36"/>
  <c r="AZ398" i="7"/>
  <c r="D35" i="14" s="1"/>
  <c r="D30" i="36"/>
  <c r="BO397" i="7"/>
  <c r="S29" i="36"/>
  <c r="BK397" i="7"/>
  <c r="O29" i="36"/>
  <c r="BG397" i="7"/>
  <c r="K29" i="36"/>
  <c r="BC397" i="7"/>
  <c r="G29" i="36"/>
  <c r="AY397" i="7"/>
  <c r="C29" i="36"/>
  <c r="BN396" i="7"/>
  <c r="R28" i="36"/>
  <c r="BJ396" i="7"/>
  <c r="N28" i="36"/>
  <c r="BF396" i="7"/>
  <c r="J28" i="36"/>
  <c r="BB396" i="7"/>
  <c r="F28" i="36"/>
  <c r="BM395" i="7"/>
  <c r="Q27" i="36"/>
  <c r="BI395" i="7"/>
  <c r="M27" i="36"/>
  <c r="BE395" i="7"/>
  <c r="I27" i="36"/>
  <c r="BA395" i="7"/>
  <c r="E27" i="36"/>
  <c r="BL394" i="7"/>
  <c r="P26" i="36"/>
  <c r="BH394" i="7"/>
  <c r="L26" i="36"/>
  <c r="BD394" i="7"/>
  <c r="H26" i="36"/>
  <c r="AZ394" i="7"/>
  <c r="D26" i="36"/>
  <c r="BO393" i="7"/>
  <c r="S25" i="36"/>
  <c r="BK393" i="7"/>
  <c r="O25" i="36"/>
  <c r="BG393" i="7"/>
  <c r="K25" i="36"/>
  <c r="BC393" i="7"/>
  <c r="G25" i="36"/>
  <c r="AY393" i="7"/>
  <c r="C25" i="36"/>
  <c r="BN392" i="7"/>
  <c r="R29" i="46" s="1"/>
  <c r="R24" i="36"/>
  <c r="BJ392" i="7"/>
  <c r="N24" i="36"/>
  <c r="BF392" i="7"/>
  <c r="J29" i="46" s="1"/>
  <c r="J24" i="36"/>
  <c r="BB392" i="7"/>
  <c r="F29" i="46" s="1"/>
  <c r="F24" i="36"/>
  <c r="BM391" i="7"/>
  <c r="Q23" i="36"/>
  <c r="BI391" i="7"/>
  <c r="M23" i="36"/>
  <c r="BE391" i="7"/>
  <c r="I23" i="36"/>
  <c r="BA391" i="7"/>
  <c r="E23" i="36"/>
  <c r="BL390" i="7"/>
  <c r="P22" i="36"/>
  <c r="BH390" i="7"/>
  <c r="L22" i="36"/>
  <c r="BD390" i="7"/>
  <c r="H22" i="36"/>
  <c r="AZ390" i="7"/>
  <c r="D22" i="36"/>
  <c r="BO389" i="7"/>
  <c r="S21" i="36"/>
  <c r="BK389" i="7"/>
  <c r="O21" i="36"/>
  <c r="BG389" i="7"/>
  <c r="K21" i="36"/>
  <c r="BC389" i="7"/>
  <c r="G21" i="36"/>
  <c r="AY389" i="7"/>
  <c r="C21" i="36"/>
  <c r="BN388" i="7"/>
  <c r="R25" i="46" s="1"/>
  <c r="R20" i="36"/>
  <c r="BJ388" i="7"/>
  <c r="N20" i="36"/>
  <c r="BF388" i="7"/>
  <c r="J20" i="36"/>
  <c r="BB388" i="7"/>
  <c r="F20" i="36"/>
  <c r="BM387" i="7"/>
  <c r="Q19" i="36"/>
  <c r="BI387" i="7"/>
  <c r="M19" i="36"/>
  <c r="BE387" i="7"/>
  <c r="I19" i="36"/>
  <c r="BA387" i="7"/>
  <c r="E19" i="36"/>
  <c r="BL386" i="7"/>
  <c r="P18" i="36"/>
  <c r="BH386" i="7"/>
  <c r="L18" i="36"/>
  <c r="BD386" i="7"/>
  <c r="H18" i="36"/>
  <c r="AZ386" i="7"/>
  <c r="D18" i="36"/>
  <c r="BG385" i="7"/>
  <c r="K17" i="36"/>
  <c r="BC385" i="7"/>
  <c r="G17" i="36"/>
  <c r="AY385" i="7"/>
  <c r="C17" i="36"/>
  <c r="BN384" i="7"/>
  <c r="R15" i="36"/>
  <c r="BJ384" i="7"/>
  <c r="N15" i="36"/>
  <c r="BF384" i="7"/>
  <c r="J15" i="36"/>
  <c r="BB384" i="7"/>
  <c r="F15" i="36"/>
  <c r="BM383" i="7"/>
  <c r="Q14" i="36"/>
  <c r="BI383" i="7"/>
  <c r="M14" i="36"/>
  <c r="BE383" i="7"/>
  <c r="I14" i="36"/>
  <c r="BA383" i="7"/>
  <c r="E14" i="36"/>
  <c r="BL382" i="7"/>
  <c r="P13" i="36"/>
  <c r="BH382" i="7"/>
  <c r="L13" i="36"/>
  <c r="BD382" i="7"/>
  <c r="H13" i="36"/>
  <c r="AZ382" i="7"/>
  <c r="D13" i="36"/>
  <c r="BO381" i="7"/>
  <c r="S12" i="36"/>
  <c r="BK381" i="7"/>
  <c r="O12" i="36"/>
  <c r="BG381" i="7"/>
  <c r="K12" i="36"/>
  <c r="BC381" i="7"/>
  <c r="G12" i="36"/>
  <c r="AY381" i="7"/>
  <c r="C12" i="36"/>
  <c r="BN380" i="7"/>
  <c r="R11" i="36"/>
  <c r="BJ380" i="7"/>
  <c r="N11" i="36"/>
  <c r="BF380" i="7"/>
  <c r="J11" i="36"/>
  <c r="BB380" i="7"/>
  <c r="F11" i="36"/>
  <c r="BM379" i="7"/>
  <c r="Q10" i="36"/>
  <c r="BI379" i="7"/>
  <c r="M10" i="36"/>
  <c r="BE379" i="7"/>
  <c r="I10" i="36"/>
  <c r="BA379" i="7"/>
  <c r="E10" i="36"/>
  <c r="BL378" i="7"/>
  <c r="P9" i="36"/>
  <c r="BH378" i="7"/>
  <c r="L9" i="36"/>
  <c r="BD378" i="7"/>
  <c r="H9" i="36"/>
  <c r="AZ378" i="7"/>
  <c r="D9" i="36"/>
  <c r="BO377" i="7"/>
  <c r="S13" i="46" s="1"/>
  <c r="S8" i="36"/>
  <c r="BK377" i="7"/>
  <c r="O8" i="36"/>
  <c r="BG377" i="7"/>
  <c r="K8" i="36"/>
  <c r="BC377" i="7"/>
  <c r="G8" i="36"/>
  <c r="AY377" i="7"/>
  <c r="C8" i="36"/>
  <c r="BN376" i="7"/>
  <c r="R12" i="46" s="1"/>
  <c r="R7" i="36"/>
  <c r="BJ376" i="7"/>
  <c r="N7" i="36"/>
  <c r="BF376" i="7"/>
  <c r="J7" i="36"/>
  <c r="BB376" i="7"/>
  <c r="F7" i="36"/>
  <c r="BM375" i="7"/>
  <c r="Q6" i="36"/>
  <c r="BI375" i="7"/>
  <c r="M6" i="36"/>
  <c r="BE375" i="7"/>
  <c r="I6" i="36"/>
  <c r="BA375" i="7"/>
  <c r="E6" i="36"/>
  <c r="BL374" i="7"/>
  <c r="P5" i="36"/>
  <c r="BH374" i="7"/>
  <c r="L5" i="36"/>
  <c r="BD374" i="7"/>
  <c r="H5" i="36"/>
  <c r="AZ374" i="7"/>
  <c r="D5" i="36"/>
  <c r="BO373" i="7"/>
  <c r="S4" i="36"/>
  <c r="BK373" i="7"/>
  <c r="O4" i="36"/>
  <c r="BG373" i="7"/>
  <c r="K4" i="36"/>
  <c r="BC373" i="7"/>
  <c r="G4" i="36"/>
  <c r="AY373" i="7"/>
  <c r="C4" i="36"/>
  <c r="BN372" i="7"/>
  <c r="R3" i="36"/>
  <c r="BJ372" i="7"/>
  <c r="N3" i="36"/>
  <c r="BF372" i="7"/>
  <c r="J3" i="36"/>
  <c r="BB372" i="7"/>
  <c r="F3" i="36"/>
  <c r="BN385" i="7"/>
  <c r="BJ385" i="7"/>
  <c r="BM385" i="7"/>
  <c r="Q21" i="46" s="1"/>
  <c r="BL385" i="7"/>
  <c r="BO385" i="7"/>
  <c r="BK385" i="7"/>
  <c r="FU362" i="7"/>
  <c r="FU443" i="7" s="1"/>
  <c r="FC401" i="7"/>
  <c r="FQ361" i="7"/>
  <c r="FQ442" i="7" s="1"/>
  <c r="FT401" i="7"/>
  <c r="DN352" i="7"/>
  <c r="DN433" i="7" s="1"/>
  <c r="DA348" i="7"/>
  <c r="DA429" i="7" s="1"/>
  <c r="FD360" i="7"/>
  <c r="FD441" i="7" s="1"/>
  <c r="FO331" i="7"/>
  <c r="FO412" i="7" s="1"/>
  <c r="EZ360" i="7"/>
  <c r="EZ441" i="7" s="1"/>
  <c r="FD364" i="7"/>
  <c r="FD445" i="7" s="1"/>
  <c r="EV375" i="7"/>
  <c r="EV383" i="7"/>
  <c r="EV354" i="7"/>
  <c r="EV435" i="7" s="1"/>
  <c r="FI372" i="7"/>
  <c r="FI331" i="7"/>
  <c r="FI412" i="7" s="1"/>
  <c r="FQ372" i="7"/>
  <c r="FQ331" i="7"/>
  <c r="FQ412" i="7" s="1"/>
  <c r="FB373" i="7"/>
  <c r="FB332" i="7"/>
  <c r="FB413" i="7" s="1"/>
  <c r="FJ373" i="7"/>
  <c r="FJ332" i="7"/>
  <c r="FJ413" i="7" s="1"/>
  <c r="FN373" i="7"/>
  <c r="FN332" i="7"/>
  <c r="FN413" i="7" s="1"/>
  <c r="EV374" i="7"/>
  <c r="EV333" i="7"/>
  <c r="EV414" i="7" s="1"/>
  <c r="FG374" i="7"/>
  <c r="FG333" i="7"/>
  <c r="FG414" i="7" s="1"/>
  <c r="FO374" i="7"/>
  <c r="FO333" i="7"/>
  <c r="FO414" i="7" s="1"/>
  <c r="FD375" i="7"/>
  <c r="FD334" i="7"/>
  <c r="FD415" i="7" s="1"/>
  <c r="FT375" i="7"/>
  <c r="FT334" i="7"/>
  <c r="FT415" i="7" s="1"/>
  <c r="FI376" i="7"/>
  <c r="FI335" i="7"/>
  <c r="FI416" i="7" s="1"/>
  <c r="FU376" i="7"/>
  <c r="FU335" i="7"/>
  <c r="FU416" i="7" s="1"/>
  <c r="FF377" i="7"/>
  <c r="FF336" i="7"/>
  <c r="FF417" i="7" s="1"/>
  <c r="FN377" i="7"/>
  <c r="FN336" i="7"/>
  <c r="FN417" i="7" s="1"/>
  <c r="FR377" i="7"/>
  <c r="FR336" i="7"/>
  <c r="FR417" i="7" s="1"/>
  <c r="FG378" i="7"/>
  <c r="FG337" i="7"/>
  <c r="FG418" i="7" s="1"/>
  <c r="FS378" i="7"/>
  <c r="FS337" i="7"/>
  <c r="FS418" i="7" s="1"/>
  <c r="FB381" i="7"/>
  <c r="FB340" i="7"/>
  <c r="FB421" i="7" s="1"/>
  <c r="FN381" i="7"/>
  <c r="FN340" i="7"/>
  <c r="FN421" i="7" s="1"/>
  <c r="FI343" i="7"/>
  <c r="FI424" i="7" s="1"/>
  <c r="FI384" i="7"/>
  <c r="FM384" i="7"/>
  <c r="FM343" i="7"/>
  <c r="FM424" i="7" s="1"/>
  <c r="EV386" i="7"/>
  <c r="EV345" i="7"/>
  <c r="EV426" i="7" s="1"/>
  <c r="FK386" i="7"/>
  <c r="FK345" i="7"/>
  <c r="FK426" i="7" s="1"/>
  <c r="FD387" i="7"/>
  <c r="FD346" i="7"/>
  <c r="FD427" i="7" s="1"/>
  <c r="FP346" i="7"/>
  <c r="FP427" i="7" s="1"/>
  <c r="FP387" i="7"/>
  <c r="FI388" i="7"/>
  <c r="FI347" i="7"/>
  <c r="FI428" i="7" s="1"/>
  <c r="EV349" i="7"/>
  <c r="EV430" i="7" s="1"/>
  <c r="EV390" i="7"/>
  <c r="FC390" i="7"/>
  <c r="FC349" i="7"/>
  <c r="FC430" i="7" s="1"/>
  <c r="FL391" i="7"/>
  <c r="FL350" i="7"/>
  <c r="FL431" i="7" s="1"/>
  <c r="FA392" i="7"/>
  <c r="FA351" i="7"/>
  <c r="FA432" i="7" s="1"/>
  <c r="FF352" i="7"/>
  <c r="FF433" i="7" s="1"/>
  <c r="FF393" i="7"/>
  <c r="FN393" i="7"/>
  <c r="FN352" i="7"/>
  <c r="FN433" i="7" s="1"/>
  <c r="EV394" i="7"/>
  <c r="EV353" i="7"/>
  <c r="EV434" i="7" s="1"/>
  <c r="FL354" i="7"/>
  <c r="FL435" i="7" s="1"/>
  <c r="FL395" i="7"/>
  <c r="FE396" i="7"/>
  <c r="FE355" i="7"/>
  <c r="FE436" i="7" s="1"/>
  <c r="FQ355" i="7"/>
  <c r="FQ436" i="7" s="1"/>
  <c r="FQ396" i="7"/>
  <c r="FN397" i="7"/>
  <c r="FN356" i="7"/>
  <c r="FN437" i="7" s="1"/>
  <c r="FC398" i="7"/>
  <c r="FC357" i="7"/>
  <c r="FC438" i="7" s="1"/>
  <c r="FK398" i="7"/>
  <c r="FK357" i="7"/>
  <c r="FK438" i="7" s="1"/>
  <c r="FD399" i="7"/>
  <c r="FD358" i="7"/>
  <c r="FD439" i="7" s="1"/>
  <c r="FQ400" i="7"/>
  <c r="FQ359" i="7"/>
  <c r="FQ440" i="7" s="1"/>
  <c r="FB401" i="7"/>
  <c r="FB360" i="7"/>
  <c r="FB441" i="7" s="1"/>
  <c r="FR401" i="7"/>
  <c r="FR360" i="7"/>
  <c r="FR441" i="7" s="1"/>
  <c r="FG406" i="7"/>
  <c r="FG365" i="7"/>
  <c r="FG446" i="7" s="1"/>
  <c r="FS406" i="7"/>
  <c r="FS365" i="7"/>
  <c r="FS446" i="7" s="1"/>
  <c r="FO341" i="7"/>
  <c r="FO422" i="7" s="1"/>
  <c r="FA343" i="7"/>
  <c r="FA424" i="7" s="1"/>
  <c r="FC345" i="7"/>
  <c r="FC426" i="7" s="1"/>
  <c r="FE347" i="7"/>
  <c r="FE428" i="7" s="1"/>
  <c r="FP350" i="7"/>
  <c r="FP431" i="7" s="1"/>
  <c r="EZ375" i="7"/>
  <c r="FM380" i="7"/>
  <c r="FP383" i="7"/>
  <c r="FF389" i="7"/>
  <c r="FS394" i="7"/>
  <c r="FF397" i="7"/>
  <c r="FI400" i="7"/>
  <c r="DV337" i="7"/>
  <c r="DV418" i="7" s="1"/>
  <c r="FB372" i="7"/>
  <c r="FB331" i="7"/>
  <c r="FB412" i="7" s="1"/>
  <c r="FF372" i="7"/>
  <c r="FF331" i="7"/>
  <c r="FF412" i="7" s="1"/>
  <c r="FJ372" i="7"/>
  <c r="FJ331" i="7"/>
  <c r="FJ412" i="7" s="1"/>
  <c r="FN372" i="7"/>
  <c r="FN331" i="7"/>
  <c r="FN412" i="7" s="1"/>
  <c r="FR372" i="7"/>
  <c r="FR331" i="7"/>
  <c r="FR412" i="7" s="1"/>
  <c r="EV373" i="7"/>
  <c r="EV332" i="7"/>
  <c r="EV413" i="7" s="1"/>
  <c r="FG373" i="7"/>
  <c r="FG332" i="7"/>
  <c r="FG413" i="7" s="1"/>
  <c r="FK373" i="7"/>
  <c r="FK332" i="7"/>
  <c r="FK413" i="7" s="1"/>
  <c r="FO373" i="7"/>
  <c r="FO332" i="7"/>
  <c r="FO413" i="7" s="1"/>
  <c r="FS332" i="7"/>
  <c r="FS413" i="7" s="1"/>
  <c r="FS373" i="7"/>
  <c r="EZ374" i="7"/>
  <c r="EZ333" i="7"/>
  <c r="EZ414" i="7" s="1"/>
  <c r="FD374" i="7"/>
  <c r="FD333" i="7"/>
  <c r="FD414" i="7" s="1"/>
  <c r="FH374" i="7"/>
  <c r="FH333" i="7"/>
  <c r="FH414" i="7" s="1"/>
  <c r="FL374" i="7"/>
  <c r="FL333" i="7"/>
  <c r="FL414" i="7" s="1"/>
  <c r="FP374" i="7"/>
  <c r="FP333" i="7"/>
  <c r="FP414" i="7" s="1"/>
  <c r="FT374" i="7"/>
  <c r="FT333" i="7"/>
  <c r="FT414" i="7" s="1"/>
  <c r="FA375" i="7"/>
  <c r="FA334" i="7"/>
  <c r="FA415" i="7" s="1"/>
  <c r="FE375" i="7"/>
  <c r="FE334" i="7"/>
  <c r="FE415" i="7" s="1"/>
  <c r="FI375" i="7"/>
  <c r="FI334" i="7"/>
  <c r="FI415" i="7" s="1"/>
  <c r="FM375" i="7"/>
  <c r="FM334" i="7"/>
  <c r="FM415" i="7" s="1"/>
  <c r="FQ375" i="7"/>
  <c r="FQ334" i="7"/>
  <c r="FQ415" i="7" s="1"/>
  <c r="FU375" i="7"/>
  <c r="FU334" i="7"/>
  <c r="FU415" i="7" s="1"/>
  <c r="FB376" i="7"/>
  <c r="FB335" i="7"/>
  <c r="FB416" i="7" s="1"/>
  <c r="FJ376" i="7"/>
  <c r="FJ335" i="7"/>
  <c r="FJ416" i="7" s="1"/>
  <c r="FN376" i="7"/>
  <c r="FN335" i="7"/>
  <c r="FN416" i="7" s="1"/>
  <c r="FR376" i="7"/>
  <c r="FR335" i="7"/>
  <c r="FR416" i="7" s="1"/>
  <c r="EV336" i="7"/>
  <c r="EV417" i="7" s="1"/>
  <c r="EV377" i="7"/>
  <c r="FC377" i="7"/>
  <c r="FC336" i="7"/>
  <c r="FC417" i="7" s="1"/>
  <c r="FG377" i="7"/>
  <c r="FG336" i="7"/>
  <c r="FG417" i="7" s="1"/>
  <c r="FO377" i="7"/>
  <c r="FO336" i="7"/>
  <c r="FO417" i="7" s="1"/>
  <c r="FS377" i="7"/>
  <c r="FS336" i="7"/>
  <c r="FS417" i="7" s="1"/>
  <c r="EZ378" i="7"/>
  <c r="EZ337" i="7"/>
  <c r="EZ418" i="7" s="1"/>
  <c r="FD337" i="7"/>
  <c r="FD418" i="7" s="1"/>
  <c r="FD378" i="7"/>
  <c r="FH378" i="7"/>
  <c r="FH337" i="7"/>
  <c r="FH418" i="7" s="1"/>
  <c r="FL378" i="7"/>
  <c r="FL337" i="7"/>
  <c r="FL418" i="7" s="1"/>
  <c r="FT378" i="7"/>
  <c r="FT337" i="7"/>
  <c r="FT418" i="7" s="1"/>
  <c r="FA379" i="7"/>
  <c r="FA338" i="7"/>
  <c r="FA419" i="7" s="1"/>
  <c r="FE379" i="7"/>
  <c r="FE338" i="7"/>
  <c r="FE419" i="7" s="1"/>
  <c r="FI338" i="7"/>
  <c r="FI419" i="7" s="1"/>
  <c r="FI379" i="7"/>
  <c r="FM379" i="7"/>
  <c r="FM338" i="7"/>
  <c r="FM419" i="7" s="1"/>
  <c r="FQ379" i="7"/>
  <c r="FQ338" i="7"/>
  <c r="FQ419" i="7" s="1"/>
  <c r="FU379" i="7"/>
  <c r="FU338" i="7"/>
  <c r="FU419" i="7" s="1"/>
  <c r="FB380" i="7"/>
  <c r="FB339" i="7"/>
  <c r="FB420" i="7" s="1"/>
  <c r="FF380" i="7"/>
  <c r="FF339" i="7"/>
  <c r="FF420" i="7" s="1"/>
  <c r="FJ380" i="7"/>
  <c r="FJ339" i="7"/>
  <c r="FJ420" i="7" s="1"/>
  <c r="FN380" i="7"/>
  <c r="FN339" i="7"/>
  <c r="FN420" i="7" s="1"/>
  <c r="FR380" i="7"/>
  <c r="FR339" i="7"/>
  <c r="FR420" i="7" s="1"/>
  <c r="EV381" i="7"/>
  <c r="EV340" i="7"/>
  <c r="EV421" i="7" s="1"/>
  <c r="FC381" i="7"/>
  <c r="FC340" i="7"/>
  <c r="FC421" i="7" s="1"/>
  <c r="FG381" i="7"/>
  <c r="FG340" i="7"/>
  <c r="FG421" i="7" s="1"/>
  <c r="FK381" i="7"/>
  <c r="FK340" i="7"/>
  <c r="FK421" i="7" s="1"/>
  <c r="FO381" i="7"/>
  <c r="FO340" i="7"/>
  <c r="FO421" i="7" s="1"/>
  <c r="EZ382" i="7"/>
  <c r="EZ341" i="7"/>
  <c r="EZ422" i="7" s="1"/>
  <c r="FD382" i="7"/>
  <c r="FD341" i="7"/>
  <c r="FD422" i="7" s="1"/>
  <c r="FH382" i="7"/>
  <c r="FH341" i="7"/>
  <c r="FH422" i="7" s="1"/>
  <c r="FL341" i="7"/>
  <c r="FL422" i="7" s="1"/>
  <c r="FL382" i="7"/>
  <c r="FP382" i="7"/>
  <c r="FP341" i="7"/>
  <c r="FP422" i="7" s="1"/>
  <c r="FE383" i="7"/>
  <c r="FE342" i="7"/>
  <c r="FE423" i="7" s="1"/>
  <c r="FI383" i="7"/>
  <c r="FI342" i="7"/>
  <c r="FI423" i="7" s="1"/>
  <c r="FQ342" i="7"/>
  <c r="FQ423" i="7" s="1"/>
  <c r="FQ383" i="7"/>
  <c r="FU383" i="7"/>
  <c r="FU342" i="7"/>
  <c r="FU423" i="7" s="1"/>
  <c r="FB384" i="7"/>
  <c r="FB343" i="7"/>
  <c r="FB424" i="7" s="1"/>
  <c r="FJ384" i="7"/>
  <c r="FJ343" i="7"/>
  <c r="FJ424" i="7" s="1"/>
  <c r="FN384" i="7"/>
  <c r="FN343" i="7"/>
  <c r="FN424" i="7" s="1"/>
  <c r="FR384" i="7"/>
  <c r="FR343" i="7"/>
  <c r="FR424" i="7" s="1"/>
  <c r="FC385" i="7"/>
  <c r="FC344" i="7"/>
  <c r="FC425" i="7" s="1"/>
  <c r="FG385" i="7"/>
  <c r="FG344" i="7"/>
  <c r="FG425" i="7" s="1"/>
  <c r="FK385" i="7"/>
  <c r="FK344" i="7"/>
  <c r="FK425" i="7" s="1"/>
  <c r="FS344" i="7"/>
  <c r="FS425" i="7" s="1"/>
  <c r="FS385" i="7"/>
  <c r="EZ386" i="7"/>
  <c r="EZ345" i="7"/>
  <c r="EZ426" i="7" s="1"/>
  <c r="FD386" i="7"/>
  <c r="FD345" i="7"/>
  <c r="FD426" i="7" s="1"/>
  <c r="FL386" i="7"/>
  <c r="FL345" i="7"/>
  <c r="FL426" i="7" s="1"/>
  <c r="FP386" i="7"/>
  <c r="FP345" i="7"/>
  <c r="FP426" i="7" s="1"/>
  <c r="FT386" i="7"/>
  <c r="FT345" i="7"/>
  <c r="FT426" i="7" s="1"/>
  <c r="FE387" i="7"/>
  <c r="FE346" i="7"/>
  <c r="FE427" i="7" s="1"/>
  <c r="FM387" i="7"/>
  <c r="FM346" i="7"/>
  <c r="FM427" i="7" s="1"/>
  <c r="FU387" i="7"/>
  <c r="FU346" i="7"/>
  <c r="FU427" i="7" s="1"/>
  <c r="FB347" i="7"/>
  <c r="FB428" i="7" s="1"/>
  <c r="FB388" i="7"/>
  <c r="FF388" i="7"/>
  <c r="FF347" i="7"/>
  <c r="FF428" i="7" s="1"/>
  <c r="FR388" i="7"/>
  <c r="FR347" i="7"/>
  <c r="FR428" i="7" s="1"/>
  <c r="EV389" i="7"/>
  <c r="EV348" i="7"/>
  <c r="EV429" i="7" s="1"/>
  <c r="FG348" i="7"/>
  <c r="FG429" i="7" s="1"/>
  <c r="FG389" i="7"/>
  <c r="FK389" i="7"/>
  <c r="FK348" i="7"/>
  <c r="FK429" i="7" s="1"/>
  <c r="FO389" i="7"/>
  <c r="FO348" i="7"/>
  <c r="FO429" i="7" s="1"/>
  <c r="EZ390" i="7"/>
  <c r="EZ349" i="7"/>
  <c r="EZ430" i="7" s="1"/>
  <c r="FD390" i="7"/>
  <c r="FD349" i="7"/>
  <c r="FD430" i="7" s="1"/>
  <c r="FH390" i="7"/>
  <c r="FH349" i="7"/>
  <c r="FH430" i="7" s="1"/>
  <c r="FP390" i="7"/>
  <c r="FP349" i="7"/>
  <c r="FP430" i="7" s="1"/>
  <c r="FT390" i="7"/>
  <c r="FT349" i="7"/>
  <c r="FT430" i="7" s="1"/>
  <c r="FA391" i="7"/>
  <c r="FA350" i="7"/>
  <c r="FA431" i="7" s="1"/>
  <c r="FI350" i="7"/>
  <c r="FI431" i="7" s="1"/>
  <c r="FI391" i="7"/>
  <c r="FM391" i="7"/>
  <c r="FM350" i="7"/>
  <c r="FM431" i="7" s="1"/>
  <c r="FQ391" i="7"/>
  <c r="FQ350" i="7"/>
  <c r="FQ431" i="7" s="1"/>
  <c r="FB392" i="7"/>
  <c r="FB351" i="7"/>
  <c r="FB432" i="7" s="1"/>
  <c r="FF392" i="7"/>
  <c r="FF351" i="7"/>
  <c r="FF432" i="7" s="1"/>
  <c r="FJ392" i="7"/>
  <c r="FJ351" i="7"/>
  <c r="FJ432" i="7" s="1"/>
  <c r="FR392" i="7"/>
  <c r="FR351" i="7"/>
  <c r="FR432" i="7" s="1"/>
  <c r="FC393" i="7"/>
  <c r="FC352" i="7"/>
  <c r="FC433" i="7" s="1"/>
  <c r="FK393" i="7"/>
  <c r="FK352" i="7"/>
  <c r="FK433" i="7" s="1"/>
  <c r="FO352" i="7"/>
  <c r="FO433" i="7" s="1"/>
  <c r="FO393" i="7"/>
  <c r="FS393" i="7"/>
  <c r="FS352" i="7"/>
  <c r="FS433" i="7" s="1"/>
  <c r="FH394" i="7"/>
  <c r="FH353" i="7"/>
  <c r="FH434" i="7" s="1"/>
  <c r="FL394" i="7"/>
  <c r="FL353" i="7"/>
  <c r="FL434" i="7" s="1"/>
  <c r="FT353" i="7"/>
  <c r="FT434" i="7" s="1"/>
  <c r="FT394" i="7"/>
  <c r="FA395" i="7"/>
  <c r="FA354" i="7"/>
  <c r="FA435" i="7" s="1"/>
  <c r="FE395" i="7"/>
  <c r="FE354" i="7"/>
  <c r="FE435" i="7" s="1"/>
  <c r="FM395" i="7"/>
  <c r="FM354" i="7"/>
  <c r="FM435" i="7" s="1"/>
  <c r="FQ395" i="7"/>
  <c r="FQ354" i="7"/>
  <c r="FQ435" i="7" s="1"/>
  <c r="FU395" i="7"/>
  <c r="FU354" i="7"/>
  <c r="FU435" i="7" s="1"/>
  <c r="FF396" i="7"/>
  <c r="FF355" i="7"/>
  <c r="FF436" i="7" s="1"/>
  <c r="FJ396" i="7"/>
  <c r="FJ355" i="7"/>
  <c r="FJ436" i="7" s="1"/>
  <c r="FN396" i="7"/>
  <c r="FN355" i="7"/>
  <c r="FN436" i="7" s="1"/>
  <c r="EV356" i="7"/>
  <c r="EV437" i="7" s="1"/>
  <c r="EV397" i="7"/>
  <c r="FC397" i="7"/>
  <c r="FC356" i="7"/>
  <c r="FC437" i="7" s="1"/>
  <c r="FG397" i="7"/>
  <c r="FG356" i="7"/>
  <c r="FG437" i="7" s="1"/>
  <c r="FO397" i="7"/>
  <c r="FO356" i="7"/>
  <c r="FO437" i="7" s="1"/>
  <c r="FS397" i="7"/>
  <c r="FS356" i="7"/>
  <c r="FS437" i="7" s="1"/>
  <c r="EZ398" i="7"/>
  <c r="EZ357" i="7"/>
  <c r="EZ438" i="7" s="1"/>
  <c r="FH398" i="7"/>
  <c r="FH357" i="7"/>
  <c r="FH438" i="7" s="1"/>
  <c r="FP398" i="7"/>
  <c r="FP357" i="7"/>
  <c r="FP438" i="7" s="1"/>
  <c r="FA399" i="7"/>
  <c r="FA358" i="7"/>
  <c r="FA439" i="7" s="1"/>
  <c r="FI399" i="7"/>
  <c r="FI358" i="7"/>
  <c r="FI439" i="7" s="1"/>
  <c r="FM399" i="7"/>
  <c r="FM358" i="7"/>
  <c r="FM439" i="7" s="1"/>
  <c r="FU399" i="7"/>
  <c r="FU358" i="7"/>
  <c r="FU439" i="7" s="1"/>
  <c r="FB400" i="7"/>
  <c r="FB359" i="7"/>
  <c r="FB440" i="7" s="1"/>
  <c r="FF400" i="7"/>
  <c r="FF359" i="7"/>
  <c r="FF440" i="7" s="1"/>
  <c r="FJ359" i="7"/>
  <c r="FJ440" i="7" s="1"/>
  <c r="FJ400" i="7"/>
  <c r="FN400" i="7"/>
  <c r="FN359" i="7"/>
  <c r="FN440" i="7" s="1"/>
  <c r="FR400" i="7"/>
  <c r="FR359" i="7"/>
  <c r="FR440" i="7" s="1"/>
  <c r="EV401" i="7"/>
  <c r="EV360" i="7"/>
  <c r="EV441" i="7" s="1"/>
  <c r="FG401" i="7"/>
  <c r="FG360" i="7"/>
  <c r="FG441" i="7" s="1"/>
  <c r="FK360" i="7"/>
  <c r="FK441" i="7" s="1"/>
  <c r="FK401" i="7"/>
  <c r="FO401" i="7"/>
  <c r="FO360" i="7"/>
  <c r="FO441" i="7" s="1"/>
  <c r="FS401" i="7"/>
  <c r="FS360" i="7"/>
  <c r="FS441" i="7" s="1"/>
  <c r="EZ402" i="7"/>
  <c r="EZ361" i="7"/>
  <c r="EZ442" i="7" s="1"/>
  <c r="FD402" i="7"/>
  <c r="FD361" i="7"/>
  <c r="FD442" i="7" s="1"/>
  <c r="FH402" i="7"/>
  <c r="FH361" i="7"/>
  <c r="FH442" i="7" s="1"/>
  <c r="FP402" i="7"/>
  <c r="FP361" i="7"/>
  <c r="FP442" i="7" s="1"/>
  <c r="FT402" i="7"/>
  <c r="FT361" i="7"/>
  <c r="FT442" i="7" s="1"/>
  <c r="FA403" i="7"/>
  <c r="FA362" i="7"/>
  <c r="FA443" i="7" s="1"/>
  <c r="FE403" i="7"/>
  <c r="FE362" i="7"/>
  <c r="FE443" i="7" s="1"/>
  <c r="FI403" i="7"/>
  <c r="FI362" i="7"/>
  <c r="FI443" i="7" s="1"/>
  <c r="FM403" i="7"/>
  <c r="FM362" i="7"/>
  <c r="FM443" i="7" s="1"/>
  <c r="FQ403" i="7"/>
  <c r="FQ362" i="7"/>
  <c r="FQ443" i="7" s="1"/>
  <c r="FB404" i="7"/>
  <c r="FB363" i="7"/>
  <c r="FB444" i="7" s="1"/>
  <c r="FF404" i="7"/>
  <c r="FF363" i="7"/>
  <c r="FF444" i="7" s="1"/>
  <c r="FJ404" i="7"/>
  <c r="FJ363" i="7"/>
  <c r="FJ444" i="7" s="1"/>
  <c r="FN404" i="7"/>
  <c r="FN363" i="7"/>
  <c r="FN444" i="7" s="1"/>
  <c r="FR404" i="7"/>
  <c r="FR363" i="7"/>
  <c r="FR444" i="7" s="1"/>
  <c r="FT341" i="7"/>
  <c r="FT422" i="7" s="1"/>
  <c r="FM342" i="7"/>
  <c r="FM423" i="7" s="1"/>
  <c r="FF343" i="7"/>
  <c r="FF424" i="7" s="1"/>
  <c r="EV344" i="7"/>
  <c r="EV425" i="7" s="1"/>
  <c r="FO344" i="7"/>
  <c r="FO425" i="7" s="1"/>
  <c r="FH345" i="7"/>
  <c r="FH426" i="7" s="1"/>
  <c r="FA346" i="7"/>
  <c r="FA427" i="7" s="1"/>
  <c r="FQ346" i="7"/>
  <c r="FQ427" i="7" s="1"/>
  <c r="FJ347" i="7"/>
  <c r="FJ428" i="7" s="1"/>
  <c r="FC348" i="7"/>
  <c r="FC429" i="7" s="1"/>
  <c r="FS348" i="7"/>
  <c r="FS429" i="7" s="1"/>
  <c r="FL349" i="7"/>
  <c r="FL430" i="7" s="1"/>
  <c r="FE350" i="7"/>
  <c r="FE431" i="7" s="1"/>
  <c r="FU350" i="7"/>
  <c r="FU431" i="7" s="1"/>
  <c r="FN351" i="7"/>
  <c r="FN432" i="7" s="1"/>
  <c r="FG352" i="7"/>
  <c r="FG433" i="7" s="1"/>
  <c r="EZ353" i="7"/>
  <c r="EZ434" i="7" s="1"/>
  <c r="FP353" i="7"/>
  <c r="FP434" i="7" s="1"/>
  <c r="FI354" i="7"/>
  <c r="FI435" i="7" s="1"/>
  <c r="FB355" i="7"/>
  <c r="FB436" i="7" s="1"/>
  <c r="FR355" i="7"/>
  <c r="FR436" i="7" s="1"/>
  <c r="FK356" i="7"/>
  <c r="FK437" i="7" s="1"/>
  <c r="FD357" i="7"/>
  <c r="FD438" i="7" s="1"/>
  <c r="FT357" i="7"/>
  <c r="FT438" i="7" s="1"/>
  <c r="FC373" i="7"/>
  <c r="FP378" i="7"/>
  <c r="FA372" i="7"/>
  <c r="FA331" i="7"/>
  <c r="FA412" i="7" s="1"/>
  <c r="FM372" i="7"/>
  <c r="FM331" i="7"/>
  <c r="FM412" i="7" s="1"/>
  <c r="FU372" i="7"/>
  <c r="FU331" i="7"/>
  <c r="FU412" i="7" s="1"/>
  <c r="FF373" i="7"/>
  <c r="FF332" i="7"/>
  <c r="FF413" i="7" s="1"/>
  <c r="FL375" i="7"/>
  <c r="FL334" i="7"/>
  <c r="FL415" i="7" s="1"/>
  <c r="FE376" i="7"/>
  <c r="FE335" i="7"/>
  <c r="FE416" i="7" s="1"/>
  <c r="FK378" i="7"/>
  <c r="FK337" i="7"/>
  <c r="FK418" i="7" s="1"/>
  <c r="FO378" i="7"/>
  <c r="FO337" i="7"/>
  <c r="FO418" i="7" s="1"/>
  <c r="EZ379" i="7"/>
  <c r="EZ338" i="7"/>
  <c r="EZ419" i="7" s="1"/>
  <c r="FD379" i="7"/>
  <c r="FD338" i="7"/>
  <c r="FD419" i="7" s="1"/>
  <c r="FL379" i="7"/>
  <c r="FL338" i="7"/>
  <c r="FL419" i="7" s="1"/>
  <c r="FT379" i="7"/>
  <c r="FT338" i="7"/>
  <c r="FT419" i="7" s="1"/>
  <c r="FI380" i="7"/>
  <c r="FI339" i="7"/>
  <c r="FI420" i="7" s="1"/>
  <c r="FU380" i="7"/>
  <c r="FU339" i="7"/>
  <c r="FU420" i="7" s="1"/>
  <c r="FJ381" i="7"/>
  <c r="FJ340" i="7"/>
  <c r="FJ421" i="7" s="1"/>
  <c r="EV382" i="7"/>
  <c r="EV341" i="7"/>
  <c r="EV422" i="7" s="1"/>
  <c r="FT383" i="7"/>
  <c r="FT342" i="7"/>
  <c r="FT423" i="7" s="1"/>
  <c r="FE384" i="7"/>
  <c r="FE343" i="7"/>
  <c r="FE424" i="7" s="1"/>
  <c r="FB385" i="7"/>
  <c r="FB344" i="7"/>
  <c r="FB425" i="7" s="1"/>
  <c r="FR385" i="7"/>
  <c r="FR344" i="7"/>
  <c r="FR425" i="7" s="1"/>
  <c r="FG386" i="7"/>
  <c r="FG345" i="7"/>
  <c r="FG426" i="7" s="1"/>
  <c r="FO386" i="7"/>
  <c r="FO345" i="7"/>
  <c r="FO426" i="7" s="1"/>
  <c r="EZ387" i="7"/>
  <c r="EZ346" i="7"/>
  <c r="EZ427" i="7" s="1"/>
  <c r="FH387" i="7"/>
  <c r="FH346" i="7"/>
  <c r="FH427" i="7" s="1"/>
  <c r="FM388" i="7"/>
  <c r="FM347" i="7"/>
  <c r="FM428" i="7" s="1"/>
  <c r="FQ388" i="7"/>
  <c r="FQ347" i="7"/>
  <c r="FQ428" i="7" s="1"/>
  <c r="FB389" i="7"/>
  <c r="FB348" i="7"/>
  <c r="FB429" i="7" s="1"/>
  <c r="FS390" i="7"/>
  <c r="FS349" i="7"/>
  <c r="FS430" i="7" s="1"/>
  <c r="FH391" i="7"/>
  <c r="FH350" i="7"/>
  <c r="FH431" i="7" s="1"/>
  <c r="FT391" i="7"/>
  <c r="FT350" i="7"/>
  <c r="FT431" i="7" s="1"/>
  <c r="FE392" i="7"/>
  <c r="FE351" i="7"/>
  <c r="FE432" i="7" s="1"/>
  <c r="FM392" i="7"/>
  <c r="FM351" i="7"/>
  <c r="FM432" i="7" s="1"/>
  <c r="FU392" i="7"/>
  <c r="FU351" i="7"/>
  <c r="FU432" i="7" s="1"/>
  <c r="FC394" i="7"/>
  <c r="FC353" i="7"/>
  <c r="FC434" i="7" s="1"/>
  <c r="FG394" i="7"/>
  <c r="FG353" i="7"/>
  <c r="FG434" i="7" s="1"/>
  <c r="FO394" i="7"/>
  <c r="FO353" i="7"/>
  <c r="FO434" i="7" s="1"/>
  <c r="FI396" i="7"/>
  <c r="FI355" i="7"/>
  <c r="FI436" i="7" s="1"/>
  <c r="FU396" i="7"/>
  <c r="FU355" i="7"/>
  <c r="FU436" i="7" s="1"/>
  <c r="FJ397" i="7"/>
  <c r="FJ356" i="7"/>
  <c r="FJ437" i="7" s="1"/>
  <c r="FR397" i="7"/>
  <c r="FR356" i="7"/>
  <c r="FR437" i="7" s="1"/>
  <c r="FG398" i="7"/>
  <c r="FG357" i="7"/>
  <c r="FG438" i="7" s="1"/>
  <c r="FS357" i="7"/>
  <c r="FS438" i="7" s="1"/>
  <c r="FS398" i="7"/>
  <c r="FP399" i="7"/>
  <c r="FP358" i="7"/>
  <c r="FP439" i="7" s="1"/>
  <c r="FT399" i="7"/>
  <c r="FT358" i="7"/>
  <c r="FT439" i="7" s="1"/>
  <c r="FA359" i="7"/>
  <c r="FA440" i="7" s="1"/>
  <c r="FA400" i="7"/>
  <c r="FM400" i="7"/>
  <c r="FM359" i="7"/>
  <c r="FM440" i="7" s="1"/>
  <c r="FU400" i="7"/>
  <c r="FU359" i="7"/>
  <c r="FU440" i="7" s="1"/>
  <c r="FF401" i="7"/>
  <c r="FF360" i="7"/>
  <c r="FF441" i="7" s="1"/>
  <c r="FJ401" i="7"/>
  <c r="FJ360" i="7"/>
  <c r="FJ441" i="7" s="1"/>
  <c r="EV402" i="7"/>
  <c r="EV361" i="7"/>
  <c r="EV442" i="7" s="1"/>
  <c r="FG402" i="7"/>
  <c r="FG361" i="7"/>
  <c r="FG442" i="7" s="1"/>
  <c r="FO402" i="7"/>
  <c r="FO361" i="7"/>
  <c r="FO442" i="7" s="1"/>
  <c r="FD403" i="7"/>
  <c r="FD362" i="7"/>
  <c r="FD443" i="7" s="1"/>
  <c r="FL403" i="7"/>
  <c r="FL362" i="7"/>
  <c r="FL443" i="7" s="1"/>
  <c r="FT403" i="7"/>
  <c r="FT362" i="7"/>
  <c r="FT443" i="7" s="1"/>
  <c r="FE404" i="7"/>
  <c r="FE363" i="7"/>
  <c r="FE444" i="7" s="1"/>
  <c r="FU404" i="7"/>
  <c r="FU363" i="7"/>
  <c r="FU444" i="7" s="1"/>
  <c r="FF405" i="7"/>
  <c r="FF364" i="7"/>
  <c r="FF445" i="7" s="1"/>
  <c r="FN405" i="7"/>
  <c r="FN364" i="7"/>
  <c r="FN445" i="7" s="1"/>
  <c r="EV406" i="7"/>
  <c r="EV365" i="7"/>
  <c r="EV446" i="7" s="1"/>
  <c r="FO406" i="7"/>
  <c r="FO365" i="7"/>
  <c r="FO446" i="7" s="1"/>
  <c r="FQ343" i="7"/>
  <c r="FQ424" i="7" s="1"/>
  <c r="FS345" i="7"/>
  <c r="FS426" i="7" s="1"/>
  <c r="FU347" i="7"/>
  <c r="FU428" i="7" s="1"/>
  <c r="FG349" i="7"/>
  <c r="FG430" i="7" s="1"/>
  <c r="EZ350" i="7"/>
  <c r="EZ431" i="7" s="1"/>
  <c r="FI351" i="7"/>
  <c r="FI432" i="7" s="1"/>
  <c r="FR352" i="7"/>
  <c r="FR433" i="7" s="1"/>
  <c r="FK353" i="7"/>
  <c r="FK434" i="7" s="1"/>
  <c r="FD354" i="7"/>
  <c r="FD435" i="7" s="1"/>
  <c r="FT354" i="7"/>
  <c r="FT435" i="7" s="1"/>
  <c r="FM355" i="7"/>
  <c r="FM436" i="7" s="1"/>
  <c r="EV357" i="7"/>
  <c r="EV438" i="7" s="1"/>
  <c r="FO357" i="7"/>
  <c r="FO438" i="7" s="1"/>
  <c r="FL358" i="7"/>
  <c r="FL439" i="7" s="1"/>
  <c r="FC378" i="7"/>
  <c r="FE358" i="7"/>
  <c r="FE439" i="7" s="1"/>
  <c r="FE359" i="7"/>
  <c r="FE440" i="7" s="1"/>
  <c r="FN360" i="7"/>
  <c r="FN441" i="7" s="1"/>
  <c r="EZ362" i="7"/>
  <c r="EZ443" i="7" s="1"/>
  <c r="FI363" i="7"/>
  <c r="FI444" i="7" s="1"/>
  <c r="FR364" i="7"/>
  <c r="FR445" i="7" s="1"/>
  <c r="FR373" i="7"/>
  <c r="FK377" i="7"/>
  <c r="FH379" i="7"/>
  <c r="FA383" i="7"/>
  <c r="FU384" i="7"/>
  <c r="FN388" i="7"/>
  <c r="FK390" i="7"/>
  <c r="FD394" i="7"/>
  <c r="FA396" i="7"/>
  <c r="FQ399" i="7"/>
  <c r="FE372" i="7"/>
  <c r="FE331" i="7"/>
  <c r="FE412" i="7" s="1"/>
  <c r="FC374" i="7"/>
  <c r="FC333" i="7"/>
  <c r="FC414" i="7" s="1"/>
  <c r="FK374" i="7"/>
  <c r="FK333" i="7"/>
  <c r="FK414" i="7" s="1"/>
  <c r="FS374" i="7"/>
  <c r="FS333" i="7"/>
  <c r="FS414" i="7" s="1"/>
  <c r="FH375" i="7"/>
  <c r="FH334" i="7"/>
  <c r="FH415" i="7" s="1"/>
  <c r="FP375" i="7"/>
  <c r="FP334" i="7"/>
  <c r="FP415" i="7" s="1"/>
  <c r="FA376" i="7"/>
  <c r="FA335" i="7"/>
  <c r="FA416" i="7" s="1"/>
  <c r="FM376" i="7"/>
  <c r="FM335" i="7"/>
  <c r="FM416" i="7" s="1"/>
  <c r="FQ376" i="7"/>
  <c r="FQ335" i="7"/>
  <c r="FQ416" i="7" s="1"/>
  <c r="FB377" i="7"/>
  <c r="FB336" i="7"/>
  <c r="FB417" i="7" s="1"/>
  <c r="FJ377" i="7"/>
  <c r="FJ336" i="7"/>
  <c r="FJ417" i="7" s="1"/>
  <c r="EV378" i="7"/>
  <c r="EV337" i="7"/>
  <c r="EV418" i="7" s="1"/>
  <c r="FP379" i="7"/>
  <c r="FP338" i="7"/>
  <c r="FP419" i="7" s="1"/>
  <c r="FA380" i="7"/>
  <c r="FA339" i="7"/>
  <c r="FA420" i="7" s="1"/>
  <c r="FE380" i="7"/>
  <c r="FE339" i="7"/>
  <c r="FE420" i="7" s="1"/>
  <c r="FQ380" i="7"/>
  <c r="FQ339" i="7"/>
  <c r="FQ420" i="7" s="1"/>
  <c r="FF381" i="7"/>
  <c r="FF340" i="7"/>
  <c r="FF421" i="7" s="1"/>
  <c r="FR381" i="7"/>
  <c r="FR340" i="7"/>
  <c r="FR421" i="7" s="1"/>
  <c r="FC382" i="7"/>
  <c r="FC341" i="7"/>
  <c r="FC422" i="7" s="1"/>
  <c r="FG382" i="7"/>
  <c r="FG341" i="7"/>
  <c r="FG422" i="7" s="1"/>
  <c r="FK382" i="7"/>
  <c r="FK341" i="7"/>
  <c r="FK422" i="7" s="1"/>
  <c r="FS382" i="7"/>
  <c r="FS341" i="7"/>
  <c r="FS422" i="7" s="1"/>
  <c r="EZ383" i="7"/>
  <c r="EZ342" i="7"/>
  <c r="EZ423" i="7" s="1"/>
  <c r="FD383" i="7"/>
  <c r="FD342" i="7"/>
  <c r="FD423" i="7" s="1"/>
  <c r="FL383" i="7"/>
  <c r="FL342" i="7"/>
  <c r="FL423" i="7" s="1"/>
  <c r="FF385" i="7"/>
  <c r="FF344" i="7"/>
  <c r="FF425" i="7" s="1"/>
  <c r="FN344" i="7"/>
  <c r="FN425" i="7" s="1"/>
  <c r="FN385" i="7"/>
  <c r="FT387" i="7"/>
  <c r="FT346" i="7"/>
  <c r="FT427" i="7" s="1"/>
  <c r="FA388" i="7"/>
  <c r="FA347" i="7"/>
  <c r="FA428" i="7" s="1"/>
  <c r="FJ389" i="7"/>
  <c r="FJ348" i="7"/>
  <c r="FJ429" i="7" s="1"/>
  <c r="FR389" i="7"/>
  <c r="FR348" i="7"/>
  <c r="FR429" i="7" s="1"/>
  <c r="FO390" i="7"/>
  <c r="FO349" i="7"/>
  <c r="FO430" i="7" s="1"/>
  <c r="FD350" i="7"/>
  <c r="FD431" i="7" s="1"/>
  <c r="FD391" i="7"/>
  <c r="FQ392" i="7"/>
  <c r="FQ351" i="7"/>
  <c r="FQ432" i="7" s="1"/>
  <c r="FJ393" i="7"/>
  <c r="FJ352" i="7"/>
  <c r="FJ433" i="7" s="1"/>
  <c r="EZ395" i="7"/>
  <c r="EZ354" i="7"/>
  <c r="EZ435" i="7" s="1"/>
  <c r="FH395" i="7"/>
  <c r="FH354" i="7"/>
  <c r="FH435" i="7" s="1"/>
  <c r="FP395" i="7"/>
  <c r="FP354" i="7"/>
  <c r="FP435" i="7" s="1"/>
  <c r="FB397" i="7"/>
  <c r="FB356" i="7"/>
  <c r="FB437" i="7" s="1"/>
  <c r="EZ399" i="7"/>
  <c r="EZ358" i="7"/>
  <c r="EZ439" i="7" s="1"/>
  <c r="FH399" i="7"/>
  <c r="FH358" i="7"/>
  <c r="FH439" i="7" s="1"/>
  <c r="FC402" i="7"/>
  <c r="FC361" i="7"/>
  <c r="FC442" i="7" s="1"/>
  <c r="FK402" i="7"/>
  <c r="FK361" i="7"/>
  <c r="FK442" i="7" s="1"/>
  <c r="FS402" i="7"/>
  <c r="FS361" i="7"/>
  <c r="FS442" i="7" s="1"/>
  <c r="FH403" i="7"/>
  <c r="FH362" i="7"/>
  <c r="FH443" i="7" s="1"/>
  <c r="FP403" i="7"/>
  <c r="FP362" i="7"/>
  <c r="FP443" i="7" s="1"/>
  <c r="FA404" i="7"/>
  <c r="FA363" i="7"/>
  <c r="FA444" i="7" s="1"/>
  <c r="FM404" i="7"/>
  <c r="FM363" i="7"/>
  <c r="FM444" i="7" s="1"/>
  <c r="FQ404" i="7"/>
  <c r="FQ363" i="7"/>
  <c r="FQ444" i="7" s="1"/>
  <c r="FB405" i="7"/>
  <c r="FB364" i="7"/>
  <c r="FB445" i="7" s="1"/>
  <c r="FJ405" i="7"/>
  <c r="FJ364" i="7"/>
  <c r="FJ445" i="7" s="1"/>
  <c r="FC406" i="7"/>
  <c r="FC365" i="7"/>
  <c r="FC446" i="7" s="1"/>
  <c r="FK406" i="7"/>
  <c r="FK365" i="7"/>
  <c r="FK446" i="7" s="1"/>
  <c r="FH342" i="7"/>
  <c r="FH423" i="7" s="1"/>
  <c r="FJ344" i="7"/>
  <c r="FJ425" i="7" s="1"/>
  <c r="FL346" i="7"/>
  <c r="FL427" i="7" s="1"/>
  <c r="FN348" i="7"/>
  <c r="FN429" i="7" s="1"/>
  <c r="FB352" i="7"/>
  <c r="FB433" i="7" s="1"/>
  <c r="FF376" i="7"/>
  <c r="FS381" i="7"/>
  <c r="FI387" i="7"/>
  <c r="EV393" i="7"/>
  <c r="FL398" i="7"/>
  <c r="EV405" i="7"/>
  <c r="EV364" i="7"/>
  <c r="EV445" i="7" s="1"/>
  <c r="FK405" i="7"/>
  <c r="FK364" i="7"/>
  <c r="FK445" i="7" s="1"/>
  <c r="FO405" i="7"/>
  <c r="FO364" i="7"/>
  <c r="FO445" i="7" s="1"/>
  <c r="FD406" i="7"/>
  <c r="FD365" i="7"/>
  <c r="FD446" i="7" s="1"/>
  <c r="FH406" i="7"/>
  <c r="FH365" i="7"/>
  <c r="FH446" i="7" s="1"/>
  <c r="FT406" i="7"/>
  <c r="FT365" i="7"/>
  <c r="FT446" i="7" s="1"/>
  <c r="FS364" i="7"/>
  <c r="FS445" i="7" s="1"/>
  <c r="FL406" i="7"/>
  <c r="FM382" i="7"/>
  <c r="FM341" i="7"/>
  <c r="FM422" i="7" s="1"/>
  <c r="FQ382" i="7"/>
  <c r="FQ341" i="7"/>
  <c r="FQ422" i="7" s="1"/>
  <c r="FU382" i="7"/>
  <c r="FU341" i="7"/>
  <c r="FU422" i="7" s="1"/>
  <c r="FB383" i="7"/>
  <c r="FB342" i="7"/>
  <c r="FB423" i="7" s="1"/>
  <c r="FF383" i="7"/>
  <c r="FF342" i="7"/>
  <c r="FF423" i="7" s="1"/>
  <c r="FJ383" i="7"/>
  <c r="FJ342" i="7"/>
  <c r="FJ423" i="7" s="1"/>
  <c r="FN383" i="7"/>
  <c r="FN342" i="7"/>
  <c r="FN423" i="7" s="1"/>
  <c r="FR383" i="7"/>
  <c r="FR342" i="7"/>
  <c r="FR423" i="7" s="1"/>
  <c r="EV384" i="7"/>
  <c r="EV343" i="7"/>
  <c r="EV424" i="7" s="1"/>
  <c r="FC384" i="7"/>
  <c r="FC343" i="7"/>
  <c r="FC424" i="7" s="1"/>
  <c r="FG384" i="7"/>
  <c r="FG343" i="7"/>
  <c r="FG424" i="7" s="1"/>
  <c r="FK384" i="7"/>
  <c r="FK343" i="7"/>
  <c r="FK424" i="7" s="1"/>
  <c r="FO384" i="7"/>
  <c r="FO343" i="7"/>
  <c r="FO424" i="7" s="1"/>
  <c r="FS384" i="7"/>
  <c r="FS343" i="7"/>
  <c r="FS424" i="7" s="1"/>
  <c r="EZ385" i="7"/>
  <c r="EZ344" i="7"/>
  <c r="EZ425" i="7" s="1"/>
  <c r="FD385" i="7"/>
  <c r="FD344" i="7"/>
  <c r="FD425" i="7" s="1"/>
  <c r="FH385" i="7"/>
  <c r="FH344" i="7"/>
  <c r="FH425" i="7" s="1"/>
  <c r="FL385" i="7"/>
  <c r="FL344" i="7"/>
  <c r="FL425" i="7" s="1"/>
  <c r="FP385" i="7"/>
  <c r="FP344" i="7"/>
  <c r="FP425" i="7" s="1"/>
  <c r="FT385" i="7"/>
  <c r="FT344" i="7"/>
  <c r="FT425" i="7" s="1"/>
  <c r="FA386" i="7"/>
  <c r="FA345" i="7"/>
  <c r="FA426" i="7" s="1"/>
  <c r="FE386" i="7"/>
  <c r="FE345" i="7"/>
  <c r="FE426" i="7" s="1"/>
  <c r="FI386" i="7"/>
  <c r="FI345" i="7"/>
  <c r="FI426" i="7" s="1"/>
  <c r="FM386" i="7"/>
  <c r="FM345" i="7"/>
  <c r="FM426" i="7" s="1"/>
  <c r="FQ386" i="7"/>
  <c r="FQ345" i="7"/>
  <c r="FQ426" i="7" s="1"/>
  <c r="FU386" i="7"/>
  <c r="FU345" i="7"/>
  <c r="FU426" i="7" s="1"/>
  <c r="FB387" i="7"/>
  <c r="FB346" i="7"/>
  <c r="FB427" i="7" s="1"/>
  <c r="FF387" i="7"/>
  <c r="FF346" i="7"/>
  <c r="FF427" i="7" s="1"/>
  <c r="FJ387" i="7"/>
  <c r="FJ346" i="7"/>
  <c r="FJ427" i="7" s="1"/>
  <c r="FN387" i="7"/>
  <c r="FN346" i="7"/>
  <c r="FN427" i="7" s="1"/>
  <c r="FR387" i="7"/>
  <c r="FR346" i="7"/>
  <c r="FR427" i="7" s="1"/>
  <c r="EV388" i="7"/>
  <c r="EV347" i="7"/>
  <c r="EV428" i="7" s="1"/>
  <c r="FC388" i="7"/>
  <c r="FC347" i="7"/>
  <c r="FC428" i="7" s="1"/>
  <c r="FG388" i="7"/>
  <c r="FG347" i="7"/>
  <c r="FG428" i="7" s="1"/>
  <c r="FK388" i="7"/>
  <c r="FK347" i="7"/>
  <c r="FK428" i="7" s="1"/>
  <c r="FO388" i="7"/>
  <c r="FO347" i="7"/>
  <c r="FO428" i="7" s="1"/>
  <c r="FS388" i="7"/>
  <c r="FS347" i="7"/>
  <c r="FS428" i="7" s="1"/>
  <c r="EZ389" i="7"/>
  <c r="EZ348" i="7"/>
  <c r="EZ429" i="7" s="1"/>
  <c r="FD389" i="7"/>
  <c r="FD348" i="7"/>
  <c r="FD429" i="7" s="1"/>
  <c r="FH389" i="7"/>
  <c r="FH348" i="7"/>
  <c r="FH429" i="7" s="1"/>
  <c r="FL389" i="7"/>
  <c r="FL348" i="7"/>
  <c r="FL429" i="7" s="1"/>
  <c r="FP389" i="7"/>
  <c r="FP348" i="7"/>
  <c r="FP429" i="7" s="1"/>
  <c r="FT389" i="7"/>
  <c r="FT348" i="7"/>
  <c r="FT429" i="7" s="1"/>
  <c r="FA390" i="7"/>
  <c r="FA349" i="7"/>
  <c r="FA430" i="7" s="1"/>
  <c r="FE390" i="7"/>
  <c r="FE349" i="7"/>
  <c r="FE430" i="7" s="1"/>
  <c r="FI390" i="7"/>
  <c r="FI349" i="7"/>
  <c r="FI430" i="7" s="1"/>
  <c r="FM390" i="7"/>
  <c r="FM349" i="7"/>
  <c r="FM430" i="7" s="1"/>
  <c r="FQ390" i="7"/>
  <c r="FQ349" i="7"/>
  <c r="FQ430" i="7" s="1"/>
  <c r="FU390" i="7"/>
  <c r="FU349" i="7"/>
  <c r="FU430" i="7" s="1"/>
  <c r="FB391" i="7"/>
  <c r="FB350" i="7"/>
  <c r="FB431" i="7" s="1"/>
  <c r="FF391" i="7"/>
  <c r="FF350" i="7"/>
  <c r="FF431" i="7" s="1"/>
  <c r="FJ391" i="7"/>
  <c r="FJ350" i="7"/>
  <c r="FJ431" i="7" s="1"/>
  <c r="FN391" i="7"/>
  <c r="FN350" i="7"/>
  <c r="FN431" i="7" s="1"/>
  <c r="FR391" i="7"/>
  <c r="FR350" i="7"/>
  <c r="FR431" i="7" s="1"/>
  <c r="EV392" i="7"/>
  <c r="EV351" i="7"/>
  <c r="EV432" i="7" s="1"/>
  <c r="FC392" i="7"/>
  <c r="FC351" i="7"/>
  <c r="FC432" i="7" s="1"/>
  <c r="FG392" i="7"/>
  <c r="FG351" i="7"/>
  <c r="FG432" i="7" s="1"/>
  <c r="FK392" i="7"/>
  <c r="FK351" i="7"/>
  <c r="FK432" i="7" s="1"/>
  <c r="FO392" i="7"/>
  <c r="FO351" i="7"/>
  <c r="FO432" i="7" s="1"/>
  <c r="FS392" i="7"/>
  <c r="FS351" i="7"/>
  <c r="FS432" i="7" s="1"/>
  <c r="EZ393" i="7"/>
  <c r="EZ352" i="7"/>
  <c r="EZ433" i="7" s="1"/>
  <c r="FD393" i="7"/>
  <c r="FD352" i="7"/>
  <c r="FD433" i="7" s="1"/>
  <c r="FH393" i="7"/>
  <c r="FH352" i="7"/>
  <c r="FH433" i="7" s="1"/>
  <c r="FL393" i="7"/>
  <c r="FL352" i="7"/>
  <c r="FL433" i="7" s="1"/>
  <c r="FP393" i="7"/>
  <c r="FP352" i="7"/>
  <c r="FP433" i="7" s="1"/>
  <c r="FT393" i="7"/>
  <c r="FT352" i="7"/>
  <c r="FT433" i="7" s="1"/>
  <c r="FA394" i="7"/>
  <c r="FA353" i="7"/>
  <c r="FA434" i="7" s="1"/>
  <c r="FE394" i="7"/>
  <c r="FE353" i="7"/>
  <c r="FE434" i="7" s="1"/>
  <c r="FI394" i="7"/>
  <c r="FI353" i="7"/>
  <c r="FI434" i="7" s="1"/>
  <c r="FM394" i="7"/>
  <c r="FM353" i="7"/>
  <c r="FM434" i="7" s="1"/>
  <c r="FQ394" i="7"/>
  <c r="FQ353" i="7"/>
  <c r="FQ434" i="7" s="1"/>
  <c r="FU394" i="7"/>
  <c r="FU353" i="7"/>
  <c r="FU434" i="7" s="1"/>
  <c r="FB395" i="7"/>
  <c r="FB354" i="7"/>
  <c r="FB435" i="7" s="1"/>
  <c r="FF395" i="7"/>
  <c r="FF354" i="7"/>
  <c r="FF435" i="7" s="1"/>
  <c r="FJ395" i="7"/>
  <c r="FJ354" i="7"/>
  <c r="FJ435" i="7" s="1"/>
  <c r="FN395" i="7"/>
  <c r="FN354" i="7"/>
  <c r="FN435" i="7" s="1"/>
  <c r="FR395" i="7"/>
  <c r="FR354" i="7"/>
  <c r="FR435" i="7" s="1"/>
  <c r="EV396" i="7"/>
  <c r="EV355" i="7"/>
  <c r="EV436" i="7" s="1"/>
  <c r="FC396" i="7"/>
  <c r="FC355" i="7"/>
  <c r="FC436" i="7" s="1"/>
  <c r="FG396" i="7"/>
  <c r="FG355" i="7"/>
  <c r="FG436" i="7" s="1"/>
  <c r="FK396" i="7"/>
  <c r="FK355" i="7"/>
  <c r="FK436" i="7" s="1"/>
  <c r="FO396" i="7"/>
  <c r="FO355" i="7"/>
  <c r="FO436" i="7" s="1"/>
  <c r="FS396" i="7"/>
  <c r="FS355" i="7"/>
  <c r="FS436" i="7" s="1"/>
  <c r="EZ397" i="7"/>
  <c r="EZ356" i="7"/>
  <c r="EZ437" i="7" s="1"/>
  <c r="FD397" i="7"/>
  <c r="FD356" i="7"/>
  <c r="FD437" i="7" s="1"/>
  <c r="FH397" i="7"/>
  <c r="FH356" i="7"/>
  <c r="FH437" i="7" s="1"/>
  <c r="FL397" i="7"/>
  <c r="FL356" i="7"/>
  <c r="FL437" i="7" s="1"/>
  <c r="FP397" i="7"/>
  <c r="FP356" i="7"/>
  <c r="FP437" i="7" s="1"/>
  <c r="FT397" i="7"/>
  <c r="FT356" i="7"/>
  <c r="FT437" i="7" s="1"/>
  <c r="FA398" i="7"/>
  <c r="FA357" i="7"/>
  <c r="FA438" i="7" s="1"/>
  <c r="FE398" i="7"/>
  <c r="FE357" i="7"/>
  <c r="FE438" i="7" s="1"/>
  <c r="FI398" i="7"/>
  <c r="FI357" i="7"/>
  <c r="FI438" i="7" s="1"/>
  <c r="FM398" i="7"/>
  <c r="FM357" i="7"/>
  <c r="FM438" i="7" s="1"/>
  <c r="FQ398" i="7"/>
  <c r="FQ357" i="7"/>
  <c r="FQ438" i="7" s="1"/>
  <c r="FU398" i="7"/>
  <c r="FU357" i="7"/>
  <c r="FU438" i="7" s="1"/>
  <c r="FB399" i="7"/>
  <c r="FB358" i="7"/>
  <c r="FB439" i="7" s="1"/>
  <c r="FF399" i="7"/>
  <c r="FF358" i="7"/>
  <c r="FF439" i="7" s="1"/>
  <c r="FJ399" i="7"/>
  <c r="FJ358" i="7"/>
  <c r="FJ439" i="7" s="1"/>
  <c r="FN399" i="7"/>
  <c r="FN358" i="7"/>
  <c r="FN439" i="7" s="1"/>
  <c r="FR399" i="7"/>
  <c r="FR358" i="7"/>
  <c r="FR439" i="7" s="1"/>
  <c r="EV400" i="7"/>
  <c r="EV359" i="7"/>
  <c r="EV440" i="7" s="1"/>
  <c r="FC400" i="7"/>
  <c r="FC359" i="7"/>
  <c r="FC440" i="7" s="1"/>
  <c r="FG400" i="7"/>
  <c r="FG359" i="7"/>
  <c r="FG440" i="7" s="1"/>
  <c r="FK400" i="7"/>
  <c r="FK359" i="7"/>
  <c r="FK440" i="7" s="1"/>
  <c r="FO400" i="7"/>
  <c r="FO359" i="7"/>
  <c r="FO440" i="7" s="1"/>
  <c r="FS400" i="7"/>
  <c r="FS359" i="7"/>
  <c r="FS440" i="7" s="1"/>
  <c r="FH360" i="7"/>
  <c r="FH441" i="7" s="1"/>
  <c r="FH401" i="7"/>
  <c r="FL401" i="7"/>
  <c r="FL360" i="7"/>
  <c r="FL441" i="7" s="1"/>
  <c r="FP401" i="7"/>
  <c r="FP360" i="7"/>
  <c r="FP441" i="7" s="1"/>
  <c r="FA402" i="7"/>
  <c r="FA361" i="7"/>
  <c r="FA442" i="7" s="1"/>
  <c r="FE402" i="7"/>
  <c r="FE361" i="7"/>
  <c r="FE442" i="7" s="1"/>
  <c r="FM361" i="7"/>
  <c r="FM442" i="7" s="1"/>
  <c r="FM402" i="7"/>
  <c r="FU402" i="7"/>
  <c r="FU361" i="7"/>
  <c r="FU442" i="7" s="1"/>
  <c r="FF403" i="7"/>
  <c r="FF362" i="7"/>
  <c r="FF443" i="7" s="1"/>
  <c r="FJ362" i="7"/>
  <c r="FJ443" i="7" s="1"/>
  <c r="FJ403" i="7"/>
  <c r="FN403" i="7"/>
  <c r="FN362" i="7"/>
  <c r="FN443" i="7" s="1"/>
  <c r="FR362" i="7"/>
  <c r="FR443" i="7" s="1"/>
  <c r="FR403" i="7"/>
  <c r="FC363" i="7"/>
  <c r="FC444" i="7" s="1"/>
  <c r="FC404" i="7"/>
  <c r="FG404" i="7"/>
  <c r="FG363" i="7"/>
  <c r="FG444" i="7" s="1"/>
  <c r="FK404" i="7"/>
  <c r="FK363" i="7"/>
  <c r="FK444" i="7" s="1"/>
  <c r="FO363" i="7"/>
  <c r="FO444" i="7" s="1"/>
  <c r="FO404" i="7"/>
  <c r="FS404" i="7"/>
  <c r="FS363" i="7"/>
  <c r="FS444" i="7" s="1"/>
  <c r="EZ405" i="7"/>
  <c r="EZ364" i="7"/>
  <c r="EZ445" i="7" s="1"/>
  <c r="FH364" i="7"/>
  <c r="FH445" i="7" s="1"/>
  <c r="FH405" i="7"/>
  <c r="FL364" i="7"/>
  <c r="FL445" i="7" s="1"/>
  <c r="FL405" i="7"/>
  <c r="FP405" i="7"/>
  <c r="FP364" i="7"/>
  <c r="FP445" i="7" s="1"/>
  <c r="FA406" i="7"/>
  <c r="FA365" i="7"/>
  <c r="FA446" i="7" s="1"/>
  <c r="FE365" i="7"/>
  <c r="FE446" i="7" s="1"/>
  <c r="FE406" i="7"/>
  <c r="FI406" i="7"/>
  <c r="FI365" i="7"/>
  <c r="FI446" i="7" s="1"/>
  <c r="FM365" i="7"/>
  <c r="FM446" i="7" s="1"/>
  <c r="FM406" i="7"/>
  <c r="FQ365" i="7"/>
  <c r="FQ446" i="7" s="1"/>
  <c r="FQ406" i="7"/>
  <c r="FU365" i="7"/>
  <c r="FU446" i="7" s="1"/>
  <c r="FU406" i="7"/>
  <c r="FR341" i="7"/>
  <c r="FR422" i="7" s="1"/>
  <c r="FK342" i="7"/>
  <c r="FK423" i="7" s="1"/>
  <c r="FD343" i="7"/>
  <c r="FD424" i="7" s="1"/>
  <c r="FT343" i="7"/>
  <c r="FT424" i="7" s="1"/>
  <c r="EV346" i="7"/>
  <c r="EV427" i="7" s="1"/>
  <c r="FO346" i="7"/>
  <c r="FO427" i="7" s="1"/>
  <c r="FH347" i="7"/>
  <c r="FH428" i="7" s="1"/>
  <c r="FA348" i="7"/>
  <c r="FA429" i="7" s="1"/>
  <c r="FQ348" i="7"/>
  <c r="FQ429" i="7" s="1"/>
  <c r="FJ349" i="7"/>
  <c r="FJ430" i="7" s="1"/>
  <c r="FL351" i="7"/>
  <c r="FL432" i="7" s="1"/>
  <c r="FE352" i="7"/>
  <c r="FE433" i="7" s="1"/>
  <c r="FU352" i="7"/>
  <c r="FU433" i="7" s="1"/>
  <c r="FN353" i="7"/>
  <c r="FN434" i="7" s="1"/>
  <c r="FG354" i="7"/>
  <c r="FG435" i="7" s="1"/>
  <c r="EZ355" i="7"/>
  <c r="EZ436" i="7" s="1"/>
  <c r="FB357" i="7"/>
  <c r="FB438" i="7" s="1"/>
  <c r="FR357" i="7"/>
  <c r="FR438" i="7" s="1"/>
  <c r="EZ359" i="7"/>
  <c r="EZ440" i="7" s="1"/>
  <c r="FI360" i="7"/>
  <c r="FI441" i="7" s="1"/>
  <c r="FD363" i="7"/>
  <c r="FD444" i="7" s="1"/>
  <c r="FM364" i="7"/>
  <c r="FM445" i="7" s="1"/>
  <c r="EZ365" i="7"/>
  <c r="EZ446" i="7" s="1"/>
  <c r="EV372" i="7"/>
  <c r="EZ384" i="7"/>
  <c r="FM389" i="7"/>
  <c r="FC395" i="7"/>
  <c r="FK399" i="7"/>
  <c r="FF402" i="7"/>
  <c r="FB403" i="7"/>
  <c r="EV404" i="7"/>
  <c r="FP404" i="7"/>
  <c r="EV399" i="7"/>
  <c r="EV358" i="7"/>
  <c r="EV439" i="7" s="1"/>
  <c r="FO399" i="7"/>
  <c r="FO358" i="7"/>
  <c r="FO439" i="7" s="1"/>
  <c r="FH400" i="7"/>
  <c r="FH359" i="7"/>
  <c r="FH440" i="7" s="1"/>
  <c r="FT359" i="7"/>
  <c r="FT440" i="7" s="1"/>
  <c r="FT400" i="7"/>
  <c r="FA401" i="7"/>
  <c r="FA360" i="7"/>
  <c r="FA441" i="7" s="1"/>
  <c r="FQ401" i="7"/>
  <c r="FQ360" i="7"/>
  <c r="FQ441" i="7" s="1"/>
  <c r="FJ402" i="7"/>
  <c r="FJ361" i="7"/>
  <c r="FJ442" i="7" s="1"/>
  <c r="EV403" i="7"/>
  <c r="EV362" i="7"/>
  <c r="EV443" i="7" s="1"/>
  <c r="FC403" i="7"/>
  <c r="FC362" i="7"/>
  <c r="FC443" i="7" s="1"/>
  <c r="FS403" i="7"/>
  <c r="FS362" i="7"/>
  <c r="FS443" i="7" s="1"/>
  <c r="FL404" i="7"/>
  <c r="FL363" i="7"/>
  <c r="FL444" i="7" s="1"/>
  <c r="FA405" i="7"/>
  <c r="FA364" i="7"/>
  <c r="FA445" i="7" s="1"/>
  <c r="FE405" i="7"/>
  <c r="FE364" i="7"/>
  <c r="FE445" i="7" s="1"/>
  <c r="FQ405" i="7"/>
  <c r="FQ364" i="7"/>
  <c r="FQ445" i="7" s="1"/>
  <c r="FU405" i="7"/>
  <c r="FU364" i="7"/>
  <c r="FU445" i="7" s="1"/>
  <c r="FN406" i="7"/>
  <c r="FN365" i="7"/>
  <c r="FN446" i="7" s="1"/>
  <c r="FC331" i="7"/>
  <c r="FC412" i="7" s="1"/>
  <c r="FG331" i="7"/>
  <c r="FG412" i="7" s="1"/>
  <c r="FK331" i="7"/>
  <c r="FK412" i="7" s="1"/>
  <c r="FS331" i="7"/>
  <c r="FS412" i="7" s="1"/>
  <c r="EZ332" i="7"/>
  <c r="EZ413" i="7" s="1"/>
  <c r="FD332" i="7"/>
  <c r="FD413" i="7" s="1"/>
  <c r="FH332" i="7"/>
  <c r="FH413" i="7" s="1"/>
  <c r="FL332" i="7"/>
  <c r="FL413" i="7" s="1"/>
  <c r="FP332" i="7"/>
  <c r="FP413" i="7" s="1"/>
  <c r="FT332" i="7"/>
  <c r="FT413" i="7" s="1"/>
  <c r="FA333" i="7"/>
  <c r="FA414" i="7" s="1"/>
  <c r="FE333" i="7"/>
  <c r="FE414" i="7" s="1"/>
  <c r="FI333" i="7"/>
  <c r="FI414" i="7" s="1"/>
  <c r="FM333" i="7"/>
  <c r="FM414" i="7" s="1"/>
  <c r="FQ333" i="7"/>
  <c r="FQ414" i="7" s="1"/>
  <c r="FU333" i="7"/>
  <c r="FU414" i="7" s="1"/>
  <c r="FB334" i="7"/>
  <c r="FB415" i="7" s="1"/>
  <c r="FF334" i="7"/>
  <c r="FF415" i="7" s="1"/>
  <c r="FJ334" i="7"/>
  <c r="FJ415" i="7" s="1"/>
  <c r="FN334" i="7"/>
  <c r="FN415" i="7" s="1"/>
  <c r="FR334" i="7"/>
  <c r="FR415" i="7" s="1"/>
  <c r="EV335" i="7"/>
  <c r="EV416" i="7" s="1"/>
  <c r="FC335" i="7"/>
  <c r="FC416" i="7" s="1"/>
  <c r="FG335" i="7"/>
  <c r="FG416" i="7" s="1"/>
  <c r="FK335" i="7"/>
  <c r="FK416" i="7" s="1"/>
  <c r="FO335" i="7"/>
  <c r="FO416" i="7" s="1"/>
  <c r="FS335" i="7"/>
  <c r="FS416" i="7" s="1"/>
  <c r="EZ336" i="7"/>
  <c r="EZ417" i="7" s="1"/>
  <c r="FD336" i="7"/>
  <c r="FD417" i="7" s="1"/>
  <c r="FH336" i="7"/>
  <c r="FH417" i="7" s="1"/>
  <c r="FL336" i="7"/>
  <c r="FL417" i="7" s="1"/>
  <c r="FP336" i="7"/>
  <c r="FP417" i="7" s="1"/>
  <c r="FT336" i="7"/>
  <c r="FT417" i="7" s="1"/>
  <c r="FA337" i="7"/>
  <c r="FA418" i="7" s="1"/>
  <c r="FE337" i="7"/>
  <c r="FE418" i="7" s="1"/>
  <c r="FI337" i="7"/>
  <c r="FI418" i="7" s="1"/>
  <c r="FM337" i="7"/>
  <c r="FM418" i="7" s="1"/>
  <c r="FQ337" i="7"/>
  <c r="FQ418" i="7" s="1"/>
  <c r="FU337" i="7"/>
  <c r="FU418" i="7" s="1"/>
  <c r="FB338" i="7"/>
  <c r="FB419" i="7" s="1"/>
  <c r="FF338" i="7"/>
  <c r="FF419" i="7" s="1"/>
  <c r="FJ338" i="7"/>
  <c r="FJ419" i="7" s="1"/>
  <c r="FN338" i="7"/>
  <c r="FN419" i="7" s="1"/>
  <c r="FR338" i="7"/>
  <c r="FR419" i="7" s="1"/>
  <c r="EV339" i="7"/>
  <c r="EV420" i="7" s="1"/>
  <c r="FC339" i="7"/>
  <c r="FC420" i="7" s="1"/>
  <c r="FG339" i="7"/>
  <c r="FG420" i="7" s="1"/>
  <c r="FK339" i="7"/>
  <c r="FK420" i="7" s="1"/>
  <c r="FO339" i="7"/>
  <c r="FO420" i="7" s="1"/>
  <c r="FS339" i="7"/>
  <c r="FS420" i="7" s="1"/>
  <c r="EZ340" i="7"/>
  <c r="EZ421" i="7" s="1"/>
  <c r="FD340" i="7"/>
  <c r="FD421" i="7" s="1"/>
  <c r="FH340" i="7"/>
  <c r="FH421" i="7" s="1"/>
  <c r="FL340" i="7"/>
  <c r="FL421" i="7" s="1"/>
  <c r="FP340" i="7"/>
  <c r="FP421" i="7" s="1"/>
  <c r="FT340" i="7"/>
  <c r="FT421" i="7" s="1"/>
  <c r="FA341" i="7"/>
  <c r="FA422" i="7" s="1"/>
  <c r="FE341" i="7"/>
  <c r="FE422" i="7" s="1"/>
  <c r="FI341" i="7"/>
  <c r="FI422" i="7" s="1"/>
  <c r="FN341" i="7"/>
  <c r="FN422" i="7" s="1"/>
  <c r="FG342" i="7"/>
  <c r="FG423" i="7" s="1"/>
  <c r="FP343" i="7"/>
  <c r="FP424" i="7" s="1"/>
  <c r="FI344" i="7"/>
  <c r="FI425" i="7" s="1"/>
  <c r="FB345" i="7"/>
  <c r="FB426" i="7" s="1"/>
  <c r="FD347" i="7"/>
  <c r="FD428" i="7" s="1"/>
  <c r="FT347" i="7"/>
  <c r="FT428" i="7" s="1"/>
  <c r="FF349" i="7"/>
  <c r="FF430" i="7" s="1"/>
  <c r="EV350" i="7"/>
  <c r="EV431" i="7" s="1"/>
  <c r="FO350" i="7"/>
  <c r="FO431" i="7" s="1"/>
  <c r="FQ352" i="7"/>
  <c r="FQ433" i="7" s="1"/>
  <c r="FJ353" i="7"/>
  <c r="FJ434" i="7" s="1"/>
  <c r="FS354" i="7"/>
  <c r="FS435" i="7" s="1"/>
  <c r="FL355" i="7"/>
  <c r="FL436" i="7" s="1"/>
  <c r="FE356" i="7"/>
  <c r="FE437" i="7" s="1"/>
  <c r="FL359" i="7"/>
  <c r="FL440" i="7" s="1"/>
  <c r="FG362" i="7"/>
  <c r="FG443" i="7" s="1"/>
  <c r="FC364" i="7"/>
  <c r="FC445" i="7" s="1"/>
  <c r="FB365" i="7"/>
  <c r="FB446" i="7" s="1"/>
  <c r="FD400" i="7"/>
  <c r="FM401" i="7"/>
  <c r="FI402" i="7"/>
  <c r="FT405" i="7"/>
  <c r="DC352" i="7"/>
  <c r="DC433" i="7" s="1"/>
  <c r="DC377" i="7"/>
  <c r="DV347" i="7"/>
  <c r="DV428" i="7" s="1"/>
  <c r="DB339" i="7"/>
  <c r="DB420" i="7" s="1"/>
  <c r="DI387" i="7"/>
  <c r="DS356" i="7"/>
  <c r="DS437" i="7" s="1"/>
  <c r="DQ350" i="7"/>
  <c r="DQ431" i="7" s="1"/>
  <c r="DM346" i="7"/>
  <c r="DS332" i="7"/>
  <c r="DS413" i="7" s="1"/>
  <c r="DB372" i="7"/>
  <c r="DD365" i="7"/>
  <c r="DD446" i="7" s="1"/>
  <c r="DA354" i="7"/>
  <c r="DA435" i="7" s="1"/>
  <c r="DH349" i="7"/>
  <c r="DH430" i="7" s="1"/>
  <c r="DD345" i="7"/>
  <c r="DD426" i="7" s="1"/>
  <c r="DV335" i="7"/>
  <c r="DV416" i="7" s="1"/>
  <c r="DP382" i="7"/>
  <c r="DR343" i="7"/>
  <c r="DR424" i="7" s="1"/>
  <c r="DB335" i="7"/>
  <c r="DB416" i="7" s="1"/>
  <c r="DJ388" i="7"/>
  <c r="DO377" i="7"/>
  <c r="DI360" i="7"/>
  <c r="DI441" i="7" s="1"/>
  <c r="DG354" i="7"/>
  <c r="DG435" i="7" s="1"/>
  <c r="DR382" i="7"/>
  <c r="DO350" i="7"/>
  <c r="DO431" i="7" s="1"/>
  <c r="DH335" i="7"/>
  <c r="DH416" i="7" s="1"/>
  <c r="DL331" i="7"/>
  <c r="DL412" i="7" s="1"/>
  <c r="DF374" i="7"/>
  <c r="DU356" i="7"/>
  <c r="DU437" i="7" s="1"/>
  <c r="DR345" i="7"/>
  <c r="DR426" i="7" s="1"/>
  <c r="DV402" i="7"/>
  <c r="DI385" i="7"/>
  <c r="DH380" i="7"/>
  <c r="DB365" i="7"/>
  <c r="DB446" i="7" s="1"/>
  <c r="DH343" i="7"/>
  <c r="DH424" i="7" s="1"/>
  <c r="DB337" i="7"/>
  <c r="DB418" i="7" s="1"/>
  <c r="DB333" i="7"/>
  <c r="DB414" i="7" s="1"/>
  <c r="DJ406" i="7"/>
  <c r="DU401" i="7"/>
  <c r="DE397" i="7"/>
  <c r="DK379" i="7"/>
  <c r="DA377" i="7"/>
  <c r="DE373" i="7"/>
  <c r="DI364" i="7"/>
  <c r="DG362" i="7"/>
  <c r="DG443" i="7" s="1"/>
  <c r="DS358" i="7"/>
  <c r="DS439" i="7" s="1"/>
  <c r="DR353" i="7"/>
  <c r="DR434" i="7" s="1"/>
  <c r="DH351" i="7"/>
  <c r="DH432" i="7" s="1"/>
  <c r="DL347" i="7"/>
  <c r="DL428" i="7" s="1"/>
  <c r="DB345" i="7"/>
  <c r="DB426" i="7" s="1"/>
  <c r="DK342" i="7"/>
  <c r="DK423" i="7" s="1"/>
  <c r="DS334" i="7"/>
  <c r="DS415" i="7" s="1"/>
  <c r="DT400" i="7"/>
  <c r="DO395" i="7"/>
  <c r="DC387" i="7"/>
  <c r="DL384" i="7"/>
  <c r="DF382" i="7"/>
  <c r="DJ378" i="7"/>
  <c r="CZ376" i="7"/>
  <c r="DH372" i="7"/>
  <c r="DN365" i="7"/>
  <c r="DN446" i="7" s="1"/>
  <c r="DJ361" i="7"/>
  <c r="DR357" i="7"/>
  <c r="DR438" i="7" s="1"/>
  <c r="DD355" i="7"/>
  <c r="DD436" i="7" s="1"/>
  <c r="DU352" i="7"/>
  <c r="DU433" i="7" s="1"/>
  <c r="DU348" i="7"/>
  <c r="DU429" i="7" s="1"/>
  <c r="DA344" i="7"/>
  <c r="DA425" i="7" s="1"/>
  <c r="DS338" i="7"/>
  <c r="DS419" i="7" s="1"/>
  <c r="DV333" i="7"/>
  <c r="DV414" i="7" s="1"/>
  <c r="DI332" i="7"/>
  <c r="DI413" i="7" s="1"/>
  <c r="DH404" i="7"/>
  <c r="DG399" i="7"/>
  <c r="DF386" i="7"/>
  <c r="DO383" i="7"/>
  <c r="DE381" i="7"/>
  <c r="DC375" i="7"/>
  <c r="DF402" i="7"/>
  <c r="DF361" i="7"/>
  <c r="DF442" i="7" s="1"/>
  <c r="DM401" i="7"/>
  <c r="DM360" i="7"/>
  <c r="DM441" i="7" s="1"/>
  <c r="DH400" i="7"/>
  <c r="DH359" i="7"/>
  <c r="DH440" i="7" s="1"/>
  <c r="DO399" i="7"/>
  <c r="DO358" i="7"/>
  <c r="DO439" i="7" s="1"/>
  <c r="DA397" i="7"/>
  <c r="DA356" i="7"/>
  <c r="DA437" i="7" s="1"/>
  <c r="DH396" i="7"/>
  <c r="DH355" i="7"/>
  <c r="DH436" i="7" s="1"/>
  <c r="DE393" i="7"/>
  <c r="DE352" i="7"/>
  <c r="DE433" i="7" s="1"/>
  <c r="DP392" i="7"/>
  <c r="DP351" i="7"/>
  <c r="DP432" i="7" s="1"/>
  <c r="CZ392" i="7"/>
  <c r="CZ351" i="7"/>
  <c r="CZ432" i="7" s="1"/>
  <c r="DK391" i="7"/>
  <c r="DK350" i="7"/>
  <c r="DK431" i="7" s="1"/>
  <c r="DR390" i="7"/>
  <c r="DR349" i="7"/>
  <c r="DR430" i="7" s="1"/>
  <c r="DF390" i="7"/>
  <c r="DF349" i="7"/>
  <c r="DF430" i="7" s="1"/>
  <c r="DM389" i="7"/>
  <c r="DM348" i="7"/>
  <c r="DM429" i="7" s="1"/>
  <c r="DH388" i="7"/>
  <c r="DH347" i="7"/>
  <c r="DH428" i="7" s="1"/>
  <c r="DU385" i="7"/>
  <c r="DU344" i="7"/>
  <c r="DU425" i="7" s="1"/>
  <c r="DE385" i="7"/>
  <c r="DE344" i="7"/>
  <c r="DE425" i="7" s="1"/>
  <c r="DP384" i="7"/>
  <c r="DP343" i="7"/>
  <c r="DP424" i="7" s="1"/>
  <c r="CZ384" i="7"/>
  <c r="CZ343" i="7"/>
  <c r="CZ424" i="7" s="1"/>
  <c r="DG383" i="7"/>
  <c r="DG342" i="7"/>
  <c r="DG423" i="7" s="1"/>
  <c r="CZ380" i="7"/>
  <c r="CZ339" i="7"/>
  <c r="CZ420" i="7" s="1"/>
  <c r="DG379" i="7"/>
  <c r="DG338" i="7"/>
  <c r="DG419" i="7" s="1"/>
  <c r="DN378" i="7"/>
  <c r="DN337" i="7"/>
  <c r="DN418" i="7" s="1"/>
  <c r="DU377" i="7"/>
  <c r="DU336" i="7"/>
  <c r="DU417" i="7" s="1"/>
  <c r="DK375" i="7"/>
  <c r="DK334" i="7"/>
  <c r="DK415" i="7" s="1"/>
  <c r="DR374" i="7"/>
  <c r="DR333" i="7"/>
  <c r="DR414" i="7" s="1"/>
  <c r="DU364" i="7"/>
  <c r="DU445" i="7" s="1"/>
  <c r="DE364" i="7"/>
  <c r="DE445" i="7" s="1"/>
  <c r="DL363" i="7"/>
  <c r="DL444" i="7" s="1"/>
  <c r="DS362" i="7"/>
  <c r="DS443" i="7" s="1"/>
  <c r="DC362" i="7"/>
  <c r="DC443" i="7" s="1"/>
  <c r="DB361" i="7"/>
  <c r="DB442" i="7" s="1"/>
  <c r="DE360" i="7"/>
  <c r="DE441" i="7" s="1"/>
  <c r="DL359" i="7"/>
  <c r="DL440" i="7" s="1"/>
  <c r="DK358" i="7"/>
  <c r="DK439" i="7" s="1"/>
  <c r="DT355" i="7"/>
  <c r="DT436" i="7" s="1"/>
  <c r="DA352" i="7"/>
  <c r="DA433" i="7" s="1"/>
  <c r="DD351" i="7"/>
  <c r="DD432" i="7" s="1"/>
  <c r="DG350" i="7"/>
  <c r="DG431" i="7" s="1"/>
  <c r="DJ349" i="7"/>
  <c r="DJ430" i="7" s="1"/>
  <c r="DQ348" i="7"/>
  <c r="DQ429" i="7" s="1"/>
  <c r="DK346" i="7"/>
  <c r="DK427" i="7" s="1"/>
  <c r="DQ344" i="7"/>
  <c r="DQ425" i="7" s="1"/>
  <c r="DT343" i="7"/>
  <c r="DT424" i="7" s="1"/>
  <c r="DD343" i="7"/>
  <c r="DD424" i="7" s="1"/>
  <c r="DC342" i="7"/>
  <c r="DC423" i="7" s="1"/>
  <c r="DI340" i="7"/>
  <c r="DI421" i="7" s="1"/>
  <c r="DO338" i="7"/>
  <c r="DO419" i="7" s="1"/>
  <c r="DR337" i="7"/>
  <c r="DR418" i="7" s="1"/>
  <c r="DQ336" i="7"/>
  <c r="DQ417" i="7" s="1"/>
  <c r="DD335" i="7"/>
  <c r="DD416" i="7" s="1"/>
  <c r="DO334" i="7"/>
  <c r="DO415" i="7" s="1"/>
  <c r="DU332" i="7"/>
  <c r="DU413" i="7" s="1"/>
  <c r="DD331" i="7"/>
  <c r="DD412" i="7" s="1"/>
  <c r="DF406" i="7"/>
  <c r="DA405" i="7"/>
  <c r="DR402" i="7"/>
  <c r="DQ401" i="7"/>
  <c r="DC399" i="7"/>
  <c r="DB398" i="7"/>
  <c r="DP396" i="7"/>
  <c r="DK395" i="7"/>
  <c r="DJ394" i="7"/>
  <c r="DO387" i="7"/>
  <c r="DV386" i="7"/>
  <c r="DU381" i="7"/>
  <c r="DA381" i="7"/>
  <c r="DD380" i="7"/>
  <c r="DC379" i="7"/>
  <c r="DF378" i="7"/>
  <c r="DM377" i="7"/>
  <c r="DP376" i="7"/>
  <c r="DA373" i="7"/>
  <c r="DV365" i="7"/>
  <c r="DV446" i="7" s="1"/>
  <c r="DQ364" i="7"/>
  <c r="DQ445" i="7" s="1"/>
  <c r="DA360" i="7"/>
  <c r="DA441" i="7" s="1"/>
  <c r="DD359" i="7"/>
  <c r="DD440" i="7" s="1"/>
  <c r="DJ357" i="7"/>
  <c r="DJ438" i="7" s="1"/>
  <c r="DM356" i="7"/>
  <c r="DM437" i="7" s="1"/>
  <c r="DS354" i="7"/>
  <c r="DS435" i="7" s="1"/>
  <c r="DF353" i="7"/>
  <c r="DF434" i="7" s="1"/>
  <c r="DM352" i="7"/>
  <c r="DM433" i="7" s="1"/>
  <c r="DT351" i="7"/>
  <c r="DT432" i="7" s="1"/>
  <c r="DS350" i="7"/>
  <c r="DS431" i="7" s="1"/>
  <c r="DC350" i="7"/>
  <c r="DC431" i="7" s="1"/>
  <c r="DI348" i="7"/>
  <c r="DI429" i="7" s="1"/>
  <c r="DT347" i="7"/>
  <c r="DT428" i="7" s="1"/>
  <c r="CZ347" i="7"/>
  <c r="CZ428" i="7" s="1"/>
  <c r="DG346" i="7"/>
  <c r="DG427" i="7" s="1"/>
  <c r="DM344" i="7"/>
  <c r="DM425" i="7" s="1"/>
  <c r="DS342" i="7"/>
  <c r="DS423" i="7" s="1"/>
  <c r="DV341" i="7"/>
  <c r="DV422" i="7" s="1"/>
  <c r="DB341" i="7"/>
  <c r="DB422" i="7" s="1"/>
  <c r="DT335" i="7"/>
  <c r="DT416" i="7" s="1"/>
  <c r="DG334" i="7"/>
  <c r="DG415" i="7" s="1"/>
  <c r="DT331" i="7"/>
  <c r="DT412" i="7" s="1"/>
  <c r="CZ331" i="7"/>
  <c r="CZ412" i="7" s="1"/>
  <c r="DK403" i="7"/>
  <c r="DN402" i="7"/>
  <c r="DV398" i="7"/>
  <c r="DQ397" i="7"/>
  <c r="DL396" i="7"/>
  <c r="DN382" i="7"/>
  <c r="DQ381" i="7"/>
  <c r="DT380" i="7"/>
  <c r="DE377" i="7"/>
  <c r="DL376" i="7"/>
  <c r="DQ373" i="7"/>
  <c r="DR365" i="7"/>
  <c r="DR446" i="7" s="1"/>
  <c r="DM364" i="7"/>
  <c r="DM445" i="7" s="1"/>
  <c r="DT363" i="7"/>
  <c r="DT444" i="7" s="1"/>
  <c r="DD363" i="7"/>
  <c r="DD444" i="7" s="1"/>
  <c r="DP359" i="7"/>
  <c r="DP440" i="7" s="1"/>
  <c r="CZ359" i="7"/>
  <c r="CZ440" i="7" s="1"/>
  <c r="DI356" i="7"/>
  <c r="DI437" i="7" s="1"/>
  <c r="DV353" i="7"/>
  <c r="DV434" i="7" s="1"/>
  <c r="DB353" i="7"/>
  <c r="DB434" i="7" s="1"/>
  <c r="DI352" i="7"/>
  <c r="DI433" i="7" s="1"/>
  <c r="DL351" i="7"/>
  <c r="DL432" i="7" s="1"/>
  <c r="DV349" i="7"/>
  <c r="DV430" i="7" s="1"/>
  <c r="DB349" i="7"/>
  <c r="DB430" i="7" s="1"/>
  <c r="DE348" i="7"/>
  <c r="DE429" i="7" s="1"/>
  <c r="DP347" i="7"/>
  <c r="DP428" i="7" s="1"/>
  <c r="DS346" i="7"/>
  <c r="DS427" i="7" s="1"/>
  <c r="DI336" i="7"/>
  <c r="DI417" i="7" s="1"/>
  <c r="DJ333" i="7"/>
  <c r="DJ414" i="7" s="1"/>
  <c r="DM332" i="7"/>
  <c r="DM413" i="7" s="1"/>
  <c r="DP331" i="7"/>
  <c r="DP412" i="7" s="1"/>
  <c r="DQ393" i="7"/>
  <c r="DJ386" i="7"/>
  <c r="DL380" i="7"/>
  <c r="DJ363" i="7"/>
  <c r="DJ444" i="7" s="1"/>
  <c r="DO360" i="7"/>
  <c r="DO441" i="7" s="1"/>
  <c r="DT357" i="7"/>
  <c r="DT438" i="7" s="1"/>
  <c r="DK352" i="7"/>
  <c r="DK433" i="7" s="1"/>
  <c r="DB351" i="7"/>
  <c r="DB432" i="7" s="1"/>
  <c r="DU346" i="7"/>
  <c r="DU427" i="7" s="1"/>
  <c r="DL345" i="7"/>
  <c r="DL426" i="7" s="1"/>
  <c r="DC344" i="7"/>
  <c r="DC425" i="7" s="1"/>
  <c r="DQ342" i="7"/>
  <c r="DQ423" i="7" s="1"/>
  <c r="DI342" i="7"/>
  <c r="DI423" i="7" s="1"/>
  <c r="DD341" i="7"/>
  <c r="DD422" i="7" s="1"/>
  <c r="DO340" i="7"/>
  <c r="DA338" i="7"/>
  <c r="DA419" i="7" s="1"/>
  <c r="DP337" i="7"/>
  <c r="DP418" i="7" s="1"/>
  <c r="DD337" i="7"/>
  <c r="DD418" i="7" s="1"/>
  <c r="DG336" i="7"/>
  <c r="DG417" i="7" s="1"/>
  <c r="DD333" i="7"/>
  <c r="DD414" i="7" s="1"/>
  <c r="DG332" i="7"/>
  <c r="DG413" i="7" s="1"/>
  <c r="DV400" i="7"/>
  <c r="DO385" i="7"/>
  <c r="DJ376" i="7"/>
  <c r="DR363" i="7"/>
  <c r="DR444" i="7" s="1"/>
  <c r="CZ361" i="7"/>
  <c r="DE358" i="7"/>
  <c r="DE439" i="7" s="1"/>
  <c r="DJ355" i="7"/>
  <c r="DJ436" i="7" s="1"/>
  <c r="DO352" i="7"/>
  <c r="DJ351" i="7"/>
  <c r="DJ432" i="7" s="1"/>
  <c r="DA350" i="7"/>
  <c r="DA431" i="7" s="1"/>
  <c r="DO348" i="7"/>
  <c r="DO429" i="7" s="1"/>
  <c r="DF347" i="7"/>
  <c r="DF428" i="7" s="1"/>
  <c r="DT345" i="7"/>
  <c r="DT426" i="7" s="1"/>
  <c r="DK344" i="7"/>
  <c r="DK425" i="7" s="1"/>
  <c r="DB343" i="7"/>
  <c r="DB424" i="7" s="1"/>
  <c r="DF339" i="7"/>
  <c r="DF420" i="7" s="1"/>
  <c r="DI338" i="7"/>
  <c r="DI419" i="7" s="1"/>
  <c r="DI334" i="7"/>
  <c r="DI415" i="7" s="1"/>
  <c r="DT333" i="7"/>
  <c r="DT414" i="7" s="1"/>
  <c r="DL333" i="7"/>
  <c r="DL414" i="7" s="1"/>
  <c r="DE391" i="7"/>
  <c r="CZ386" i="7"/>
  <c r="DL378" i="7"/>
  <c r="DH374" i="7"/>
  <c r="DS364" i="7"/>
  <c r="DS445" i="7" s="1"/>
  <c r="DA362" i="7"/>
  <c r="DA443" i="7" s="1"/>
  <c r="DF359" i="7"/>
  <c r="DF440" i="7" s="1"/>
  <c r="DK356" i="7"/>
  <c r="DK437" i="7" s="1"/>
  <c r="DP353" i="7"/>
  <c r="DP434" i="7" s="1"/>
  <c r="DR351" i="7"/>
  <c r="DR432" i="7" s="1"/>
  <c r="DI350" i="7"/>
  <c r="DI431" i="7" s="1"/>
  <c r="CZ349" i="7"/>
  <c r="CZ430" i="7" s="1"/>
  <c r="DN347" i="7"/>
  <c r="DE346" i="7"/>
  <c r="DE427" i="7" s="1"/>
  <c r="DS344" i="7"/>
  <c r="DS425" i="7" s="1"/>
  <c r="DJ343" i="7"/>
  <c r="DJ424" i="7" s="1"/>
  <c r="DE342" i="7"/>
  <c r="DT341" i="7"/>
  <c r="DT422" i="7" s="1"/>
  <c r="DQ338" i="7"/>
  <c r="DQ419" i="7" s="1"/>
  <c r="DT337" i="7"/>
  <c r="DT418" i="7" s="1"/>
  <c r="DK332" i="7"/>
  <c r="DK413" i="7" s="1"/>
  <c r="DC332" i="7"/>
  <c r="DC413" i="7" s="1"/>
  <c r="DA387" i="7"/>
  <c r="DH361" i="7"/>
  <c r="DH442" i="7" s="1"/>
  <c r="DM358" i="7"/>
  <c r="DM439" i="7" s="1"/>
  <c r="DD357" i="7"/>
  <c r="DD438" i="7" s="1"/>
  <c r="DG352" i="7"/>
  <c r="DG433" i="7" s="1"/>
  <c r="DV351" i="7"/>
  <c r="DV432" i="7" s="1"/>
  <c r="DN351" i="7"/>
  <c r="DN432" i="7" s="1"/>
  <c r="DF351" i="7"/>
  <c r="DF432" i="7" s="1"/>
  <c r="DU350" i="7"/>
  <c r="DU431" i="7" s="1"/>
  <c r="DT349" i="7"/>
  <c r="DT430" i="7" s="1"/>
  <c r="DL349" i="7"/>
  <c r="DL430" i="7" s="1"/>
  <c r="DD349" i="7"/>
  <c r="DD430" i="7" s="1"/>
  <c r="DS348" i="7"/>
  <c r="DS429" i="7" s="1"/>
  <c r="DK348" i="7"/>
  <c r="DC348" i="7"/>
  <c r="DR347" i="7"/>
  <c r="DR428" i="7" s="1"/>
  <c r="DB347" i="7"/>
  <c r="DB428" i="7" s="1"/>
  <c r="DH345" i="7"/>
  <c r="DH426" i="7" s="1"/>
  <c r="DG344" i="7"/>
  <c r="DG425" i="7" s="1"/>
  <c r="DV343" i="7"/>
  <c r="DV424" i="7" s="1"/>
  <c r="DF343" i="7"/>
  <c r="DF424" i="7" s="1"/>
  <c r="DU342" i="7"/>
  <c r="DU423" i="7" s="1"/>
  <c r="DH394" i="7"/>
  <c r="DL365" i="7"/>
  <c r="DL446" i="7" s="1"/>
  <c r="DQ362" i="7"/>
  <c r="DQ443" i="7" s="1"/>
  <c r="DR355" i="7"/>
  <c r="DR436" i="7" s="1"/>
  <c r="DI354" i="7"/>
  <c r="DI435" i="7" s="1"/>
  <c r="CZ353" i="7"/>
  <c r="CZ434" i="7" s="1"/>
  <c r="DO397" i="7"/>
  <c r="DT365" i="7"/>
  <c r="DT446" i="7" s="1"/>
  <c r="DG360" i="7"/>
  <c r="DG441" i="7" s="1"/>
  <c r="DU358" i="7"/>
  <c r="DU439" i="7" s="1"/>
  <c r="DL357" i="7"/>
  <c r="DL438" i="7" s="1"/>
  <c r="DQ354" i="7"/>
  <c r="DQ435" i="7" s="1"/>
  <c r="DK340" i="7"/>
  <c r="DK421" i="7" s="1"/>
  <c r="DJ339" i="7"/>
  <c r="DJ420" i="7" s="1"/>
  <c r="DQ390" i="7"/>
  <c r="DB400" i="7"/>
  <c r="DT394" i="7"/>
  <c r="DN380" i="7"/>
  <c r="DS377" i="7"/>
  <c r="DV372" i="7"/>
  <c r="DP365" i="7"/>
  <c r="DP446" i="7" s="1"/>
  <c r="DH365" i="7"/>
  <c r="DH446" i="7" s="1"/>
  <c r="CZ365" i="7"/>
  <c r="CZ446" i="7" s="1"/>
  <c r="DO364" i="7"/>
  <c r="DO445" i="7" s="1"/>
  <c r="DG364" i="7"/>
  <c r="DG445" i="7" s="1"/>
  <c r="DV363" i="7"/>
  <c r="DV444" i="7" s="1"/>
  <c r="DF363" i="7"/>
  <c r="DF444" i="7" s="1"/>
  <c r="DU362" i="7"/>
  <c r="DU443" i="7" s="1"/>
  <c r="DM362" i="7"/>
  <c r="DT361" i="7"/>
  <c r="DT442" i="7" s="1"/>
  <c r="DD361" i="7"/>
  <c r="DD442" i="7" s="1"/>
  <c r="DS360" i="7"/>
  <c r="DS441" i="7" s="1"/>
  <c r="DC360" i="7"/>
  <c r="DC441" i="7" s="1"/>
  <c r="DR359" i="7"/>
  <c r="DR440" i="7" s="1"/>
  <c r="DQ358" i="7"/>
  <c r="DQ439" i="7" s="1"/>
  <c r="DI358" i="7"/>
  <c r="DI439" i="7" s="1"/>
  <c r="DA358" i="7"/>
  <c r="DA439" i="7" s="1"/>
  <c r="DP357" i="7"/>
  <c r="DP438" i="7" s="1"/>
  <c r="CZ357" i="7"/>
  <c r="CZ438" i="7" s="1"/>
  <c r="DG356" i="7"/>
  <c r="DG437" i="7" s="1"/>
  <c r="DV355" i="7"/>
  <c r="DV436" i="7" s="1"/>
  <c r="DF355" i="7"/>
  <c r="DF436" i="7" s="1"/>
  <c r="DM354" i="7"/>
  <c r="DM435" i="7" s="1"/>
  <c r="DE354" i="7"/>
  <c r="DE435" i="7" s="1"/>
  <c r="DL353" i="7"/>
  <c r="DL434" i="7" s="1"/>
  <c r="DS352" i="7"/>
  <c r="DS433" i="7" s="1"/>
  <c r="DH341" i="7"/>
  <c r="DH422" i="7" s="1"/>
  <c r="DC340" i="7"/>
  <c r="DC421" i="7" s="1"/>
  <c r="DR339" i="7"/>
  <c r="DR420" i="7" s="1"/>
  <c r="DM338" i="7"/>
  <c r="DH337" i="7"/>
  <c r="DH418" i="7" s="1"/>
  <c r="CZ337" i="7"/>
  <c r="CZ418" i="7" s="1"/>
  <c r="DR335" i="7"/>
  <c r="DR416" i="7" s="1"/>
  <c r="DM334" i="7"/>
  <c r="DM415" i="7" s="1"/>
  <c r="DE334" i="7"/>
  <c r="DE415" i="7" s="1"/>
  <c r="CZ333" i="7"/>
  <c r="CZ414" i="7" s="1"/>
  <c r="DR331" i="7"/>
  <c r="DR412" i="7" s="1"/>
  <c r="DJ331" i="7"/>
  <c r="DJ412" i="7" s="1"/>
  <c r="DU379" i="7"/>
  <c r="DA375" i="7"/>
  <c r="DF372" i="7"/>
  <c r="DM363" i="7"/>
  <c r="DM444" i="7" s="1"/>
  <c r="DB348" i="7"/>
  <c r="DB429" i="7" s="1"/>
  <c r="DG394" i="7"/>
  <c r="DH350" i="7"/>
  <c r="DH431" i="7" s="1"/>
  <c r="CZ383" i="7"/>
  <c r="DL393" i="7"/>
  <c r="DR360" i="7"/>
  <c r="DR441" i="7" s="1"/>
  <c r="DA396" i="7"/>
  <c r="DO365" i="7"/>
  <c r="DO446" i="7" s="1"/>
  <c r="DT362" i="7"/>
  <c r="DT443" i="7" s="1"/>
  <c r="DB360" i="7"/>
  <c r="DB441" i="7" s="1"/>
  <c r="DI355" i="7"/>
  <c r="DI436" i="7" s="1"/>
  <c r="DC353" i="7"/>
  <c r="DC434" i="7" s="1"/>
  <c r="DT350" i="7"/>
  <c r="DT431" i="7" s="1"/>
  <c r="DF344" i="7"/>
  <c r="DF425" i="7" s="1"/>
  <c r="DA339" i="7"/>
  <c r="DA420" i="7" s="1"/>
  <c r="DK337" i="7"/>
  <c r="DK418" i="7" s="1"/>
  <c r="DK333" i="7"/>
  <c r="DK414" i="7" s="1"/>
  <c r="DU331" i="7"/>
  <c r="DU412" i="7" s="1"/>
  <c r="CZ399" i="7"/>
  <c r="CZ395" i="7"/>
  <c r="DV377" i="7"/>
  <c r="DV364" i="7"/>
  <c r="DV445" i="7" s="1"/>
  <c r="DI359" i="7"/>
  <c r="DI440" i="7" s="1"/>
  <c r="DD358" i="7"/>
  <c r="DD439" i="7" s="1"/>
  <c r="DU355" i="7"/>
  <c r="DU436" i="7" s="1"/>
  <c r="DO353" i="7"/>
  <c r="DO434" i="7" s="1"/>
  <c r="DA347" i="7"/>
  <c r="DA428" i="7" s="1"/>
  <c r="DR344" i="7"/>
  <c r="DR425" i="7" s="1"/>
  <c r="DE343" i="7"/>
  <c r="DE424" i="7" s="1"/>
  <c r="DH395" i="7"/>
  <c r="DB393" i="7"/>
  <c r="DT387" i="7"/>
  <c r="DB381" i="7"/>
  <c r="DF364" i="7"/>
  <c r="DF445" i="7" s="1"/>
  <c r="DK361" i="7"/>
  <c r="DK442" i="7" s="1"/>
  <c r="DP358" i="7"/>
  <c r="DP439" i="7" s="1"/>
  <c r="DJ356" i="7"/>
  <c r="DJ437" i="7" s="1"/>
  <c r="DS349" i="7"/>
  <c r="DS430" i="7" s="1"/>
  <c r="DM347" i="7"/>
  <c r="DM428" i="7" s="1"/>
  <c r="DG345" i="7"/>
  <c r="DG426" i="7" s="1"/>
  <c r="DS341" i="7"/>
  <c r="DS422" i="7" s="1"/>
  <c r="DF340" i="7"/>
  <c r="DF421" i="7" s="1"/>
  <c r="DF336" i="7"/>
  <c r="DF417" i="7" s="1"/>
  <c r="DP395" i="7"/>
  <c r="DV393" i="7"/>
  <c r="DO390" i="7"/>
  <c r="DJ389" i="7"/>
  <c r="DK386" i="7"/>
  <c r="DI384" i="7"/>
  <c r="DO374" i="7"/>
  <c r="DH399" i="7"/>
  <c r="DH358" i="7"/>
  <c r="DH439" i="7" s="1"/>
  <c r="DO398" i="7"/>
  <c r="DO357" i="7"/>
  <c r="DO438" i="7" s="1"/>
  <c r="DK394" i="7"/>
  <c r="DK353" i="7"/>
  <c r="DK434" i="7" s="1"/>
  <c r="DG390" i="7"/>
  <c r="DG349" i="7"/>
  <c r="DG430" i="7" s="1"/>
  <c r="DN389" i="7"/>
  <c r="DN348" i="7"/>
  <c r="DN429" i="7" s="1"/>
  <c r="DU388" i="7"/>
  <c r="DU347" i="7"/>
  <c r="DU428" i="7" s="1"/>
  <c r="DE388" i="7"/>
  <c r="DK382" i="7"/>
  <c r="DC382" i="7"/>
  <c r="DC341" i="7"/>
  <c r="DC422" i="7" s="1"/>
  <c r="DV340" i="7"/>
  <c r="DV421" i="7" s="1"/>
  <c r="DV381" i="7"/>
  <c r="DN381" i="7"/>
  <c r="DN340" i="7"/>
  <c r="DN421" i="7" s="1"/>
  <c r="DM380" i="7"/>
  <c r="DM339" i="7"/>
  <c r="DM420" i="7" s="1"/>
  <c r="DE380" i="7"/>
  <c r="DE339" i="7"/>
  <c r="DE420" i="7" s="1"/>
  <c r="DP379" i="7"/>
  <c r="DH379" i="7"/>
  <c r="DH338" i="7"/>
  <c r="DH419" i="7" s="1"/>
  <c r="DS378" i="7"/>
  <c r="DS337" i="7"/>
  <c r="DS418" i="7" s="1"/>
  <c r="DR377" i="7"/>
  <c r="DR336" i="7"/>
  <c r="DR417" i="7" s="1"/>
  <c r="DU376" i="7"/>
  <c r="DU335" i="7"/>
  <c r="DU416" i="7" s="1"/>
  <c r="DM376" i="7"/>
  <c r="DM335" i="7"/>
  <c r="DM416" i="7" s="1"/>
  <c r="DI335" i="7"/>
  <c r="DI416" i="7" s="1"/>
  <c r="DI376" i="7"/>
  <c r="DA376" i="7"/>
  <c r="DA335" i="7"/>
  <c r="DA416" i="7" s="1"/>
  <c r="DL375" i="7"/>
  <c r="DL334" i="7"/>
  <c r="DL415" i="7" s="1"/>
  <c r="DD334" i="7"/>
  <c r="DD415" i="7" s="1"/>
  <c r="DD375" i="7"/>
  <c r="DC374" i="7"/>
  <c r="DC333" i="7"/>
  <c r="DC414" i="7" s="1"/>
  <c r="DR373" i="7"/>
  <c r="DN373" i="7"/>
  <c r="DF373" i="7"/>
  <c r="DF332" i="7"/>
  <c r="DF413" i="7" s="1"/>
  <c r="DQ372" i="7"/>
  <c r="DQ331" i="7"/>
  <c r="DQ412" i="7" s="1"/>
  <c r="DI372" i="7"/>
  <c r="DS365" i="7"/>
  <c r="DS446" i="7" s="1"/>
  <c r="DC365" i="7"/>
  <c r="DC446" i="7" s="1"/>
  <c r="DJ364" i="7"/>
  <c r="DJ445" i="7" s="1"/>
  <c r="DQ363" i="7"/>
  <c r="DQ444" i="7" s="1"/>
  <c r="DH362" i="7"/>
  <c r="DH443" i="7" s="1"/>
  <c r="DO361" i="7"/>
  <c r="DO442" i="7" s="1"/>
  <c r="DV360" i="7"/>
  <c r="DV441" i="7" s="1"/>
  <c r="DF360" i="7"/>
  <c r="DF441" i="7" s="1"/>
  <c r="DM359" i="7"/>
  <c r="DM440" i="7" s="1"/>
  <c r="DT358" i="7"/>
  <c r="DT439" i="7" s="1"/>
  <c r="DC357" i="7"/>
  <c r="DC438" i="7" s="1"/>
  <c r="DB356" i="7"/>
  <c r="DB437" i="7" s="1"/>
  <c r="DM351" i="7"/>
  <c r="DM432" i="7" s="1"/>
  <c r="DA351" i="7"/>
  <c r="DA432" i="7" s="1"/>
  <c r="DR348" i="7"/>
  <c r="DR429" i="7" s="1"/>
  <c r="DQ347" i="7"/>
  <c r="DQ428" i="7" s="1"/>
  <c r="CZ346" i="7"/>
  <c r="CZ427" i="7" s="1"/>
  <c r="DV344" i="7"/>
  <c r="DV425" i="7" s="1"/>
  <c r="DT342" i="7"/>
  <c r="DT423" i="7" s="1"/>
  <c r="DR340" i="7"/>
  <c r="DR421" i="7" s="1"/>
  <c r="CZ338" i="7"/>
  <c r="CZ419" i="7" s="1"/>
  <c r="DC337" i="7"/>
  <c r="DC418" i="7" s="1"/>
  <c r="DE335" i="7"/>
  <c r="DE416" i="7" s="1"/>
  <c r="DJ332" i="7"/>
  <c r="DJ413" i="7" s="1"/>
  <c r="DM331" i="7"/>
  <c r="DM412" i="7" s="1"/>
  <c r="DV397" i="7"/>
  <c r="DQ396" i="7"/>
  <c r="CZ391" i="7"/>
  <c r="DV389" i="7"/>
  <c r="DI388" i="7"/>
  <c r="DL387" i="7"/>
  <c r="DC386" i="7"/>
  <c r="DQ384" i="7"/>
  <c r="DH383" i="7"/>
  <c r="DJ381" i="7"/>
  <c r="DD379" i="7"/>
  <c r="DG378" i="7"/>
  <c r="CZ375" i="7"/>
  <c r="DB373" i="7"/>
  <c r="DE372" i="7"/>
  <c r="DG365" i="7"/>
  <c r="DG446" i="7" s="1"/>
  <c r="DN364" i="7"/>
  <c r="DN445" i="7" s="1"/>
  <c r="DU363" i="7"/>
  <c r="DU444" i="7" s="1"/>
  <c r="DE363" i="7"/>
  <c r="DE444" i="7" s="1"/>
  <c r="DL362" i="7"/>
  <c r="DL443" i="7" s="1"/>
  <c r="DS361" i="7"/>
  <c r="DS442" i="7" s="1"/>
  <c r="DC361" i="7"/>
  <c r="DC442" i="7" s="1"/>
  <c r="DQ359" i="7"/>
  <c r="DQ440" i="7" s="1"/>
  <c r="DA359" i="7"/>
  <c r="DA440" i="7" s="1"/>
  <c r="DS357" i="7"/>
  <c r="DS438" i="7" s="1"/>
  <c r="DR356" i="7"/>
  <c r="DR437" i="7" s="1"/>
  <c r="DL354" i="7"/>
  <c r="DL435" i="7" s="1"/>
  <c r="DF352" i="7"/>
  <c r="DF433" i="7" s="1"/>
  <c r="DQ351" i="7"/>
  <c r="DQ432" i="7" s="1"/>
  <c r="DE351" i="7"/>
  <c r="DE432" i="7" s="1"/>
  <c r="DK349" i="7"/>
  <c r="DK430" i="7" s="1"/>
  <c r="DP346" i="7"/>
  <c r="DP427" i="7" s="1"/>
  <c r="DD346" i="7"/>
  <c r="DD427" i="7" s="1"/>
  <c r="DU343" i="7"/>
  <c r="DU424" i="7" s="1"/>
  <c r="DL342" i="7"/>
  <c r="DL423" i="7" s="1"/>
  <c r="DO341" i="7"/>
  <c r="DO422" i="7" s="1"/>
  <c r="DT338" i="7"/>
  <c r="DT419" i="7" s="1"/>
  <c r="DO337" i="7"/>
  <c r="DO418" i="7" s="1"/>
  <c r="DB336" i="7"/>
  <c r="DB417" i="7" s="1"/>
  <c r="DE396" i="7"/>
  <c r="DT395" i="7"/>
  <c r="DD395" i="7"/>
  <c r="DR393" i="7"/>
  <c r="DP391" i="7"/>
  <c r="DP383" i="7"/>
  <c r="DL379" i="7"/>
  <c r="DJ377" i="7"/>
  <c r="DK365" i="7"/>
  <c r="DK446" i="7" s="1"/>
  <c r="DR364" i="7"/>
  <c r="DR445" i="7" s="1"/>
  <c r="DB364" i="7"/>
  <c r="DB445" i="7" s="1"/>
  <c r="DI363" i="7"/>
  <c r="DI444" i="7" s="1"/>
  <c r="DP362" i="7"/>
  <c r="DP443" i="7" s="1"/>
  <c r="CZ362" i="7"/>
  <c r="CZ443" i="7" s="1"/>
  <c r="DG361" i="7"/>
  <c r="DG442" i="7" s="1"/>
  <c r="DU359" i="7"/>
  <c r="DU440" i="7" s="1"/>
  <c r="DE359" i="7"/>
  <c r="DE440" i="7" s="1"/>
  <c r="DL358" i="7"/>
  <c r="DL439" i="7" s="1"/>
  <c r="DK357" i="7"/>
  <c r="DK438" i="7" s="1"/>
  <c r="DJ352" i="7"/>
  <c r="DJ433" i="7" s="1"/>
  <c r="DU351" i="7"/>
  <c r="DU432" i="7" s="1"/>
  <c r="DD350" i="7"/>
  <c r="DD431" i="7" s="1"/>
  <c r="DC349" i="7"/>
  <c r="DC430" i="7" s="1"/>
  <c r="DH346" i="7"/>
  <c r="DH427" i="7" s="1"/>
  <c r="DN344" i="7"/>
  <c r="DN425" i="7" s="1"/>
  <c r="DM343" i="7"/>
  <c r="DM424" i="7" s="1"/>
  <c r="DD342" i="7"/>
  <c r="DD423" i="7" s="1"/>
  <c r="DG341" i="7"/>
  <c r="DG422" i="7" s="1"/>
  <c r="DI339" i="7"/>
  <c r="DI420" i="7" s="1"/>
  <c r="DQ335" i="7"/>
  <c r="DQ416" i="7" s="1"/>
  <c r="DS333" i="7"/>
  <c r="DS414" i="7" s="1"/>
  <c r="DV332" i="7"/>
  <c r="DV413" i="7" s="1"/>
  <c r="DA331" i="7"/>
  <c r="DA412" i="7" s="1"/>
  <c r="DF397" i="7"/>
  <c r="DM396" i="7"/>
  <c r="DI392" i="7"/>
  <c r="DS386" i="7"/>
  <c r="DJ385" i="7"/>
  <c r="DA384" i="7"/>
  <c r="DQ380" i="7"/>
  <c r="DJ391" i="7"/>
  <c r="DL389" i="7"/>
  <c r="DS388" i="7"/>
  <c r="DC388" i="7"/>
  <c r="DC392" i="7"/>
  <c r="DS392" i="7"/>
  <c r="DA390" i="7"/>
  <c r="DH389" i="7"/>
  <c r="DO388" i="7"/>
  <c r="DV387" i="7"/>
  <c r="DR387" i="7"/>
  <c r="DN387" i="7"/>
  <c r="DJ387" i="7"/>
  <c r="DF387" i="7"/>
  <c r="DB387" i="7"/>
  <c r="DU386" i="7"/>
  <c r="DQ386" i="7"/>
  <c r="DM386" i="7"/>
  <c r="DI386" i="7"/>
  <c r="DE386" i="7"/>
  <c r="DA386" i="7"/>
  <c r="DT385" i="7"/>
  <c r="DP385" i="7"/>
  <c r="DL385" i="7"/>
  <c r="DH385" i="7"/>
  <c r="DD385" i="7"/>
  <c r="CZ385" i="7"/>
  <c r="DS384" i="7"/>
  <c r="DO384" i="7"/>
  <c r="CZ393" i="7"/>
  <c r="DG392" i="7"/>
  <c r="DN391" i="7"/>
  <c r="DU390" i="7"/>
  <c r="DE390" i="7"/>
  <c r="CZ382" i="7"/>
  <c r="CZ341" i="7"/>
  <c r="DD393" i="7"/>
  <c r="DK392" i="7"/>
  <c r="DR391" i="7"/>
  <c r="DB391" i="7"/>
  <c r="DI390" i="7"/>
  <c r="DP389" i="7"/>
  <c r="CZ389" i="7"/>
  <c r="DG388" i="7"/>
  <c r="DG381" i="7"/>
  <c r="DE379" i="7"/>
  <c r="DQ375" i="7"/>
  <c r="DO373" i="7"/>
  <c r="DH393" i="7"/>
  <c r="DO392" i="7"/>
  <c r="DV391" i="7"/>
  <c r="DF391" i="7"/>
  <c r="DM390" i="7"/>
  <c r="DT389" i="7"/>
  <c r="DD389" i="7"/>
  <c r="DK388" i="7"/>
  <c r="DM398" i="7"/>
  <c r="DI398" i="7"/>
  <c r="DE398" i="7"/>
  <c r="DA398" i="7"/>
  <c r="DT397" i="7"/>
  <c r="DP397" i="7"/>
  <c r="DL397" i="7"/>
  <c r="DH397" i="7"/>
  <c r="DD397" i="7"/>
  <c r="CZ397" i="7"/>
  <c r="DS396" i="7"/>
  <c r="DO396" i="7"/>
  <c r="DK396" i="7"/>
  <c r="DG396" i="7"/>
  <c r="DC396" i="7"/>
  <c r="DV395" i="7"/>
  <c r="DR395" i="7"/>
  <c r="DN395" i="7"/>
  <c r="DJ395" i="7"/>
  <c r="DF395" i="7"/>
  <c r="DB395" i="7"/>
  <c r="DU394" i="7"/>
  <c r="DQ394" i="7"/>
  <c r="DM394" i="7"/>
  <c r="DI394" i="7"/>
  <c r="DE394" i="7"/>
  <c r="DA394" i="7"/>
  <c r="DT393" i="7"/>
  <c r="DK384" i="7"/>
  <c r="DK343" i="7"/>
  <c r="DK424" i="7" s="1"/>
  <c r="DG384" i="7"/>
  <c r="DG343" i="7"/>
  <c r="DG424" i="7" s="1"/>
  <c r="DC384" i="7"/>
  <c r="DC343" i="7"/>
  <c r="DC424" i="7" s="1"/>
  <c r="DV383" i="7"/>
  <c r="DV342" i="7"/>
  <c r="DV423" i="7" s="1"/>
  <c r="DR383" i="7"/>
  <c r="DR342" i="7"/>
  <c r="DR423" i="7" s="1"/>
  <c r="DN383" i="7"/>
  <c r="DJ383" i="7"/>
  <c r="DJ342" i="7"/>
  <c r="DJ423" i="7" s="1"/>
  <c r="DF383" i="7"/>
  <c r="DF342" i="7"/>
  <c r="DF423" i="7" s="1"/>
  <c r="DB383" i="7"/>
  <c r="DU382" i="7"/>
  <c r="DU341" i="7"/>
  <c r="DU422" i="7" s="1"/>
  <c r="DQ382" i="7"/>
  <c r="DQ341" i="7"/>
  <c r="DQ422" i="7" s="1"/>
  <c r="DM382" i="7"/>
  <c r="DM341" i="7"/>
  <c r="DM422" i="7" s="1"/>
  <c r="DI382" i="7"/>
  <c r="DI341" i="7"/>
  <c r="DI422" i="7" s="1"/>
  <c r="DE382" i="7"/>
  <c r="DE341" i="7"/>
  <c r="DE422" i="7" s="1"/>
  <c r="DA382" i="7"/>
  <c r="DA341" i="7"/>
  <c r="DA422" i="7" s="1"/>
  <c r="DT381" i="7"/>
  <c r="DT340" i="7"/>
  <c r="DT421" i="7" s="1"/>
  <c r="DP381" i="7"/>
  <c r="DL381" i="7"/>
  <c r="DH381" i="7"/>
  <c r="DH340" i="7"/>
  <c r="DH421" i="7" s="1"/>
  <c r="DD381" i="7"/>
  <c r="DD340" i="7"/>
  <c r="DD421" i="7" s="1"/>
  <c r="CZ381" i="7"/>
  <c r="CZ340" i="7"/>
  <c r="CZ421" i="7" s="1"/>
  <c r="DS380" i="7"/>
  <c r="DS339" i="7"/>
  <c r="DS420" i="7" s="1"/>
  <c r="DO380" i="7"/>
  <c r="DO339" i="7"/>
  <c r="DO420" i="7" s="1"/>
  <c r="DK380" i="7"/>
  <c r="DK339" i="7"/>
  <c r="DK420" i="7" s="1"/>
  <c r="DG380" i="7"/>
  <c r="DG339" i="7"/>
  <c r="DG420" i="7" s="1"/>
  <c r="DC380" i="7"/>
  <c r="DC339" i="7"/>
  <c r="DC420" i="7" s="1"/>
  <c r="DV379" i="7"/>
  <c r="DV338" i="7"/>
  <c r="DV419" i="7" s="1"/>
  <c r="DR379" i="7"/>
  <c r="DR338" i="7"/>
  <c r="DR419" i="7" s="1"/>
  <c r="DN379" i="7"/>
  <c r="DN338" i="7"/>
  <c r="DN419" i="7" s="1"/>
  <c r="DJ379" i="7"/>
  <c r="DJ338" i="7"/>
  <c r="DJ419" i="7" s="1"/>
  <c r="DF379" i="7"/>
  <c r="DF338" i="7"/>
  <c r="DF419" i="7" s="1"/>
  <c r="DB379" i="7"/>
  <c r="DB338" i="7"/>
  <c r="DB419" i="7" s="1"/>
  <c r="DU378" i="7"/>
  <c r="DU337" i="7"/>
  <c r="DU418" i="7" s="1"/>
  <c r="DQ378" i="7"/>
  <c r="DQ337" i="7"/>
  <c r="DQ418" i="7" s="1"/>
  <c r="DM378" i="7"/>
  <c r="DM337" i="7"/>
  <c r="DM418" i="7" s="1"/>
  <c r="DI378" i="7"/>
  <c r="DI337" i="7"/>
  <c r="DI418" i="7" s="1"/>
  <c r="DE378" i="7"/>
  <c r="DE337" i="7"/>
  <c r="DE418" i="7" s="1"/>
  <c r="DA378" i="7"/>
  <c r="DA337" i="7"/>
  <c r="DA418" i="7" s="1"/>
  <c r="DT377" i="7"/>
  <c r="DT336" i="7"/>
  <c r="DT417" i="7" s="1"/>
  <c r="DP377" i="7"/>
  <c r="DL377" i="7"/>
  <c r="DL336" i="7"/>
  <c r="DL417" i="7" s="1"/>
  <c r="DH377" i="7"/>
  <c r="DD377" i="7"/>
  <c r="DD336" i="7"/>
  <c r="DD417" i="7" s="1"/>
  <c r="CZ377" i="7"/>
  <c r="CZ336" i="7"/>
  <c r="CZ417" i="7" s="1"/>
  <c r="DS376" i="7"/>
  <c r="DS335" i="7"/>
  <c r="DS416" i="7" s="1"/>
  <c r="DO376" i="7"/>
  <c r="DK376" i="7"/>
  <c r="DK335" i="7"/>
  <c r="DK416" i="7" s="1"/>
  <c r="DG376" i="7"/>
  <c r="DG335" i="7"/>
  <c r="DG416" i="7" s="1"/>
  <c r="DC376" i="7"/>
  <c r="DC335" i="7"/>
  <c r="DC416" i="7" s="1"/>
  <c r="DV375" i="7"/>
  <c r="DR375" i="7"/>
  <c r="DR334" i="7"/>
  <c r="DR415" i="7" s="1"/>
  <c r="DN375" i="7"/>
  <c r="DN334" i="7"/>
  <c r="DN415" i="7" s="1"/>
  <c r="DJ375" i="7"/>
  <c r="DJ334" i="7"/>
  <c r="DJ415" i="7" s="1"/>
  <c r="DF375" i="7"/>
  <c r="DF334" i="7"/>
  <c r="DF415" i="7" s="1"/>
  <c r="DB375" i="7"/>
  <c r="DB334" i="7"/>
  <c r="DB415" i="7" s="1"/>
  <c r="DU374" i="7"/>
  <c r="DU333" i="7"/>
  <c r="DU414" i="7" s="1"/>
  <c r="DQ374" i="7"/>
  <c r="DQ333" i="7"/>
  <c r="DQ414" i="7" s="1"/>
  <c r="DM374" i="7"/>
  <c r="DM333" i="7"/>
  <c r="DM414" i="7" s="1"/>
  <c r="DI374" i="7"/>
  <c r="DI333" i="7"/>
  <c r="DI414" i="7" s="1"/>
  <c r="DE374" i="7"/>
  <c r="DE333" i="7"/>
  <c r="DE414" i="7" s="1"/>
  <c r="DA374" i="7"/>
  <c r="DA333" i="7"/>
  <c r="DA414" i="7" s="1"/>
  <c r="DT373" i="7"/>
  <c r="DT332" i="7"/>
  <c r="DT413" i="7" s="1"/>
  <c r="DP373" i="7"/>
  <c r="DP332" i="7"/>
  <c r="DP413" i="7" s="1"/>
  <c r="DL373" i="7"/>
  <c r="DL332" i="7"/>
  <c r="DL413" i="7" s="1"/>
  <c r="DH373" i="7"/>
  <c r="DH332" i="7"/>
  <c r="DH413" i="7" s="1"/>
  <c r="DD373" i="7"/>
  <c r="DD332" i="7"/>
  <c r="DD413" i="7" s="1"/>
  <c r="CZ373" i="7"/>
  <c r="CZ332" i="7"/>
  <c r="CZ413" i="7" s="1"/>
  <c r="DS372" i="7"/>
  <c r="DO372" i="7"/>
  <c r="DO331" i="7"/>
  <c r="DO412" i="7" s="1"/>
  <c r="DK372" i="7"/>
  <c r="DK331" i="7"/>
  <c r="DK412" i="7" s="1"/>
  <c r="DG372" i="7"/>
  <c r="DG331" i="7"/>
  <c r="DG412" i="7" s="1"/>
  <c r="DC372" i="7"/>
  <c r="DC331" i="7"/>
  <c r="DC412" i="7" s="1"/>
  <c r="DP393" i="7"/>
  <c r="CD406" i="7"/>
  <c r="CD365" i="7"/>
  <c r="CD446" i="7" s="1"/>
  <c r="BD446" i="7" s="1"/>
  <c r="CR404" i="7"/>
  <c r="CR363" i="7"/>
  <c r="CR444" i="7" s="1"/>
  <c r="BR444" i="7" s="1"/>
  <c r="CI403" i="7"/>
  <c r="BZ402" i="7"/>
  <c r="CN400" i="7"/>
  <c r="CE399" i="7"/>
  <c r="CE358" i="7"/>
  <c r="BE358" i="7" s="1"/>
  <c r="CS397" i="7"/>
  <c r="CS356" i="7"/>
  <c r="CS437" i="7" s="1"/>
  <c r="BS437" i="7" s="1"/>
  <c r="CI396" i="7"/>
  <c r="BZ395" i="7"/>
  <c r="CN393" i="7"/>
  <c r="CE392" i="7"/>
  <c r="CE351" i="7"/>
  <c r="CE432" i="7" s="1"/>
  <c r="BE432" i="7" s="1"/>
  <c r="CS390" i="7"/>
  <c r="CS349" i="7"/>
  <c r="BS349" i="7" s="1"/>
  <c r="CJ389" i="7"/>
  <c r="CA388" i="7"/>
  <c r="CO386" i="7"/>
  <c r="CN344" i="7"/>
  <c r="BN344" i="7" s="1"/>
  <c r="CN385" i="7"/>
  <c r="CF385" i="7"/>
  <c r="CF344" i="7"/>
  <c r="CF425" i="7" s="1"/>
  <c r="BF425" i="7" s="1"/>
  <c r="ET406" i="7"/>
  <c r="ET365" i="7"/>
  <c r="ET446" i="7" s="1"/>
  <c r="EP365" i="7"/>
  <c r="EP446" i="7" s="1"/>
  <c r="EP406" i="7"/>
  <c r="EL406" i="7"/>
  <c r="EL365" i="7"/>
  <c r="EL446" i="7" s="1"/>
  <c r="EH365" i="7"/>
  <c r="EH446" i="7" s="1"/>
  <c r="EH406" i="7"/>
  <c r="ED406" i="7"/>
  <c r="ED365" i="7"/>
  <c r="ED446" i="7" s="1"/>
  <c r="DZ365" i="7"/>
  <c r="DZ446" i="7" s="1"/>
  <c r="DZ406" i="7"/>
  <c r="ES405" i="7"/>
  <c r="ES364" i="7"/>
  <c r="ES445" i="7" s="1"/>
  <c r="EO364" i="7"/>
  <c r="EO445" i="7" s="1"/>
  <c r="EO405" i="7"/>
  <c r="EK405" i="7"/>
  <c r="EK364" i="7"/>
  <c r="EK445" i="7" s="1"/>
  <c r="EG364" i="7"/>
  <c r="EG445" i="7" s="1"/>
  <c r="EG405" i="7"/>
  <c r="EC405" i="7"/>
  <c r="FV363" i="7"/>
  <c r="FV444" i="7" s="1"/>
  <c r="FV404" i="7"/>
  <c r="ER404" i="7"/>
  <c r="ER363" i="7"/>
  <c r="ER444" i="7" s="1"/>
  <c r="EN363" i="7"/>
  <c r="EN444" i="7" s="1"/>
  <c r="EN404" i="7"/>
  <c r="EJ404" i="7"/>
  <c r="EJ363" i="7"/>
  <c r="EJ444" i="7" s="1"/>
  <c r="EF363" i="7"/>
  <c r="EF444" i="7" s="1"/>
  <c r="EF404" i="7"/>
  <c r="EB404" i="7"/>
  <c r="EB363" i="7"/>
  <c r="EB444" i="7" s="1"/>
  <c r="EU362" i="7"/>
  <c r="EU443" i="7" s="1"/>
  <c r="EU403" i="7"/>
  <c r="EQ403" i="7"/>
  <c r="EQ362" i="7"/>
  <c r="EQ443" i="7" s="1"/>
  <c r="EM362" i="7"/>
  <c r="EM443" i="7" s="1"/>
  <c r="EM403" i="7"/>
  <c r="EI403" i="7"/>
  <c r="EI362" i="7"/>
  <c r="EI443" i="7" s="1"/>
  <c r="EE362" i="7"/>
  <c r="EE443" i="7" s="1"/>
  <c r="EE403" i="7"/>
  <c r="EA403" i="7"/>
  <c r="EA362" i="7"/>
  <c r="EA443" i="7" s="1"/>
  <c r="ET361" i="7"/>
  <c r="ET442" i="7" s="1"/>
  <c r="ET402" i="7"/>
  <c r="EP402" i="7"/>
  <c r="EP361" i="7"/>
  <c r="EP442" i="7" s="1"/>
  <c r="EL402" i="7"/>
  <c r="EH402" i="7"/>
  <c r="EH361" i="7"/>
  <c r="EH442" i="7" s="1"/>
  <c r="ED361" i="7"/>
  <c r="ED442" i="7" s="1"/>
  <c r="ED402" i="7"/>
  <c r="DZ402" i="7"/>
  <c r="DZ361" i="7"/>
  <c r="DZ442" i="7" s="1"/>
  <c r="ES360" i="7"/>
  <c r="ES441" i="7" s="1"/>
  <c r="ES401" i="7"/>
  <c r="EO401" i="7"/>
  <c r="EO360" i="7"/>
  <c r="EO441" i="7" s="1"/>
  <c r="EK360" i="7"/>
  <c r="EK441" i="7" s="1"/>
  <c r="EK401" i="7"/>
  <c r="EG401" i="7"/>
  <c r="EG360" i="7"/>
  <c r="EG441" i="7" s="1"/>
  <c r="EC360" i="7"/>
  <c r="EC441" i="7" s="1"/>
  <c r="EC401" i="7"/>
  <c r="FV400" i="7"/>
  <c r="FV359" i="7"/>
  <c r="FV440" i="7" s="1"/>
  <c r="ER359" i="7"/>
  <c r="ER440" i="7" s="1"/>
  <c r="ER400" i="7"/>
  <c r="EN400" i="7"/>
  <c r="EN359" i="7"/>
  <c r="EN440" i="7" s="1"/>
  <c r="EJ359" i="7"/>
  <c r="EJ440" i="7" s="1"/>
  <c r="EJ400" i="7"/>
  <c r="EF400" i="7"/>
  <c r="EF359" i="7"/>
  <c r="EF440" i="7" s="1"/>
  <c r="EB359" i="7"/>
  <c r="EB440" i="7" s="1"/>
  <c r="EB400" i="7"/>
  <c r="EU399" i="7"/>
  <c r="EU358" i="7"/>
  <c r="EU439" i="7" s="1"/>
  <c r="EQ358" i="7"/>
  <c r="EQ439" i="7" s="1"/>
  <c r="EQ399" i="7"/>
  <c r="EM399" i="7"/>
  <c r="EM358" i="7"/>
  <c r="EM439" i="7" s="1"/>
  <c r="EI399" i="7"/>
  <c r="EI358" i="7"/>
  <c r="EI439" i="7" s="1"/>
  <c r="EE399" i="7"/>
  <c r="EE358" i="7"/>
  <c r="EE439" i="7" s="1"/>
  <c r="EA399" i="7"/>
  <c r="EA358" i="7"/>
  <c r="EA439" i="7" s="1"/>
  <c r="ET398" i="7"/>
  <c r="ET357" i="7"/>
  <c r="ET438" i="7" s="1"/>
  <c r="EP398" i="7"/>
  <c r="EP357" i="7"/>
  <c r="EP438" i="7" s="1"/>
  <c r="EL398" i="7"/>
  <c r="EL357" i="7"/>
  <c r="EL438" i="7" s="1"/>
  <c r="EH398" i="7"/>
  <c r="EH357" i="7"/>
  <c r="EH438" i="7" s="1"/>
  <c r="ED398" i="7"/>
  <c r="ED357" i="7"/>
  <c r="ED438" i="7" s="1"/>
  <c r="DZ398" i="7"/>
  <c r="DZ357" i="7"/>
  <c r="DZ438" i="7" s="1"/>
  <c r="ES397" i="7"/>
  <c r="ES356" i="7"/>
  <c r="ES437" i="7" s="1"/>
  <c r="EO397" i="7"/>
  <c r="EO356" i="7"/>
  <c r="EO437" i="7" s="1"/>
  <c r="EC397" i="7"/>
  <c r="EJ396" i="7"/>
  <c r="EJ355" i="7"/>
  <c r="EJ436" i="7" s="1"/>
  <c r="EQ395" i="7"/>
  <c r="EQ354" i="7"/>
  <c r="EQ435" i="7" s="1"/>
  <c r="EA395" i="7"/>
  <c r="EA354" i="7"/>
  <c r="EA435" i="7" s="1"/>
  <c r="EH394" i="7"/>
  <c r="EH353" i="7"/>
  <c r="EH434" i="7" s="1"/>
  <c r="EO393" i="7"/>
  <c r="EO352" i="7"/>
  <c r="EO433" i="7" s="1"/>
  <c r="FV392" i="7"/>
  <c r="FV351" i="7"/>
  <c r="FV432" i="7" s="1"/>
  <c r="EF392" i="7"/>
  <c r="EF351" i="7"/>
  <c r="EF432" i="7" s="1"/>
  <c r="EM391" i="7"/>
  <c r="EM350" i="7"/>
  <c r="EM431" i="7" s="1"/>
  <c r="ET390" i="7"/>
  <c r="ET349" i="7"/>
  <c r="ET430" i="7" s="1"/>
  <c r="EL390" i="7"/>
  <c r="EL349" i="7"/>
  <c r="EL430" i="7" s="1"/>
  <c r="ED390" i="7"/>
  <c r="ED349" i="7"/>
  <c r="ED430" i="7" s="1"/>
  <c r="ES389" i="7"/>
  <c r="ES348" i="7"/>
  <c r="ES429" i="7" s="1"/>
  <c r="EK389" i="7"/>
  <c r="EK348" i="7"/>
  <c r="EK429" i="7" s="1"/>
  <c r="EC389" i="7"/>
  <c r="EC348" i="7"/>
  <c r="EC429" i="7" s="1"/>
  <c r="ER388" i="7"/>
  <c r="ER347" i="7"/>
  <c r="ER428" i="7" s="1"/>
  <c r="EJ388" i="7"/>
  <c r="EJ347" i="7"/>
  <c r="EJ428" i="7" s="1"/>
  <c r="EB388" i="7"/>
  <c r="EB347" i="7"/>
  <c r="EB428" i="7" s="1"/>
  <c r="EQ387" i="7"/>
  <c r="EQ346" i="7"/>
  <c r="EQ427" i="7" s="1"/>
  <c r="EI387" i="7"/>
  <c r="EI346" i="7"/>
  <c r="EI427" i="7" s="1"/>
  <c r="EA387" i="7"/>
  <c r="EA346" i="7"/>
  <c r="EA427" i="7" s="1"/>
  <c r="EP386" i="7"/>
  <c r="EP345" i="7"/>
  <c r="EP426" i="7" s="1"/>
  <c r="EH386" i="7"/>
  <c r="EH345" i="7"/>
  <c r="EH426" i="7" s="1"/>
  <c r="DZ386" i="7"/>
  <c r="DZ345" i="7"/>
  <c r="DZ426" i="7" s="1"/>
  <c r="EO385" i="7"/>
  <c r="EO344" i="7"/>
  <c r="EO425" i="7" s="1"/>
  <c r="EG385" i="7"/>
  <c r="EG344" i="7"/>
  <c r="EG425" i="7" s="1"/>
  <c r="FV384" i="7"/>
  <c r="FV343" i="7"/>
  <c r="FV424" i="7" s="1"/>
  <c r="EJ384" i="7"/>
  <c r="EJ343" i="7"/>
  <c r="EJ424" i="7" s="1"/>
  <c r="EB384" i="7"/>
  <c r="EB343" i="7"/>
  <c r="EB424" i="7" s="1"/>
  <c r="EQ383" i="7"/>
  <c r="EQ342" i="7"/>
  <c r="EQ423" i="7" s="1"/>
  <c r="EI383" i="7"/>
  <c r="EI342" i="7"/>
  <c r="EI423" i="7" s="1"/>
  <c r="EA383" i="7"/>
  <c r="EP382" i="7"/>
  <c r="EP341" i="7"/>
  <c r="EP422" i="7" s="1"/>
  <c r="EH382" i="7"/>
  <c r="EH341" i="7"/>
  <c r="EH422" i="7" s="1"/>
  <c r="DZ382" i="7"/>
  <c r="DZ341" i="7"/>
  <c r="DZ422" i="7" s="1"/>
  <c r="EO381" i="7"/>
  <c r="EO340" i="7"/>
  <c r="EO421" i="7" s="1"/>
  <c r="EG381" i="7"/>
  <c r="EG340" i="7"/>
  <c r="EG421" i="7" s="1"/>
  <c r="FV380" i="7"/>
  <c r="FV339" i="7"/>
  <c r="FV420" i="7" s="1"/>
  <c r="EN380" i="7"/>
  <c r="EN339" i="7"/>
  <c r="EN420" i="7" s="1"/>
  <c r="EF380" i="7"/>
  <c r="EF339" i="7"/>
  <c r="EF420" i="7" s="1"/>
  <c r="EQ365" i="7"/>
  <c r="EQ446" i="7" s="1"/>
  <c r="EI365" i="7"/>
  <c r="EI446" i="7" s="1"/>
  <c r="EB365" i="7"/>
  <c r="EB446" i="7" s="1"/>
  <c r="ER364" i="7"/>
  <c r="ER445" i="7" s="1"/>
  <c r="EJ364" i="7"/>
  <c r="EJ445" i="7" s="1"/>
  <c r="ED364" i="7"/>
  <c r="ED445" i="7" s="1"/>
  <c r="ET363" i="7"/>
  <c r="ET444" i="7" s="1"/>
  <c r="EL363" i="7"/>
  <c r="EL444" i="7" s="1"/>
  <c r="EE363" i="7"/>
  <c r="EE444" i="7" s="1"/>
  <c r="FV362" i="7"/>
  <c r="FV443" i="7" s="1"/>
  <c r="EN362" i="7"/>
  <c r="EN443" i="7" s="1"/>
  <c r="EG362" i="7"/>
  <c r="EG443" i="7" s="1"/>
  <c r="DZ362" i="7"/>
  <c r="DZ443" i="7" s="1"/>
  <c r="EO361" i="7"/>
  <c r="EO442" i="7" s="1"/>
  <c r="EI361" i="7"/>
  <c r="EI442" i="7" s="1"/>
  <c r="EB361" i="7"/>
  <c r="EB442" i="7" s="1"/>
  <c r="EQ360" i="7"/>
  <c r="EQ441" i="7" s="1"/>
  <c r="ED360" i="7"/>
  <c r="ED441" i="7" s="1"/>
  <c r="ES359" i="7"/>
  <c r="ES440" i="7" s="1"/>
  <c r="EL359" i="7"/>
  <c r="EL440" i="7" s="1"/>
  <c r="EE359" i="7"/>
  <c r="EE440" i="7" s="1"/>
  <c r="ET358" i="7"/>
  <c r="ET439" i="7" s="1"/>
  <c r="EN358" i="7"/>
  <c r="EN439" i="7" s="1"/>
  <c r="EG358" i="7"/>
  <c r="EG439" i="7" s="1"/>
  <c r="FV357" i="7"/>
  <c r="FV438" i="7" s="1"/>
  <c r="EO357" i="7"/>
  <c r="EO438" i="7" s="1"/>
  <c r="EI357" i="7"/>
  <c r="EI438" i="7" s="1"/>
  <c r="EA357" i="7"/>
  <c r="EA438" i="7" s="1"/>
  <c r="EQ356" i="7"/>
  <c r="EQ437" i="7" s="1"/>
  <c r="EI356" i="7"/>
  <c r="EI437" i="7" s="1"/>
  <c r="EA356" i="7"/>
  <c r="EA437" i="7" s="1"/>
  <c r="ER355" i="7"/>
  <c r="ER436" i="7" s="1"/>
  <c r="EK355" i="7"/>
  <c r="EK436" i="7" s="1"/>
  <c r="EC355" i="7"/>
  <c r="EC436" i="7" s="1"/>
  <c r="ES354" i="7"/>
  <c r="ES435" i="7" s="1"/>
  <c r="EM354" i="7"/>
  <c r="EM435" i="7" s="1"/>
  <c r="EE354" i="7"/>
  <c r="EE435" i="7" s="1"/>
  <c r="EU353" i="7"/>
  <c r="EU434" i="7" s="1"/>
  <c r="EN353" i="7"/>
  <c r="EN434" i="7" s="1"/>
  <c r="EF353" i="7"/>
  <c r="EF434" i="7" s="1"/>
  <c r="DZ353" i="7"/>
  <c r="DZ434" i="7" s="1"/>
  <c r="EP352" i="7"/>
  <c r="EP433" i="7" s="1"/>
  <c r="EH352" i="7"/>
  <c r="EH433" i="7" s="1"/>
  <c r="EA352" i="7"/>
  <c r="EA433" i="7" s="1"/>
  <c r="ER351" i="7"/>
  <c r="ER432" i="7" s="1"/>
  <c r="EJ351" i="7"/>
  <c r="EJ432" i="7" s="1"/>
  <c r="EC351" i="7"/>
  <c r="EC432" i="7" s="1"/>
  <c r="ES350" i="7"/>
  <c r="ES431" i="7" s="1"/>
  <c r="EK350" i="7"/>
  <c r="EK431" i="7" s="1"/>
  <c r="EE350" i="7"/>
  <c r="EE431" i="7" s="1"/>
  <c r="EU349" i="7"/>
  <c r="EU430" i="7" s="1"/>
  <c r="EJ349" i="7"/>
  <c r="EJ430" i="7" s="1"/>
  <c r="DZ349" i="7"/>
  <c r="DZ430" i="7" s="1"/>
  <c r="EL348" i="7"/>
  <c r="EL429" i="7" s="1"/>
  <c r="EA348" i="7"/>
  <c r="EA429" i="7" s="1"/>
  <c r="EN347" i="7"/>
  <c r="EN428" i="7" s="1"/>
  <c r="EC347" i="7"/>
  <c r="EC428" i="7" s="1"/>
  <c r="EO346" i="7"/>
  <c r="EO427" i="7" s="1"/>
  <c r="EE346" i="7"/>
  <c r="EE427" i="7" s="1"/>
  <c r="EQ345" i="7"/>
  <c r="EQ426" i="7" s="1"/>
  <c r="EF345" i="7"/>
  <c r="EF426" i="7" s="1"/>
  <c r="ES344" i="7"/>
  <c r="ES425" i="7" s="1"/>
  <c r="EH344" i="7"/>
  <c r="EH425" i="7" s="1"/>
  <c r="ET343" i="7"/>
  <c r="ET424" i="7" s="1"/>
  <c r="EI343" i="7"/>
  <c r="EI424" i="7" s="1"/>
  <c r="EU342" i="7"/>
  <c r="EU423" i="7" s="1"/>
  <c r="EJ342" i="7"/>
  <c r="EJ423" i="7" s="1"/>
  <c r="DZ342" i="7"/>
  <c r="DZ423" i="7" s="1"/>
  <c r="EL341" i="7"/>
  <c r="EL422" i="7" s="1"/>
  <c r="EA341" i="7"/>
  <c r="EA422" i="7" s="1"/>
  <c r="EN340" i="7"/>
  <c r="EN421" i="7" s="1"/>
  <c r="EC340" i="7"/>
  <c r="EC421" i="7" s="1"/>
  <c r="EO339" i="7"/>
  <c r="EO420" i="7" s="1"/>
  <c r="EE339" i="7"/>
  <c r="EE420" i="7" s="1"/>
  <c r="EM338" i="7"/>
  <c r="EM419" i="7" s="1"/>
  <c r="ET337" i="7"/>
  <c r="ET418" i="7" s="1"/>
  <c r="ED337" i="7"/>
  <c r="ED418" i="7" s="1"/>
  <c r="EK336" i="7"/>
  <c r="EK417" i="7" s="1"/>
  <c r="ER335" i="7"/>
  <c r="ER416" i="7" s="1"/>
  <c r="EB335" i="7"/>
  <c r="EB416" i="7" s="1"/>
  <c r="EI334" i="7"/>
  <c r="EI415" i="7" s="1"/>
  <c r="EP333" i="7"/>
  <c r="EP414" i="7" s="1"/>
  <c r="DZ333" i="7"/>
  <c r="DZ414" i="7" s="1"/>
  <c r="EG332" i="7"/>
  <c r="EG413" i="7" s="1"/>
  <c r="EN331" i="7"/>
  <c r="EN412" i="7" s="1"/>
  <c r="EO406" i="7"/>
  <c r="EO365" i="7"/>
  <c r="EO446" i="7" s="1"/>
  <c r="FV405" i="7"/>
  <c r="FV364" i="7"/>
  <c r="FV445" i="7" s="1"/>
  <c r="EF405" i="7"/>
  <c r="EF364" i="7"/>
  <c r="EF445" i="7" s="1"/>
  <c r="EM404" i="7"/>
  <c r="EM363" i="7"/>
  <c r="EM444" i="7" s="1"/>
  <c r="ET403" i="7"/>
  <c r="ET362" i="7"/>
  <c r="ET443" i="7" s="1"/>
  <c r="ED403" i="7"/>
  <c r="ED362" i="7"/>
  <c r="ED443" i="7" s="1"/>
  <c r="EK402" i="7"/>
  <c r="EK361" i="7"/>
  <c r="EK442" i="7" s="1"/>
  <c r="ER401" i="7"/>
  <c r="ER360" i="7"/>
  <c r="ER441" i="7" s="1"/>
  <c r="EB401" i="7"/>
  <c r="EB360" i="7"/>
  <c r="EB441" i="7" s="1"/>
  <c r="EI400" i="7"/>
  <c r="EI359" i="7"/>
  <c r="EI440" i="7" s="1"/>
  <c r="EP399" i="7"/>
  <c r="EP358" i="7"/>
  <c r="EP439" i="7" s="1"/>
  <c r="DZ399" i="7"/>
  <c r="DZ358" i="7"/>
  <c r="DZ439" i="7" s="1"/>
  <c r="EG398" i="7"/>
  <c r="EG357" i="7"/>
  <c r="EG438" i="7" s="1"/>
  <c r="EJ397" i="7"/>
  <c r="EJ356" i="7"/>
  <c r="EJ437" i="7" s="1"/>
  <c r="EF397" i="7"/>
  <c r="EF356" i="7"/>
  <c r="EF437" i="7" s="1"/>
  <c r="EB397" i="7"/>
  <c r="EB356" i="7"/>
  <c r="EB437" i="7" s="1"/>
  <c r="EU396" i="7"/>
  <c r="EU355" i="7"/>
  <c r="EU436" i="7" s="1"/>
  <c r="EQ396" i="7"/>
  <c r="EQ355" i="7"/>
  <c r="EQ436" i="7" s="1"/>
  <c r="EM396" i="7"/>
  <c r="EM355" i="7"/>
  <c r="EM436" i="7" s="1"/>
  <c r="EI396" i="7"/>
  <c r="EI355" i="7"/>
  <c r="EI436" i="7" s="1"/>
  <c r="EE396" i="7"/>
  <c r="EE355" i="7"/>
  <c r="EE436" i="7" s="1"/>
  <c r="EA396" i="7"/>
  <c r="ET395" i="7"/>
  <c r="ET354" i="7"/>
  <c r="ET435" i="7" s="1"/>
  <c r="EP395" i="7"/>
  <c r="EP354" i="7"/>
  <c r="EP435" i="7" s="1"/>
  <c r="EL395" i="7"/>
  <c r="EL354" i="7"/>
  <c r="EL435" i="7" s="1"/>
  <c r="EH395" i="7"/>
  <c r="EH354" i="7"/>
  <c r="EH435" i="7" s="1"/>
  <c r="ED395" i="7"/>
  <c r="ED354" i="7"/>
  <c r="ED435" i="7" s="1"/>
  <c r="DZ395" i="7"/>
  <c r="DZ354" i="7"/>
  <c r="DZ435" i="7" s="1"/>
  <c r="ES394" i="7"/>
  <c r="ES353" i="7"/>
  <c r="ES434" i="7" s="1"/>
  <c r="EO394" i="7"/>
  <c r="EO353" i="7"/>
  <c r="EO434" i="7" s="1"/>
  <c r="EK394" i="7"/>
  <c r="EK353" i="7"/>
  <c r="EK434" i="7" s="1"/>
  <c r="EG394" i="7"/>
  <c r="EG353" i="7"/>
  <c r="EG434" i="7" s="1"/>
  <c r="EC394" i="7"/>
  <c r="EC353" i="7"/>
  <c r="EC434" i="7" s="1"/>
  <c r="FV393" i="7"/>
  <c r="FV352" i="7"/>
  <c r="FV433" i="7" s="1"/>
  <c r="ER393" i="7"/>
  <c r="ER352" i="7"/>
  <c r="ER433" i="7" s="1"/>
  <c r="EN393" i="7"/>
  <c r="EN352" i="7"/>
  <c r="EN433" i="7" s="1"/>
  <c r="EJ393" i="7"/>
  <c r="EJ352" i="7"/>
  <c r="EJ433" i="7" s="1"/>
  <c r="EF393" i="7"/>
  <c r="EF352" i="7"/>
  <c r="EF433" i="7" s="1"/>
  <c r="EB393" i="7"/>
  <c r="EB352" i="7"/>
  <c r="EB433" i="7" s="1"/>
  <c r="EU392" i="7"/>
  <c r="EU351" i="7"/>
  <c r="EU432" i="7" s="1"/>
  <c r="EQ392" i="7"/>
  <c r="EQ351" i="7"/>
  <c r="EQ432" i="7" s="1"/>
  <c r="EM392" i="7"/>
  <c r="EM351" i="7"/>
  <c r="EM432" i="7" s="1"/>
  <c r="EI392" i="7"/>
  <c r="EI351" i="7"/>
  <c r="EI432" i="7" s="1"/>
  <c r="EE392" i="7"/>
  <c r="EE351" i="7"/>
  <c r="EE432" i="7" s="1"/>
  <c r="EA392" i="7"/>
  <c r="EA351" i="7"/>
  <c r="EA432" i="7" s="1"/>
  <c r="ET391" i="7"/>
  <c r="ET350" i="7"/>
  <c r="ET431" i="7" s="1"/>
  <c r="EP391" i="7"/>
  <c r="EP350" i="7"/>
  <c r="EP431" i="7" s="1"/>
  <c r="EL391" i="7"/>
  <c r="EH391" i="7"/>
  <c r="EH350" i="7"/>
  <c r="EH431" i="7" s="1"/>
  <c r="ED391" i="7"/>
  <c r="ED350" i="7"/>
  <c r="ED431" i="7" s="1"/>
  <c r="DZ391" i="7"/>
  <c r="DZ350" i="7"/>
  <c r="DZ431" i="7" s="1"/>
  <c r="ES390" i="7"/>
  <c r="ES349" i="7"/>
  <c r="ES430" i="7" s="1"/>
  <c r="EO390" i="7"/>
  <c r="EO349" i="7"/>
  <c r="EO430" i="7" s="1"/>
  <c r="EK390" i="7"/>
  <c r="EK349" i="7"/>
  <c r="EK430" i="7" s="1"/>
  <c r="EG390" i="7"/>
  <c r="EG349" i="7"/>
  <c r="EG430" i="7" s="1"/>
  <c r="EC390" i="7"/>
  <c r="EC349" i="7"/>
  <c r="EC430" i="7" s="1"/>
  <c r="FV389" i="7"/>
  <c r="FV348" i="7"/>
  <c r="FV429" i="7" s="1"/>
  <c r="ER389" i="7"/>
  <c r="ER348" i="7"/>
  <c r="ER429" i="7" s="1"/>
  <c r="EN389" i="7"/>
  <c r="EN348" i="7"/>
  <c r="EN429" i="7" s="1"/>
  <c r="EJ389" i="7"/>
  <c r="EJ348" i="7"/>
  <c r="EJ429" i="7" s="1"/>
  <c r="EF389" i="7"/>
  <c r="EF348" i="7"/>
  <c r="EF429" i="7" s="1"/>
  <c r="EB389" i="7"/>
  <c r="EB348" i="7"/>
  <c r="EB429" i="7" s="1"/>
  <c r="EU388" i="7"/>
  <c r="EU347" i="7"/>
  <c r="EU428" i="7" s="1"/>
  <c r="EQ388" i="7"/>
  <c r="EQ347" i="7"/>
  <c r="EQ428" i="7" s="1"/>
  <c r="EM388" i="7"/>
  <c r="EM347" i="7"/>
  <c r="EM428" i="7" s="1"/>
  <c r="EI388" i="7"/>
  <c r="EI347" i="7"/>
  <c r="EI428" i="7" s="1"/>
  <c r="EE388" i="7"/>
  <c r="EE347" i="7"/>
  <c r="EE428" i="7" s="1"/>
  <c r="EA388" i="7"/>
  <c r="EA347" i="7"/>
  <c r="EA428" i="7" s="1"/>
  <c r="ET387" i="7"/>
  <c r="ET346" i="7"/>
  <c r="ET427" i="7" s="1"/>
  <c r="EP387" i="7"/>
  <c r="EP346" i="7"/>
  <c r="EP427" i="7" s="1"/>
  <c r="EL387" i="7"/>
  <c r="EL346" i="7"/>
  <c r="EL427" i="7" s="1"/>
  <c r="EH387" i="7"/>
  <c r="EH346" i="7"/>
  <c r="EH427" i="7" s="1"/>
  <c r="ED387" i="7"/>
  <c r="ED346" i="7"/>
  <c r="ED427" i="7" s="1"/>
  <c r="DZ387" i="7"/>
  <c r="DZ346" i="7"/>
  <c r="DZ427" i="7" s="1"/>
  <c r="ES386" i="7"/>
  <c r="ES345" i="7"/>
  <c r="ES426" i="7" s="1"/>
  <c r="EO386" i="7"/>
  <c r="EO345" i="7"/>
  <c r="EO426" i="7" s="1"/>
  <c r="EK386" i="7"/>
  <c r="EK345" i="7"/>
  <c r="EK426" i="7" s="1"/>
  <c r="EG386" i="7"/>
  <c r="EG345" i="7"/>
  <c r="EG426" i="7" s="1"/>
  <c r="EC386" i="7"/>
  <c r="EC345" i="7"/>
  <c r="EC426" i="7" s="1"/>
  <c r="FV385" i="7"/>
  <c r="FV344" i="7"/>
  <c r="FV425" i="7" s="1"/>
  <c r="ER385" i="7"/>
  <c r="ER344" i="7"/>
  <c r="ER425" i="7" s="1"/>
  <c r="EN385" i="7"/>
  <c r="EN344" i="7"/>
  <c r="EN425" i="7" s="1"/>
  <c r="EJ385" i="7"/>
  <c r="EJ344" i="7"/>
  <c r="EJ425" i="7" s="1"/>
  <c r="EF385" i="7"/>
  <c r="EF344" i="7"/>
  <c r="EF425" i="7" s="1"/>
  <c r="EB385" i="7"/>
  <c r="EB344" i="7"/>
  <c r="EB425" i="7" s="1"/>
  <c r="EU384" i="7"/>
  <c r="EU343" i="7"/>
  <c r="EU424" i="7" s="1"/>
  <c r="EQ384" i="7"/>
  <c r="EQ343" i="7"/>
  <c r="EQ424" i="7" s="1"/>
  <c r="EM384" i="7"/>
  <c r="EM343" i="7"/>
  <c r="EM424" i="7" s="1"/>
  <c r="EE384" i="7"/>
  <c r="EE343" i="7"/>
  <c r="EE424" i="7" s="1"/>
  <c r="ET383" i="7"/>
  <c r="ET342" i="7"/>
  <c r="ET423" i="7" s="1"/>
  <c r="EL383" i="7"/>
  <c r="EL342" i="7"/>
  <c r="EL423" i="7" s="1"/>
  <c r="ED383" i="7"/>
  <c r="ED342" i="7"/>
  <c r="ED423" i="7" s="1"/>
  <c r="ES382" i="7"/>
  <c r="ES341" i="7"/>
  <c r="ES422" i="7" s="1"/>
  <c r="EK382" i="7"/>
  <c r="EK341" i="7"/>
  <c r="EK422" i="7" s="1"/>
  <c r="EC382" i="7"/>
  <c r="EC341" i="7"/>
  <c r="EC422" i="7" s="1"/>
  <c r="ER381" i="7"/>
  <c r="ER340" i="7"/>
  <c r="ER421" i="7" s="1"/>
  <c r="EJ381" i="7"/>
  <c r="EJ340" i="7"/>
  <c r="EJ421" i="7" s="1"/>
  <c r="EB381" i="7"/>
  <c r="EB340" i="7"/>
  <c r="EB421" i="7" s="1"/>
  <c r="EQ380" i="7"/>
  <c r="EQ339" i="7"/>
  <c r="EQ420" i="7" s="1"/>
  <c r="EI380" i="7"/>
  <c r="EI339" i="7"/>
  <c r="EI420" i="7" s="1"/>
  <c r="EA380" i="7"/>
  <c r="EA339" i="7"/>
  <c r="EA420" i="7" s="1"/>
  <c r="ET379" i="7"/>
  <c r="ET338" i="7"/>
  <c r="ET419" i="7" s="1"/>
  <c r="EP379" i="7"/>
  <c r="EP338" i="7"/>
  <c r="EP419" i="7" s="1"/>
  <c r="EL379" i="7"/>
  <c r="EL338" i="7"/>
  <c r="EL419" i="7" s="1"/>
  <c r="EH379" i="7"/>
  <c r="EH338" i="7"/>
  <c r="EH419" i="7" s="1"/>
  <c r="ED379" i="7"/>
  <c r="ED338" i="7"/>
  <c r="ED419" i="7" s="1"/>
  <c r="DZ379" i="7"/>
  <c r="DZ338" i="7"/>
  <c r="DZ419" i="7" s="1"/>
  <c r="ES378" i="7"/>
  <c r="ES337" i="7"/>
  <c r="ES418" i="7" s="1"/>
  <c r="EO378" i="7"/>
  <c r="EO337" i="7"/>
  <c r="EO418" i="7" s="1"/>
  <c r="EK378" i="7"/>
  <c r="EK337" i="7"/>
  <c r="EK418" i="7" s="1"/>
  <c r="EG378" i="7"/>
  <c r="EG337" i="7"/>
  <c r="EG418" i="7" s="1"/>
  <c r="EC378" i="7"/>
  <c r="EC337" i="7"/>
  <c r="EC418" i="7" s="1"/>
  <c r="FV377" i="7"/>
  <c r="FV336" i="7"/>
  <c r="FV417" i="7" s="1"/>
  <c r="ER377" i="7"/>
  <c r="ER336" i="7"/>
  <c r="ER417" i="7" s="1"/>
  <c r="EN377" i="7"/>
  <c r="EN336" i="7"/>
  <c r="EN417" i="7" s="1"/>
  <c r="EJ377" i="7"/>
  <c r="EF377" i="7"/>
  <c r="EF336" i="7"/>
  <c r="EF417" i="7" s="1"/>
  <c r="EB377" i="7"/>
  <c r="EB336" i="7"/>
  <c r="EB417" i="7" s="1"/>
  <c r="EU376" i="7"/>
  <c r="EU335" i="7"/>
  <c r="EU416" i="7" s="1"/>
  <c r="EQ376" i="7"/>
  <c r="EQ335" i="7"/>
  <c r="EQ416" i="7" s="1"/>
  <c r="EM376" i="7"/>
  <c r="EM335" i="7"/>
  <c r="EM416" i="7" s="1"/>
  <c r="EI376" i="7"/>
  <c r="EI335" i="7"/>
  <c r="EI416" i="7" s="1"/>
  <c r="EE376" i="7"/>
  <c r="EE335" i="7"/>
  <c r="EE416" i="7" s="1"/>
  <c r="EA376" i="7"/>
  <c r="EA335" i="7"/>
  <c r="EA416" i="7" s="1"/>
  <c r="ET375" i="7"/>
  <c r="ET334" i="7"/>
  <c r="ET415" i="7" s="1"/>
  <c r="EP375" i="7"/>
  <c r="EP334" i="7"/>
  <c r="EP415" i="7" s="1"/>
  <c r="EL375" i="7"/>
  <c r="EL334" i="7"/>
  <c r="EL415" i="7" s="1"/>
  <c r="EH375" i="7"/>
  <c r="EH334" i="7"/>
  <c r="EH415" i="7" s="1"/>
  <c r="ED375" i="7"/>
  <c r="ED334" i="7"/>
  <c r="ED415" i="7" s="1"/>
  <c r="DZ375" i="7"/>
  <c r="DZ334" i="7"/>
  <c r="DZ415" i="7" s="1"/>
  <c r="ES374" i="7"/>
  <c r="ES333" i="7"/>
  <c r="ES414" i="7" s="1"/>
  <c r="EO374" i="7"/>
  <c r="EO333" i="7"/>
  <c r="EO414" i="7" s="1"/>
  <c r="EK374" i="7"/>
  <c r="EK333" i="7"/>
  <c r="EK414" i="7" s="1"/>
  <c r="EG374" i="7"/>
  <c r="EG333" i="7"/>
  <c r="EG414" i="7" s="1"/>
  <c r="EC374" i="7"/>
  <c r="EC333" i="7"/>
  <c r="EC414" i="7" s="1"/>
  <c r="FV373" i="7"/>
  <c r="FV332" i="7"/>
  <c r="FV413" i="7" s="1"/>
  <c r="ER373" i="7"/>
  <c r="ER332" i="7"/>
  <c r="ER413" i="7" s="1"/>
  <c r="EN373" i="7"/>
  <c r="EJ373" i="7"/>
  <c r="EJ332" i="7"/>
  <c r="EJ413" i="7" s="1"/>
  <c r="EF373" i="7"/>
  <c r="EF332" i="7"/>
  <c r="EF413" i="7" s="1"/>
  <c r="EB373" i="7"/>
  <c r="EB332" i="7"/>
  <c r="EB413" i="7" s="1"/>
  <c r="EU372" i="7"/>
  <c r="EU331" i="7"/>
  <c r="EU412" i="7" s="1"/>
  <c r="EQ372" i="7"/>
  <c r="EQ331" i="7"/>
  <c r="EQ412" i="7" s="1"/>
  <c r="EM372" i="7"/>
  <c r="EM331" i="7"/>
  <c r="EM412" i="7" s="1"/>
  <c r="EI372" i="7"/>
  <c r="EI331" i="7"/>
  <c r="EI412" i="7" s="1"/>
  <c r="EE372" i="7"/>
  <c r="EE331" i="7"/>
  <c r="EE412" i="7" s="1"/>
  <c r="EA372" i="7"/>
  <c r="EA331" i="7"/>
  <c r="EA412" i="7" s="1"/>
  <c r="FV365" i="7"/>
  <c r="FV446" i="7" s="1"/>
  <c r="EN365" i="7"/>
  <c r="EN446" i="7" s="1"/>
  <c r="EG365" i="7"/>
  <c r="EG446" i="7" s="1"/>
  <c r="EA365" i="7"/>
  <c r="EA446" i="7" s="1"/>
  <c r="EP364" i="7"/>
  <c r="EP445" i="7" s="1"/>
  <c r="EI364" i="7"/>
  <c r="EI445" i="7" s="1"/>
  <c r="EB364" i="7"/>
  <c r="EB445" i="7" s="1"/>
  <c r="EQ363" i="7"/>
  <c r="EQ444" i="7" s="1"/>
  <c r="EK363" i="7"/>
  <c r="EK444" i="7" s="1"/>
  <c r="ED363" i="7"/>
  <c r="ED444" i="7" s="1"/>
  <c r="ES362" i="7"/>
  <c r="ES443" i="7" s="1"/>
  <c r="EL362" i="7"/>
  <c r="EL443" i="7" s="1"/>
  <c r="EF362" i="7"/>
  <c r="EF443" i="7" s="1"/>
  <c r="EU361" i="7"/>
  <c r="EU442" i="7" s="1"/>
  <c r="EN361" i="7"/>
  <c r="EN442" i="7" s="1"/>
  <c r="EG361" i="7"/>
  <c r="EG442" i="7" s="1"/>
  <c r="FV360" i="7"/>
  <c r="FV441" i="7" s="1"/>
  <c r="EP360" i="7"/>
  <c r="EP441" i="7" s="1"/>
  <c r="EI360" i="7"/>
  <c r="EI441" i="7" s="1"/>
  <c r="EA360" i="7"/>
  <c r="EA441" i="7" s="1"/>
  <c r="EQ359" i="7"/>
  <c r="EQ440" i="7" s="1"/>
  <c r="EK359" i="7"/>
  <c r="EK440" i="7" s="1"/>
  <c r="EC359" i="7"/>
  <c r="EC440" i="7" s="1"/>
  <c r="ES358" i="7"/>
  <c r="ES439" i="7" s="1"/>
  <c r="EL358" i="7"/>
  <c r="EL439" i="7" s="1"/>
  <c r="ED358" i="7"/>
  <c r="ED439" i="7" s="1"/>
  <c r="EU357" i="7"/>
  <c r="EU438" i="7" s="1"/>
  <c r="EN357" i="7"/>
  <c r="EN438" i="7" s="1"/>
  <c r="EF357" i="7"/>
  <c r="EF438" i="7" s="1"/>
  <c r="FV356" i="7"/>
  <c r="FV437" i="7" s="1"/>
  <c r="EP356" i="7"/>
  <c r="EP437" i="7" s="1"/>
  <c r="EG356" i="7"/>
  <c r="EG437" i="7" s="1"/>
  <c r="DZ356" i="7"/>
  <c r="DZ437" i="7" s="1"/>
  <c r="EP355" i="7"/>
  <c r="EP436" i="7" s="1"/>
  <c r="EH355" i="7"/>
  <c r="EH436" i="7" s="1"/>
  <c r="EB355" i="7"/>
  <c r="EB436" i="7" s="1"/>
  <c r="ER354" i="7"/>
  <c r="ER435" i="7" s="1"/>
  <c r="EJ354" i="7"/>
  <c r="EJ435" i="7" s="1"/>
  <c r="EC354" i="7"/>
  <c r="EC435" i="7" s="1"/>
  <c r="ET353" i="7"/>
  <c r="ET434" i="7" s="1"/>
  <c r="EL353" i="7"/>
  <c r="EL434" i="7" s="1"/>
  <c r="EE353" i="7"/>
  <c r="EE434" i="7" s="1"/>
  <c r="EU352" i="7"/>
  <c r="EU433" i="7" s="1"/>
  <c r="EM352" i="7"/>
  <c r="EM433" i="7" s="1"/>
  <c r="EG352" i="7"/>
  <c r="EG433" i="7" s="1"/>
  <c r="DZ352" i="7"/>
  <c r="DZ433" i="7" s="1"/>
  <c r="EO351" i="7"/>
  <c r="EO432" i="7" s="1"/>
  <c r="EH351" i="7"/>
  <c r="EH432" i="7" s="1"/>
  <c r="EB351" i="7"/>
  <c r="EB432" i="7" s="1"/>
  <c r="EQ350" i="7"/>
  <c r="EQ431" i="7" s="1"/>
  <c r="EJ350" i="7"/>
  <c r="EJ431" i="7" s="1"/>
  <c r="EC350" i="7"/>
  <c r="EC431" i="7" s="1"/>
  <c r="ER349" i="7"/>
  <c r="ER430" i="7" s="1"/>
  <c r="EH349" i="7"/>
  <c r="EH430" i="7" s="1"/>
  <c r="ET348" i="7"/>
  <c r="ET429" i="7" s="1"/>
  <c r="EI348" i="7"/>
  <c r="EI429" i="7" s="1"/>
  <c r="FV347" i="7"/>
  <c r="FV428" i="7" s="1"/>
  <c r="EK347" i="7"/>
  <c r="EK428" i="7" s="1"/>
  <c r="DZ347" i="7"/>
  <c r="DZ428" i="7" s="1"/>
  <c r="EM346" i="7"/>
  <c r="EM427" i="7" s="1"/>
  <c r="EB346" i="7"/>
  <c r="EB427" i="7" s="1"/>
  <c r="EN345" i="7"/>
  <c r="EN426" i="7" s="1"/>
  <c r="ED345" i="7"/>
  <c r="ED426" i="7" s="1"/>
  <c r="EP344" i="7"/>
  <c r="EP425" i="7" s="1"/>
  <c r="EE344" i="7"/>
  <c r="EE425" i="7" s="1"/>
  <c r="ER343" i="7"/>
  <c r="ER424" i="7" s="1"/>
  <c r="EF343" i="7"/>
  <c r="EF424" i="7" s="1"/>
  <c r="ER342" i="7"/>
  <c r="ER423" i="7" s="1"/>
  <c r="EH342" i="7"/>
  <c r="EH423" i="7" s="1"/>
  <c r="ET341" i="7"/>
  <c r="ET422" i="7" s="1"/>
  <c r="EI341" i="7"/>
  <c r="EI422" i="7" s="1"/>
  <c r="FV340" i="7"/>
  <c r="FV421" i="7" s="1"/>
  <c r="EK340" i="7"/>
  <c r="EK421" i="7" s="1"/>
  <c r="DZ340" i="7"/>
  <c r="DZ421" i="7" s="1"/>
  <c r="EM339" i="7"/>
  <c r="EM420" i="7" s="1"/>
  <c r="EB339" i="7"/>
  <c r="EB420" i="7" s="1"/>
  <c r="EI338" i="7"/>
  <c r="EI419" i="7" s="1"/>
  <c r="EP337" i="7"/>
  <c r="EP418" i="7" s="1"/>
  <c r="DZ337" i="7"/>
  <c r="DZ418" i="7" s="1"/>
  <c r="EG336" i="7"/>
  <c r="EG417" i="7" s="1"/>
  <c r="EU334" i="7"/>
  <c r="EU415" i="7" s="1"/>
  <c r="EE334" i="7"/>
  <c r="EE415" i="7" s="1"/>
  <c r="EL333" i="7"/>
  <c r="EL414" i="7" s="1"/>
  <c r="ES332" i="7"/>
  <c r="ES413" i="7" s="1"/>
  <c r="EC332" i="7"/>
  <c r="EC413" i="7" s="1"/>
  <c r="EJ331" i="7"/>
  <c r="EJ412" i="7" s="1"/>
  <c r="EJ406" i="7"/>
  <c r="EJ365" i="7"/>
  <c r="EJ446" i="7" s="1"/>
  <c r="EQ405" i="7"/>
  <c r="EQ364" i="7"/>
  <c r="EQ445" i="7" s="1"/>
  <c r="EA405" i="7"/>
  <c r="EA364" i="7"/>
  <c r="EA445" i="7" s="1"/>
  <c r="EH404" i="7"/>
  <c r="EH363" i="7"/>
  <c r="EH444" i="7" s="1"/>
  <c r="EO403" i="7"/>
  <c r="EO362" i="7"/>
  <c r="EO443" i="7" s="1"/>
  <c r="FV402" i="7"/>
  <c r="FV361" i="7"/>
  <c r="FV442" i="7" s="1"/>
  <c r="EF402" i="7"/>
  <c r="EF361" i="7"/>
  <c r="EF442" i="7" s="1"/>
  <c r="EM401" i="7"/>
  <c r="EM360" i="7"/>
  <c r="EM441" i="7" s="1"/>
  <c r="ET400" i="7"/>
  <c r="ET359" i="7"/>
  <c r="ET440" i="7" s="1"/>
  <c r="ED400" i="7"/>
  <c r="ED359" i="7"/>
  <c r="ED440" i="7" s="1"/>
  <c r="EK399" i="7"/>
  <c r="EK358" i="7"/>
  <c r="EK439" i="7" s="1"/>
  <c r="ER398" i="7"/>
  <c r="ER357" i="7"/>
  <c r="ER438" i="7" s="1"/>
  <c r="EB398" i="7"/>
  <c r="EB357" i="7"/>
  <c r="EB438" i="7" s="1"/>
  <c r="EM397" i="7"/>
  <c r="EM356" i="7"/>
  <c r="EM437" i="7" s="1"/>
  <c r="ET396" i="7"/>
  <c r="ET355" i="7"/>
  <c r="ET436" i="7" s="1"/>
  <c r="ED396" i="7"/>
  <c r="ED355" i="7"/>
  <c r="ED436" i="7" s="1"/>
  <c r="EK395" i="7"/>
  <c r="EK354" i="7"/>
  <c r="EK435" i="7" s="1"/>
  <c r="ER394" i="7"/>
  <c r="ER353" i="7"/>
  <c r="ER434" i="7" s="1"/>
  <c r="EB394" i="7"/>
  <c r="EB353" i="7"/>
  <c r="EB434" i="7" s="1"/>
  <c r="EI393" i="7"/>
  <c r="EI352" i="7"/>
  <c r="EI433" i="7" s="1"/>
  <c r="EP392" i="7"/>
  <c r="EP351" i="7"/>
  <c r="EP432" i="7" s="1"/>
  <c r="DZ392" i="7"/>
  <c r="DZ351" i="7"/>
  <c r="DZ432" i="7" s="1"/>
  <c r="EG391" i="7"/>
  <c r="EG350" i="7"/>
  <c r="EG431" i="7" s="1"/>
  <c r="EN390" i="7"/>
  <c r="EF390" i="7"/>
  <c r="EF349" i="7"/>
  <c r="EF430" i="7" s="1"/>
  <c r="EU389" i="7"/>
  <c r="EU348" i="7"/>
  <c r="EU429" i="7" s="1"/>
  <c r="EM389" i="7"/>
  <c r="EM348" i="7"/>
  <c r="EM429" i="7" s="1"/>
  <c r="EE389" i="7"/>
  <c r="EE348" i="7"/>
  <c r="EE429" i="7" s="1"/>
  <c r="ET388" i="7"/>
  <c r="ET347" i="7"/>
  <c r="ET428" i="7" s="1"/>
  <c r="EL388" i="7"/>
  <c r="EL347" i="7"/>
  <c r="EL428" i="7" s="1"/>
  <c r="ED388" i="7"/>
  <c r="ED347" i="7"/>
  <c r="ED428" i="7" s="1"/>
  <c r="ES387" i="7"/>
  <c r="ES346" i="7"/>
  <c r="ES427" i="7" s="1"/>
  <c r="EK387" i="7"/>
  <c r="EK346" i="7"/>
  <c r="EK427" i="7" s="1"/>
  <c r="EC387" i="7"/>
  <c r="EC346" i="7"/>
  <c r="EC427" i="7" s="1"/>
  <c r="ER386" i="7"/>
  <c r="ER345" i="7"/>
  <c r="ER426" i="7" s="1"/>
  <c r="EJ386" i="7"/>
  <c r="EJ345" i="7"/>
  <c r="EJ426" i="7" s="1"/>
  <c r="EB386" i="7"/>
  <c r="EB345" i="7"/>
  <c r="EB426" i="7" s="1"/>
  <c r="EQ385" i="7"/>
  <c r="EQ344" i="7"/>
  <c r="EQ425" i="7" s="1"/>
  <c r="EI385" i="7"/>
  <c r="EI344" i="7"/>
  <c r="EI425" i="7" s="1"/>
  <c r="EA385" i="7"/>
  <c r="EA344" i="7"/>
  <c r="EA425" i="7" s="1"/>
  <c r="EP384" i="7"/>
  <c r="EP343" i="7"/>
  <c r="EP424" i="7" s="1"/>
  <c r="EL384" i="7"/>
  <c r="EL343" i="7"/>
  <c r="EL424" i="7" s="1"/>
  <c r="EH384" i="7"/>
  <c r="EH343" i="7"/>
  <c r="EH424" i="7" s="1"/>
  <c r="ED384" i="7"/>
  <c r="ED343" i="7"/>
  <c r="ED424" i="7" s="1"/>
  <c r="DZ384" i="7"/>
  <c r="DZ343" i="7"/>
  <c r="DZ424" i="7" s="1"/>
  <c r="ES383" i="7"/>
  <c r="ES342" i="7"/>
  <c r="ES423" i="7" s="1"/>
  <c r="EO383" i="7"/>
  <c r="EO342" i="7"/>
  <c r="EO423" i="7" s="1"/>
  <c r="EK383" i="7"/>
  <c r="EK342" i="7"/>
  <c r="EK423" i="7" s="1"/>
  <c r="EG383" i="7"/>
  <c r="EG342" i="7"/>
  <c r="EG423" i="7" s="1"/>
  <c r="EC383" i="7"/>
  <c r="EC342" i="7"/>
  <c r="EC423" i="7" s="1"/>
  <c r="FV382" i="7"/>
  <c r="FV341" i="7"/>
  <c r="FV422" i="7" s="1"/>
  <c r="ER382" i="7"/>
  <c r="ER341" i="7"/>
  <c r="ER422" i="7" s="1"/>
  <c r="EN382" i="7"/>
  <c r="EN341" i="7"/>
  <c r="EN422" i="7" s="1"/>
  <c r="EJ382" i="7"/>
  <c r="EF382" i="7"/>
  <c r="EF341" i="7"/>
  <c r="EF422" i="7" s="1"/>
  <c r="EB382" i="7"/>
  <c r="EB341" i="7"/>
  <c r="EB422" i="7" s="1"/>
  <c r="EU381" i="7"/>
  <c r="EU340" i="7"/>
  <c r="EU421" i="7" s="1"/>
  <c r="EQ381" i="7"/>
  <c r="EQ340" i="7"/>
  <c r="EQ421" i="7" s="1"/>
  <c r="EM381" i="7"/>
  <c r="EM340" i="7"/>
  <c r="EM421" i="7" s="1"/>
  <c r="EI381" i="7"/>
  <c r="EI340" i="7"/>
  <c r="EI421" i="7" s="1"/>
  <c r="EE381" i="7"/>
  <c r="EE340" i="7"/>
  <c r="EE421" i="7" s="1"/>
  <c r="EA381" i="7"/>
  <c r="EA340" i="7"/>
  <c r="EA421" i="7" s="1"/>
  <c r="ET380" i="7"/>
  <c r="ET339" i="7"/>
  <c r="ET420" i="7" s="1"/>
  <c r="EP380" i="7"/>
  <c r="EP339" i="7"/>
  <c r="EP420" i="7" s="1"/>
  <c r="EL380" i="7"/>
  <c r="EL339" i="7"/>
  <c r="EL420" i="7" s="1"/>
  <c r="EH380" i="7"/>
  <c r="EH339" i="7"/>
  <c r="EH420" i="7" s="1"/>
  <c r="ED380" i="7"/>
  <c r="ED339" i="7"/>
  <c r="ED420" i="7" s="1"/>
  <c r="DZ380" i="7"/>
  <c r="DZ339" i="7"/>
  <c r="DZ420" i="7" s="1"/>
  <c r="ES379" i="7"/>
  <c r="ES338" i="7"/>
  <c r="ES419" i="7" s="1"/>
  <c r="EO379" i="7"/>
  <c r="EO338" i="7"/>
  <c r="EO419" i="7" s="1"/>
  <c r="EK379" i="7"/>
  <c r="EK338" i="7"/>
  <c r="EK419" i="7" s="1"/>
  <c r="EG379" i="7"/>
  <c r="EG338" i="7"/>
  <c r="EG419" i="7" s="1"/>
  <c r="EC379" i="7"/>
  <c r="FV378" i="7"/>
  <c r="FV337" i="7"/>
  <c r="FV418" i="7" s="1"/>
  <c r="ER378" i="7"/>
  <c r="ER337" i="7"/>
  <c r="ER418" i="7" s="1"/>
  <c r="EN378" i="7"/>
  <c r="EN337" i="7"/>
  <c r="EN418" i="7" s="1"/>
  <c r="EJ378" i="7"/>
  <c r="EJ337" i="7"/>
  <c r="EJ418" i="7" s="1"/>
  <c r="EF378" i="7"/>
  <c r="EF337" i="7"/>
  <c r="EF418" i="7" s="1"/>
  <c r="EB378" i="7"/>
  <c r="EB337" i="7"/>
  <c r="EB418" i="7" s="1"/>
  <c r="EU377" i="7"/>
  <c r="EU336" i="7"/>
  <c r="EU417" i="7" s="1"/>
  <c r="EQ377" i="7"/>
  <c r="EQ336" i="7"/>
  <c r="EQ417" i="7" s="1"/>
  <c r="EM377" i="7"/>
  <c r="EM336" i="7"/>
  <c r="EM417" i="7" s="1"/>
  <c r="EI377" i="7"/>
  <c r="EI336" i="7"/>
  <c r="EI417" i="7" s="1"/>
  <c r="EE377" i="7"/>
  <c r="EE336" i="7"/>
  <c r="EE417" i="7" s="1"/>
  <c r="EA377" i="7"/>
  <c r="EA336" i="7"/>
  <c r="EA417" i="7" s="1"/>
  <c r="ET376" i="7"/>
  <c r="ET335" i="7"/>
  <c r="ET416" i="7" s="1"/>
  <c r="EP376" i="7"/>
  <c r="EP335" i="7"/>
  <c r="EP416" i="7" s="1"/>
  <c r="EL376" i="7"/>
  <c r="EL335" i="7"/>
  <c r="EL416" i="7" s="1"/>
  <c r="EH376" i="7"/>
  <c r="EH335" i="7"/>
  <c r="EH416" i="7" s="1"/>
  <c r="ED376" i="7"/>
  <c r="ED335" i="7"/>
  <c r="ED416" i="7" s="1"/>
  <c r="DZ376" i="7"/>
  <c r="DZ335" i="7"/>
  <c r="DZ416" i="7" s="1"/>
  <c r="ES375" i="7"/>
  <c r="ES334" i="7"/>
  <c r="ES415" i="7" s="1"/>
  <c r="EO375" i="7"/>
  <c r="EO334" i="7"/>
  <c r="EO415" i="7" s="1"/>
  <c r="EK375" i="7"/>
  <c r="EK334" i="7"/>
  <c r="EK415" i="7" s="1"/>
  <c r="EG375" i="7"/>
  <c r="EG334" i="7"/>
  <c r="EG415" i="7" s="1"/>
  <c r="EC375" i="7"/>
  <c r="EC334" i="7"/>
  <c r="EC415" i="7" s="1"/>
  <c r="FV374" i="7"/>
  <c r="FV333" i="7"/>
  <c r="FV414" i="7" s="1"/>
  <c r="ER374" i="7"/>
  <c r="ER333" i="7"/>
  <c r="ER414" i="7" s="1"/>
  <c r="EN374" i="7"/>
  <c r="EN333" i="7"/>
  <c r="EN414" i="7" s="1"/>
  <c r="EJ374" i="7"/>
  <c r="EJ333" i="7"/>
  <c r="EJ414" i="7" s="1"/>
  <c r="EF374" i="7"/>
  <c r="EF333" i="7"/>
  <c r="EF414" i="7" s="1"/>
  <c r="EB374" i="7"/>
  <c r="EB333" i="7"/>
  <c r="EB414" i="7" s="1"/>
  <c r="EU373" i="7"/>
  <c r="EU332" i="7"/>
  <c r="EU413" i="7" s="1"/>
  <c r="EQ373" i="7"/>
  <c r="EQ332" i="7"/>
  <c r="EQ413" i="7" s="1"/>
  <c r="EM373" i="7"/>
  <c r="EM332" i="7"/>
  <c r="EM413" i="7" s="1"/>
  <c r="EI373" i="7"/>
  <c r="EI332" i="7"/>
  <c r="EI413" i="7" s="1"/>
  <c r="EE373" i="7"/>
  <c r="EE332" i="7"/>
  <c r="EE413" i="7" s="1"/>
  <c r="EA373" i="7"/>
  <c r="EA332" i="7"/>
  <c r="EA413" i="7" s="1"/>
  <c r="ET372" i="7"/>
  <c r="ET331" i="7"/>
  <c r="ET412" i="7" s="1"/>
  <c r="EP372" i="7"/>
  <c r="EP331" i="7"/>
  <c r="EP412" i="7" s="1"/>
  <c r="EL372" i="7"/>
  <c r="EL331" i="7"/>
  <c r="EL412" i="7" s="1"/>
  <c r="EH372" i="7"/>
  <c r="EH331" i="7"/>
  <c r="EH412" i="7" s="1"/>
  <c r="ED372" i="7"/>
  <c r="ED331" i="7"/>
  <c r="ED412" i="7" s="1"/>
  <c r="ES365" i="7"/>
  <c r="ES446" i="7" s="1"/>
  <c r="EM365" i="7"/>
  <c r="EM446" i="7" s="1"/>
  <c r="EF365" i="7"/>
  <c r="EF446" i="7" s="1"/>
  <c r="EU364" i="7"/>
  <c r="EU445" i="7" s="1"/>
  <c r="EN364" i="7"/>
  <c r="EN445" i="7" s="1"/>
  <c r="EH364" i="7"/>
  <c r="EH445" i="7" s="1"/>
  <c r="DZ364" i="7"/>
  <c r="DZ445" i="7" s="1"/>
  <c r="EP363" i="7"/>
  <c r="EP444" i="7" s="1"/>
  <c r="EI363" i="7"/>
  <c r="EI444" i="7" s="1"/>
  <c r="ER362" i="7"/>
  <c r="ER443" i="7" s="1"/>
  <c r="EK362" i="7"/>
  <c r="EK443" i="7" s="1"/>
  <c r="EC362" i="7"/>
  <c r="EC443" i="7" s="1"/>
  <c r="ES361" i="7"/>
  <c r="ES442" i="7" s="1"/>
  <c r="EM361" i="7"/>
  <c r="EM442" i="7" s="1"/>
  <c r="EE361" i="7"/>
  <c r="EE442" i="7" s="1"/>
  <c r="EU360" i="7"/>
  <c r="EU441" i="7" s="1"/>
  <c r="EN360" i="7"/>
  <c r="EN441" i="7" s="1"/>
  <c r="EF360" i="7"/>
  <c r="EF441" i="7" s="1"/>
  <c r="DZ360" i="7"/>
  <c r="DZ441" i="7" s="1"/>
  <c r="EP359" i="7"/>
  <c r="EP440" i="7" s="1"/>
  <c r="EH359" i="7"/>
  <c r="EH440" i="7" s="1"/>
  <c r="EA359" i="7"/>
  <c r="EA440" i="7" s="1"/>
  <c r="ER358" i="7"/>
  <c r="ER439" i="7" s="1"/>
  <c r="EJ358" i="7"/>
  <c r="EJ439" i="7" s="1"/>
  <c r="EC358" i="7"/>
  <c r="EC439" i="7" s="1"/>
  <c r="ES357" i="7"/>
  <c r="ES438" i="7" s="1"/>
  <c r="EK357" i="7"/>
  <c r="EK438" i="7" s="1"/>
  <c r="EE357" i="7"/>
  <c r="EE438" i="7" s="1"/>
  <c r="EU356" i="7"/>
  <c r="EU437" i="7" s="1"/>
  <c r="EL356" i="7"/>
  <c r="EL437" i="7" s="1"/>
  <c r="EE356" i="7"/>
  <c r="EE437" i="7" s="1"/>
  <c r="FV355" i="7"/>
  <c r="FV436" i="7" s="1"/>
  <c r="EN355" i="7"/>
  <c r="EN436" i="7" s="1"/>
  <c r="EG355" i="7"/>
  <c r="EG436" i="7" s="1"/>
  <c r="DZ355" i="7"/>
  <c r="DZ436" i="7" s="1"/>
  <c r="EO354" i="7"/>
  <c r="EO435" i="7" s="1"/>
  <c r="EI354" i="7"/>
  <c r="EI435" i="7" s="1"/>
  <c r="EB354" i="7"/>
  <c r="EB435" i="7" s="1"/>
  <c r="EQ353" i="7"/>
  <c r="EQ434" i="7" s="1"/>
  <c r="EJ353" i="7"/>
  <c r="EJ434" i="7" s="1"/>
  <c r="ED353" i="7"/>
  <c r="ED434" i="7" s="1"/>
  <c r="ES352" i="7"/>
  <c r="ES433" i="7" s="1"/>
  <c r="EL352" i="7"/>
  <c r="EL433" i="7" s="1"/>
  <c r="EE352" i="7"/>
  <c r="EE433" i="7" s="1"/>
  <c r="ET351" i="7"/>
  <c r="ET432" i="7" s="1"/>
  <c r="EN351" i="7"/>
  <c r="EN432" i="7" s="1"/>
  <c r="EG351" i="7"/>
  <c r="EG432" i="7" s="1"/>
  <c r="FV350" i="7"/>
  <c r="FV431" i="7" s="1"/>
  <c r="EO350" i="7"/>
  <c r="EO431" i="7" s="1"/>
  <c r="EI350" i="7"/>
  <c r="EI431" i="7" s="1"/>
  <c r="EA350" i="7"/>
  <c r="EA431" i="7" s="1"/>
  <c r="EP349" i="7"/>
  <c r="EP430" i="7" s="1"/>
  <c r="EE349" i="7"/>
  <c r="EE430" i="7" s="1"/>
  <c r="EQ348" i="7"/>
  <c r="EQ429" i="7" s="1"/>
  <c r="EG348" i="7"/>
  <c r="EG429" i="7" s="1"/>
  <c r="ES347" i="7"/>
  <c r="ES428" i="7" s="1"/>
  <c r="EH347" i="7"/>
  <c r="EH428" i="7" s="1"/>
  <c r="EU346" i="7"/>
  <c r="EU427" i="7" s="1"/>
  <c r="EJ346" i="7"/>
  <c r="EJ427" i="7" s="1"/>
  <c r="FV345" i="7"/>
  <c r="FV426" i="7" s="1"/>
  <c r="EL345" i="7"/>
  <c r="EL426" i="7" s="1"/>
  <c r="EA345" i="7"/>
  <c r="EA426" i="7" s="1"/>
  <c r="EM344" i="7"/>
  <c r="EM425" i="7" s="1"/>
  <c r="EC344" i="7"/>
  <c r="EC425" i="7" s="1"/>
  <c r="EO343" i="7"/>
  <c r="EO424" i="7" s="1"/>
  <c r="EC343" i="7"/>
  <c r="EC424" i="7" s="1"/>
  <c r="EP342" i="7"/>
  <c r="EP423" i="7" s="1"/>
  <c r="EE342" i="7"/>
  <c r="EE423" i="7" s="1"/>
  <c r="EQ341" i="7"/>
  <c r="EQ422" i="7" s="1"/>
  <c r="EG341" i="7"/>
  <c r="EG422" i="7" s="1"/>
  <c r="ES340" i="7"/>
  <c r="ES421" i="7" s="1"/>
  <c r="EH340" i="7"/>
  <c r="EH421" i="7" s="1"/>
  <c r="EU339" i="7"/>
  <c r="EU420" i="7" s="1"/>
  <c r="EJ339" i="7"/>
  <c r="EJ420" i="7" s="1"/>
  <c r="EU338" i="7"/>
  <c r="EU419" i="7" s="1"/>
  <c r="EE338" i="7"/>
  <c r="EE419" i="7" s="1"/>
  <c r="EL337" i="7"/>
  <c r="EL418" i="7" s="1"/>
  <c r="ES336" i="7"/>
  <c r="ES417" i="7" s="1"/>
  <c r="EC336" i="7"/>
  <c r="EC417" i="7" s="1"/>
  <c r="EJ335" i="7"/>
  <c r="EJ416" i="7" s="1"/>
  <c r="EQ334" i="7"/>
  <c r="EQ415" i="7" s="1"/>
  <c r="EA334" i="7"/>
  <c r="EA415" i="7" s="1"/>
  <c r="EH333" i="7"/>
  <c r="EH414" i="7" s="1"/>
  <c r="EO332" i="7"/>
  <c r="EO413" i="7" s="1"/>
  <c r="FV331" i="7"/>
  <c r="FV412" i="7" s="1"/>
  <c r="EF331" i="7"/>
  <c r="EF412" i="7" s="1"/>
  <c r="EU406" i="7"/>
  <c r="EU365" i="7"/>
  <c r="EU446" i="7" s="1"/>
  <c r="EE406" i="7"/>
  <c r="EE365" i="7"/>
  <c r="EE446" i="7" s="1"/>
  <c r="EL405" i="7"/>
  <c r="EL364" i="7"/>
  <c r="EL445" i="7" s="1"/>
  <c r="ES404" i="7"/>
  <c r="ES363" i="7"/>
  <c r="ES444" i="7" s="1"/>
  <c r="EC404" i="7"/>
  <c r="EC363" i="7"/>
  <c r="EC444" i="7" s="1"/>
  <c r="EJ403" i="7"/>
  <c r="EJ362" i="7"/>
  <c r="EJ443" i="7" s="1"/>
  <c r="EQ402" i="7"/>
  <c r="EQ361" i="7"/>
  <c r="EQ442" i="7" s="1"/>
  <c r="EA402" i="7"/>
  <c r="EA361" i="7"/>
  <c r="EA442" i="7" s="1"/>
  <c r="EH401" i="7"/>
  <c r="EH360" i="7"/>
  <c r="EH441" i="7" s="1"/>
  <c r="EO400" i="7"/>
  <c r="EO359" i="7"/>
  <c r="EO440" i="7" s="1"/>
  <c r="FV399" i="7"/>
  <c r="FV358" i="7"/>
  <c r="FV439" i="7" s="1"/>
  <c r="EF399" i="7"/>
  <c r="EF358" i="7"/>
  <c r="EF439" i="7" s="1"/>
  <c r="EM398" i="7"/>
  <c r="EM357" i="7"/>
  <c r="EM438" i="7" s="1"/>
  <c r="ET397" i="7"/>
  <c r="ET356" i="7"/>
  <c r="ET437" i="7" s="1"/>
  <c r="EH397" i="7"/>
  <c r="EH356" i="7"/>
  <c r="EH437" i="7" s="1"/>
  <c r="EO396" i="7"/>
  <c r="EO355" i="7"/>
  <c r="EO436" i="7" s="1"/>
  <c r="FV395" i="7"/>
  <c r="FV354" i="7"/>
  <c r="FV435" i="7" s="1"/>
  <c r="EF395" i="7"/>
  <c r="EF354" i="7"/>
  <c r="EF435" i="7" s="1"/>
  <c r="EM394" i="7"/>
  <c r="EM353" i="7"/>
  <c r="EM434" i="7" s="1"/>
  <c r="ET393" i="7"/>
  <c r="ET352" i="7"/>
  <c r="ET433" i="7" s="1"/>
  <c r="ED393" i="7"/>
  <c r="ED352" i="7"/>
  <c r="ED433" i="7" s="1"/>
  <c r="EK392" i="7"/>
  <c r="EK351" i="7"/>
  <c r="EK432" i="7" s="1"/>
  <c r="ER391" i="7"/>
  <c r="ER350" i="7"/>
  <c r="ER431" i="7" s="1"/>
  <c r="EB391" i="7"/>
  <c r="EB350" i="7"/>
  <c r="EB431" i="7" s="1"/>
  <c r="EQ390" i="7"/>
  <c r="EQ349" i="7"/>
  <c r="EQ430" i="7" s="1"/>
  <c r="EI390" i="7"/>
  <c r="EI349" i="7"/>
  <c r="EI430" i="7" s="1"/>
  <c r="EA390" i="7"/>
  <c r="EA349" i="7"/>
  <c r="EA430" i="7" s="1"/>
  <c r="EP389" i="7"/>
  <c r="EP348" i="7"/>
  <c r="EP429" i="7" s="1"/>
  <c r="EH389" i="7"/>
  <c r="EH348" i="7"/>
  <c r="EH429" i="7" s="1"/>
  <c r="DZ389" i="7"/>
  <c r="DZ348" i="7"/>
  <c r="DZ429" i="7" s="1"/>
  <c r="EO388" i="7"/>
  <c r="EO347" i="7"/>
  <c r="EO428" i="7" s="1"/>
  <c r="EG388" i="7"/>
  <c r="EG347" i="7"/>
  <c r="EG428" i="7" s="1"/>
  <c r="FV387" i="7"/>
  <c r="FV346" i="7"/>
  <c r="FV427" i="7" s="1"/>
  <c r="EN387" i="7"/>
  <c r="EN346" i="7"/>
  <c r="EN427" i="7" s="1"/>
  <c r="EF387" i="7"/>
  <c r="EF346" i="7"/>
  <c r="EF427" i="7" s="1"/>
  <c r="EU386" i="7"/>
  <c r="EU345" i="7"/>
  <c r="EU426" i="7" s="1"/>
  <c r="EM386" i="7"/>
  <c r="EM345" i="7"/>
  <c r="EM426" i="7" s="1"/>
  <c r="EE386" i="7"/>
  <c r="EE345" i="7"/>
  <c r="EE426" i="7" s="1"/>
  <c r="ET385" i="7"/>
  <c r="ET344" i="7"/>
  <c r="ET425" i="7" s="1"/>
  <c r="EL385" i="7"/>
  <c r="EL344" i="7"/>
  <c r="EL425" i="7" s="1"/>
  <c r="ED385" i="7"/>
  <c r="ED344" i="7"/>
  <c r="ED425" i="7" s="1"/>
  <c r="ES384" i="7"/>
  <c r="ES343" i="7"/>
  <c r="ES424" i="7" s="1"/>
  <c r="EG384" i="7"/>
  <c r="EG343" i="7"/>
  <c r="EG424" i="7" s="1"/>
  <c r="FV383" i="7"/>
  <c r="FV342" i="7"/>
  <c r="FV423" i="7" s="1"/>
  <c r="EN383" i="7"/>
  <c r="EN342" i="7"/>
  <c r="EN423" i="7" s="1"/>
  <c r="EF383" i="7"/>
  <c r="EF342" i="7"/>
  <c r="EF423" i="7" s="1"/>
  <c r="EU382" i="7"/>
  <c r="EU341" i="7"/>
  <c r="EU422" i="7" s="1"/>
  <c r="EM382" i="7"/>
  <c r="EM341" i="7"/>
  <c r="EM422" i="7" s="1"/>
  <c r="EE382" i="7"/>
  <c r="EE341" i="7"/>
  <c r="EE422" i="7" s="1"/>
  <c r="ET381" i="7"/>
  <c r="ET340" i="7"/>
  <c r="ET421" i="7" s="1"/>
  <c r="EL381" i="7"/>
  <c r="ED381" i="7"/>
  <c r="ED340" i="7"/>
  <c r="ED421" i="7" s="1"/>
  <c r="ES380" i="7"/>
  <c r="ES339" i="7"/>
  <c r="ES420" i="7" s="1"/>
  <c r="EK380" i="7"/>
  <c r="EK339" i="7"/>
  <c r="EK420" i="7" s="1"/>
  <c r="EC380" i="7"/>
  <c r="EC339" i="7"/>
  <c r="EC420" i="7" s="1"/>
  <c r="FV379" i="7"/>
  <c r="FV338" i="7"/>
  <c r="FV419" i="7" s="1"/>
  <c r="ER379" i="7"/>
  <c r="ER338" i="7"/>
  <c r="ER419" i="7" s="1"/>
  <c r="EN379" i="7"/>
  <c r="EN338" i="7"/>
  <c r="EN419" i="7" s="1"/>
  <c r="EJ379" i="7"/>
  <c r="EJ338" i="7"/>
  <c r="EJ419" i="7" s="1"/>
  <c r="EF379" i="7"/>
  <c r="EF338" i="7"/>
  <c r="EF419" i="7" s="1"/>
  <c r="EB379" i="7"/>
  <c r="EB338" i="7"/>
  <c r="EB419" i="7" s="1"/>
  <c r="EU378" i="7"/>
  <c r="EU337" i="7"/>
  <c r="EU418" i="7" s="1"/>
  <c r="EQ378" i="7"/>
  <c r="EQ337" i="7"/>
  <c r="EQ418" i="7" s="1"/>
  <c r="EM378" i="7"/>
  <c r="EM337" i="7"/>
  <c r="EM418" i="7" s="1"/>
  <c r="EI378" i="7"/>
  <c r="EI337" i="7"/>
  <c r="EI418" i="7" s="1"/>
  <c r="EE378" i="7"/>
  <c r="EE337" i="7"/>
  <c r="EE418" i="7" s="1"/>
  <c r="EA378" i="7"/>
  <c r="EA337" i="7"/>
  <c r="EA418" i="7" s="1"/>
  <c r="ET377" i="7"/>
  <c r="ET336" i="7"/>
  <c r="ET417" i="7" s="1"/>
  <c r="EP377" i="7"/>
  <c r="EP336" i="7"/>
  <c r="EP417" i="7" s="1"/>
  <c r="EL377" i="7"/>
  <c r="EL336" i="7"/>
  <c r="EL417" i="7" s="1"/>
  <c r="EH377" i="7"/>
  <c r="EH336" i="7"/>
  <c r="EH417" i="7" s="1"/>
  <c r="ED377" i="7"/>
  <c r="ED336" i="7"/>
  <c r="ED417" i="7" s="1"/>
  <c r="DZ377" i="7"/>
  <c r="DZ336" i="7"/>
  <c r="DZ417" i="7" s="1"/>
  <c r="ES376" i="7"/>
  <c r="ES335" i="7"/>
  <c r="ES416" i="7" s="1"/>
  <c r="EO376" i="7"/>
  <c r="EO335" i="7"/>
  <c r="EO416" i="7" s="1"/>
  <c r="EK376" i="7"/>
  <c r="EK335" i="7"/>
  <c r="EK416" i="7" s="1"/>
  <c r="EG376" i="7"/>
  <c r="EG335" i="7"/>
  <c r="EG416" i="7" s="1"/>
  <c r="EC376" i="7"/>
  <c r="EC335" i="7"/>
  <c r="EC416" i="7" s="1"/>
  <c r="FV375" i="7"/>
  <c r="FV334" i="7"/>
  <c r="FV415" i="7" s="1"/>
  <c r="ER375" i="7"/>
  <c r="ER334" i="7"/>
  <c r="ER415" i="7" s="1"/>
  <c r="EN375" i="7"/>
  <c r="EN334" i="7"/>
  <c r="EN415" i="7" s="1"/>
  <c r="EJ375" i="7"/>
  <c r="EJ334" i="7"/>
  <c r="EJ415" i="7" s="1"/>
  <c r="EF375" i="7"/>
  <c r="EF334" i="7"/>
  <c r="EF415" i="7" s="1"/>
  <c r="EB375" i="7"/>
  <c r="EB334" i="7"/>
  <c r="EB415" i="7" s="1"/>
  <c r="EU374" i="7"/>
  <c r="EU333" i="7"/>
  <c r="EU414" i="7" s="1"/>
  <c r="EQ374" i="7"/>
  <c r="EQ333" i="7"/>
  <c r="EQ414" i="7" s="1"/>
  <c r="EM374" i="7"/>
  <c r="EM333" i="7"/>
  <c r="EM414" i="7" s="1"/>
  <c r="EI374" i="7"/>
  <c r="EI333" i="7"/>
  <c r="EI414" i="7" s="1"/>
  <c r="EE374" i="7"/>
  <c r="EE333" i="7"/>
  <c r="EE414" i="7" s="1"/>
  <c r="EA374" i="7"/>
  <c r="EA333" i="7"/>
  <c r="EA414" i="7" s="1"/>
  <c r="ET373" i="7"/>
  <c r="ET332" i="7"/>
  <c r="ET413" i="7" s="1"/>
  <c r="EP373" i="7"/>
  <c r="EP332" i="7"/>
  <c r="EP413" i="7" s="1"/>
  <c r="EL373" i="7"/>
  <c r="EL332" i="7"/>
  <c r="EL413" i="7" s="1"/>
  <c r="EH373" i="7"/>
  <c r="EH332" i="7"/>
  <c r="EH413" i="7" s="1"/>
  <c r="ED373" i="7"/>
  <c r="ED332" i="7"/>
  <c r="ED413" i="7" s="1"/>
  <c r="DZ373" i="7"/>
  <c r="DZ332" i="7"/>
  <c r="DZ413" i="7" s="1"/>
  <c r="ES372" i="7"/>
  <c r="ES331" i="7"/>
  <c r="ES412" i="7" s="1"/>
  <c r="EO372" i="7"/>
  <c r="EO331" i="7"/>
  <c r="EO412" i="7" s="1"/>
  <c r="EK372" i="7"/>
  <c r="EK331" i="7"/>
  <c r="EK412" i="7" s="1"/>
  <c r="EG372" i="7"/>
  <c r="EG331" i="7"/>
  <c r="EG412" i="7" s="1"/>
  <c r="EC372" i="7"/>
  <c r="EC331" i="7"/>
  <c r="EC412" i="7" s="1"/>
  <c r="ER365" i="7"/>
  <c r="ER446" i="7" s="1"/>
  <c r="EK365" i="7"/>
  <c r="EK446" i="7" s="1"/>
  <c r="EC365" i="7"/>
  <c r="EC446" i="7" s="1"/>
  <c r="ET364" i="7"/>
  <c r="ET445" i="7" s="1"/>
  <c r="EM364" i="7"/>
  <c r="EM445" i="7" s="1"/>
  <c r="EE364" i="7"/>
  <c r="EE445" i="7" s="1"/>
  <c r="EU363" i="7"/>
  <c r="EU444" i="7" s="1"/>
  <c r="EO363" i="7"/>
  <c r="EO444" i="7" s="1"/>
  <c r="EG363" i="7"/>
  <c r="EG444" i="7" s="1"/>
  <c r="DZ363" i="7"/>
  <c r="DZ444" i="7" s="1"/>
  <c r="EP362" i="7"/>
  <c r="EP443" i="7" s="1"/>
  <c r="EH362" i="7"/>
  <c r="EH443" i="7" s="1"/>
  <c r="EB362" i="7"/>
  <c r="EB443" i="7" s="1"/>
  <c r="ER361" i="7"/>
  <c r="ER442" i="7" s="1"/>
  <c r="EJ361" i="7"/>
  <c r="EJ442" i="7" s="1"/>
  <c r="EC361" i="7"/>
  <c r="EC442" i="7" s="1"/>
  <c r="ET360" i="7"/>
  <c r="ET441" i="7" s="1"/>
  <c r="EL360" i="7"/>
  <c r="EL441" i="7" s="1"/>
  <c r="EE360" i="7"/>
  <c r="EE441" i="7" s="1"/>
  <c r="EU359" i="7"/>
  <c r="EU440" i="7" s="1"/>
  <c r="EM359" i="7"/>
  <c r="EM440" i="7" s="1"/>
  <c r="EG359" i="7"/>
  <c r="EG440" i="7" s="1"/>
  <c r="DZ359" i="7"/>
  <c r="DZ440" i="7" s="1"/>
  <c r="EO358" i="7"/>
  <c r="EO439" i="7" s="1"/>
  <c r="EH358" i="7"/>
  <c r="EH439" i="7" s="1"/>
  <c r="EB358" i="7"/>
  <c r="EB439" i="7" s="1"/>
  <c r="EQ357" i="7"/>
  <c r="EQ438" i="7" s="1"/>
  <c r="EJ357" i="7"/>
  <c r="EJ438" i="7" s="1"/>
  <c r="EC357" i="7"/>
  <c r="EC438" i="7" s="1"/>
  <c r="ER356" i="7"/>
  <c r="ER437" i="7" s="1"/>
  <c r="EK356" i="7"/>
  <c r="EK437" i="7" s="1"/>
  <c r="ED356" i="7"/>
  <c r="ED437" i="7" s="1"/>
  <c r="ES355" i="7"/>
  <c r="ES436" i="7" s="1"/>
  <c r="EL355" i="7"/>
  <c r="EL436" i="7" s="1"/>
  <c r="EF355" i="7"/>
  <c r="EF436" i="7" s="1"/>
  <c r="EU354" i="7"/>
  <c r="EU435" i="7" s="1"/>
  <c r="EN354" i="7"/>
  <c r="EN435" i="7" s="1"/>
  <c r="EG354" i="7"/>
  <c r="EG435" i="7" s="1"/>
  <c r="FV353" i="7"/>
  <c r="FV434" i="7" s="1"/>
  <c r="EP353" i="7"/>
  <c r="EP434" i="7" s="1"/>
  <c r="EI353" i="7"/>
  <c r="EI434" i="7" s="1"/>
  <c r="EA353" i="7"/>
  <c r="EA434" i="7" s="1"/>
  <c r="EQ352" i="7"/>
  <c r="EQ433" i="7" s="1"/>
  <c r="EK352" i="7"/>
  <c r="EK433" i="7" s="1"/>
  <c r="EC352" i="7"/>
  <c r="EC433" i="7" s="1"/>
  <c r="ES351" i="7"/>
  <c r="ES432" i="7" s="1"/>
  <c r="EL351" i="7"/>
  <c r="EL432" i="7" s="1"/>
  <c r="ED351" i="7"/>
  <c r="ED432" i="7" s="1"/>
  <c r="EU350" i="7"/>
  <c r="EU431" i="7" s="1"/>
  <c r="EN350" i="7"/>
  <c r="EN431" i="7" s="1"/>
  <c r="EF350" i="7"/>
  <c r="EF431" i="7" s="1"/>
  <c r="FV349" i="7"/>
  <c r="FV430" i="7" s="1"/>
  <c r="EM349" i="7"/>
  <c r="EM430" i="7" s="1"/>
  <c r="EB349" i="7"/>
  <c r="EB430" i="7" s="1"/>
  <c r="EO348" i="7"/>
  <c r="EO429" i="7" s="1"/>
  <c r="ED348" i="7"/>
  <c r="ED429" i="7" s="1"/>
  <c r="EP347" i="7"/>
  <c r="EP428" i="7" s="1"/>
  <c r="EF347" i="7"/>
  <c r="EF428" i="7" s="1"/>
  <c r="ER346" i="7"/>
  <c r="ER427" i="7" s="1"/>
  <c r="EG346" i="7"/>
  <c r="EG427" i="7" s="1"/>
  <c r="ET345" i="7"/>
  <c r="ET426" i="7" s="1"/>
  <c r="EI345" i="7"/>
  <c r="EI426" i="7" s="1"/>
  <c r="EU344" i="7"/>
  <c r="EU425" i="7" s="1"/>
  <c r="EK344" i="7"/>
  <c r="EK425" i="7" s="1"/>
  <c r="DZ344" i="7"/>
  <c r="DZ425" i="7" s="1"/>
  <c r="EK343" i="7"/>
  <c r="EK424" i="7" s="1"/>
  <c r="EA343" i="7"/>
  <c r="EA424" i="7" s="1"/>
  <c r="EM342" i="7"/>
  <c r="EM423" i="7" s="1"/>
  <c r="EB342" i="7"/>
  <c r="EB423" i="7" s="1"/>
  <c r="EO341" i="7"/>
  <c r="EO422" i="7" s="1"/>
  <c r="ED341" i="7"/>
  <c r="ED422" i="7" s="1"/>
  <c r="EP340" i="7"/>
  <c r="EP421" i="7" s="1"/>
  <c r="EF340" i="7"/>
  <c r="EF421" i="7" s="1"/>
  <c r="ER339" i="7"/>
  <c r="ER420" i="7" s="1"/>
  <c r="EG339" i="7"/>
  <c r="EG420" i="7" s="1"/>
  <c r="EQ338" i="7"/>
  <c r="EQ419" i="7" s="1"/>
  <c r="EA338" i="7"/>
  <c r="EA419" i="7" s="1"/>
  <c r="EH337" i="7"/>
  <c r="EH418" i="7" s="1"/>
  <c r="EO336" i="7"/>
  <c r="EO417" i="7" s="1"/>
  <c r="FV335" i="7"/>
  <c r="FV416" i="7" s="1"/>
  <c r="EF335" i="7"/>
  <c r="EF416" i="7" s="1"/>
  <c r="EM334" i="7"/>
  <c r="EM415" i="7" s="1"/>
  <c r="ET333" i="7"/>
  <c r="ET414" i="7" s="1"/>
  <c r="ED333" i="7"/>
  <c r="ED414" i="7" s="1"/>
  <c r="EK332" i="7"/>
  <c r="EK413" i="7" s="1"/>
  <c r="ER331" i="7"/>
  <c r="ER412" i="7" s="1"/>
  <c r="EB331" i="7"/>
  <c r="EB412" i="7" s="1"/>
  <c r="DZ372" i="7"/>
  <c r="CS342" i="7"/>
  <c r="BS342" i="7" s="1"/>
  <c r="CB337" i="7"/>
  <c r="CB418" i="7" s="1"/>
  <c r="BB418" i="7" s="1"/>
  <c r="CS364" i="7"/>
  <c r="CS445" i="7" s="1"/>
  <c r="BS445" i="7" s="1"/>
  <c r="CT357" i="7"/>
  <c r="CT438" i="7" s="1"/>
  <c r="BT438" i="7" s="1"/>
  <c r="CT350" i="7"/>
  <c r="CT431" i="7" s="1"/>
  <c r="BT431" i="7" s="1"/>
  <c r="CU343" i="7"/>
  <c r="CU424" i="7" s="1"/>
  <c r="BU424" i="7" s="1"/>
  <c r="CS340" i="7"/>
  <c r="BS340" i="7" s="1"/>
  <c r="CU338" i="7"/>
  <c r="CU419" i="7" s="1"/>
  <c r="BU419" i="7" s="1"/>
  <c r="CB381" i="7"/>
  <c r="CT365" i="7"/>
  <c r="CT446" i="7" s="1"/>
  <c r="BT446" i="7" s="1"/>
  <c r="CP361" i="7"/>
  <c r="CU358" i="7"/>
  <c r="BU358" i="7" s="1"/>
  <c r="CP354" i="7"/>
  <c r="CP435" i="7" s="1"/>
  <c r="BP435" i="7" s="1"/>
  <c r="CU351" i="7"/>
  <c r="CU432" i="7" s="1"/>
  <c r="BU432" i="7" s="1"/>
  <c r="CQ347" i="7"/>
  <c r="BQ347" i="7" s="1"/>
  <c r="CQ331" i="7"/>
  <c r="CQ412" i="7" s="1"/>
  <c r="BQ412" i="7" s="1"/>
  <c r="CD391" i="7"/>
  <c r="CN378" i="7"/>
  <c r="BR363" i="7"/>
  <c r="CQ362" i="7"/>
  <c r="BQ362" i="7" s="1"/>
  <c r="CQ355" i="7"/>
  <c r="CM351" i="7"/>
  <c r="CR348" i="7"/>
  <c r="BR348" i="7" s="1"/>
  <c r="CR341" i="7"/>
  <c r="CR422" i="7" s="1"/>
  <c r="BR422" i="7" s="1"/>
  <c r="CP337" i="7"/>
  <c r="BP337" i="7" s="1"/>
  <c r="CK387" i="7"/>
  <c r="CD376" i="7"/>
  <c r="CJ403" i="7"/>
  <c r="CB403" i="7"/>
  <c r="CU402" i="7"/>
  <c r="CU361" i="7"/>
  <c r="CQ402" i="7"/>
  <c r="CQ361" i="7"/>
  <c r="CI402" i="7"/>
  <c r="CA402" i="7"/>
  <c r="CP401" i="7"/>
  <c r="CP360" i="7"/>
  <c r="CD397" i="7"/>
  <c r="BZ397" i="7"/>
  <c r="CO396" i="7"/>
  <c r="CK396" i="7"/>
  <c r="CG396" i="7"/>
  <c r="BZ393" i="7"/>
  <c r="CO392" i="7"/>
  <c r="CO351" i="7"/>
  <c r="CC351" i="7"/>
  <c r="CC392" i="7"/>
  <c r="CN391" i="7"/>
  <c r="CF391" i="7"/>
  <c r="CB391" i="7"/>
  <c r="CU390" i="7"/>
  <c r="CU349" i="7"/>
  <c r="CQ390" i="7"/>
  <c r="CQ349" i="7"/>
  <c r="CM390" i="7"/>
  <c r="CI390" i="7"/>
  <c r="CE390" i="7"/>
  <c r="BY388" i="7"/>
  <c r="CR387" i="7"/>
  <c r="CR346" i="7"/>
  <c r="CM386" i="7"/>
  <c r="CT344" i="7"/>
  <c r="CT385" i="7"/>
  <c r="CD385" i="7"/>
  <c r="CD344" i="7"/>
  <c r="CK384" i="7"/>
  <c r="CJ383" i="7"/>
  <c r="CL381" i="7"/>
  <c r="CH432" i="7"/>
  <c r="BH432" i="7" s="1"/>
  <c r="BH351" i="7"/>
  <c r="CR426" i="7"/>
  <c r="BR426" i="7" s="1"/>
  <c r="BR345" i="7"/>
  <c r="CP424" i="7"/>
  <c r="BP424" i="7" s="1"/>
  <c r="BP343" i="7"/>
  <c r="CN418" i="7"/>
  <c r="BN418" i="7" s="1"/>
  <c r="BN337" i="7"/>
  <c r="CM406" i="7"/>
  <c r="CM365" i="7"/>
  <c r="CE406" i="7"/>
  <c r="CE365" i="7"/>
  <c r="CL405" i="7"/>
  <c r="CG404" i="7"/>
  <c r="CC404" i="7"/>
  <c r="CR403" i="7"/>
  <c r="CR362" i="7"/>
  <c r="CN403" i="7"/>
  <c r="CM402" i="7"/>
  <c r="CE402" i="7"/>
  <c r="CT401" i="7"/>
  <c r="CT360" i="7"/>
  <c r="CL401" i="7"/>
  <c r="CH401" i="7"/>
  <c r="CD401" i="7"/>
  <c r="CC396" i="7"/>
  <c r="BY396" i="7"/>
  <c r="CR395" i="7"/>
  <c r="CR354" i="7"/>
  <c r="CN395" i="7"/>
  <c r="CJ395" i="7"/>
  <c r="CB395" i="7"/>
  <c r="CQ394" i="7"/>
  <c r="CQ353" i="7"/>
  <c r="CA390" i="7"/>
  <c r="CT389" i="7"/>
  <c r="CT348" i="7"/>
  <c r="CP389" i="7"/>
  <c r="CP348" i="7"/>
  <c r="CL389" i="7"/>
  <c r="CH389" i="7"/>
  <c r="CO388" i="7"/>
  <c r="CG388" i="7"/>
  <c r="CC388" i="7"/>
  <c r="CN387" i="7"/>
  <c r="CJ387" i="7"/>
  <c r="CA386" i="7"/>
  <c r="BZ385" i="7"/>
  <c r="BZ344" i="7"/>
  <c r="CC384" i="7"/>
  <c r="BY384" i="7"/>
  <c r="CR383" i="7"/>
  <c r="CR342" i="7"/>
  <c r="CN383" i="7"/>
  <c r="CF383" i="7"/>
  <c r="CB383" i="7"/>
  <c r="CU382" i="7"/>
  <c r="CU341" i="7"/>
  <c r="CQ341" i="7"/>
  <c r="CQ382" i="7"/>
  <c r="CH381" i="7"/>
  <c r="CD381" i="7"/>
  <c r="CO380" i="7"/>
  <c r="CG380" i="7"/>
  <c r="CF379" i="7"/>
  <c r="CQ337" i="7"/>
  <c r="CQ378" i="7"/>
  <c r="CE378" i="7"/>
  <c r="CE337" i="7"/>
  <c r="CL377" i="7"/>
  <c r="CG376" i="7"/>
  <c r="CC376" i="7"/>
  <c r="BY376" i="7"/>
  <c r="CR334" i="7"/>
  <c r="CR375" i="7"/>
  <c r="CN375" i="7"/>
  <c r="CJ375" i="7"/>
  <c r="CI374" i="7"/>
  <c r="CA374" i="7"/>
  <c r="CP373" i="7"/>
  <c r="CL373" i="7"/>
  <c r="CH373" i="7"/>
  <c r="CD373" i="7"/>
  <c r="BZ373" i="7"/>
  <c r="CS331" i="7"/>
  <c r="CS372" i="7"/>
  <c r="CO372" i="7"/>
  <c r="CK372" i="7"/>
  <c r="CG372" i="7"/>
  <c r="CC372" i="7"/>
  <c r="BY372" i="7"/>
  <c r="CU406" i="7"/>
  <c r="CU365" i="7"/>
  <c r="CQ406" i="7"/>
  <c r="CQ365" i="7"/>
  <c r="CI406" i="7"/>
  <c r="CI365" i="7"/>
  <c r="CA406" i="7"/>
  <c r="CA365" i="7"/>
  <c r="CT405" i="7"/>
  <c r="CT364" i="7"/>
  <c r="CP405" i="7"/>
  <c r="CP364" i="7"/>
  <c r="CH405" i="7"/>
  <c r="CD405" i="7"/>
  <c r="BZ405" i="7"/>
  <c r="BZ364" i="7"/>
  <c r="CS404" i="7"/>
  <c r="CS363" i="7"/>
  <c r="CO404" i="7"/>
  <c r="CK404" i="7"/>
  <c r="BY404" i="7"/>
  <c r="BZ401" i="7"/>
  <c r="CS400" i="7"/>
  <c r="CS359" i="7"/>
  <c r="CO400" i="7"/>
  <c r="CK400" i="7"/>
  <c r="CG400" i="7"/>
  <c r="BY400" i="7"/>
  <c r="CN399" i="7"/>
  <c r="CN358" i="7"/>
  <c r="CF399" i="7"/>
  <c r="CF358" i="7"/>
  <c r="CU398" i="7"/>
  <c r="CU357" i="7"/>
  <c r="CQ398" i="7"/>
  <c r="CQ357" i="7"/>
  <c r="CE398" i="7"/>
  <c r="CA398" i="7"/>
  <c r="CA357" i="7"/>
  <c r="CT397" i="7"/>
  <c r="CT356" i="7"/>
  <c r="CP397" i="7"/>
  <c r="CP356" i="7"/>
  <c r="CL397" i="7"/>
  <c r="CH397" i="7"/>
  <c r="CS396" i="7"/>
  <c r="CS355" i="7"/>
  <c r="CE394" i="7"/>
  <c r="CA394" i="7"/>
  <c r="CT393" i="7"/>
  <c r="CT352" i="7"/>
  <c r="CL393" i="7"/>
  <c r="CD393" i="7"/>
  <c r="CK392" i="7"/>
  <c r="CG392" i="7"/>
  <c r="CG351" i="7"/>
  <c r="CR391" i="7"/>
  <c r="CR350" i="7"/>
  <c r="CJ391" i="7"/>
  <c r="BZ389" i="7"/>
  <c r="CS388" i="7"/>
  <c r="CS347" i="7"/>
  <c r="CK388" i="7"/>
  <c r="CB387" i="7"/>
  <c r="CU386" i="7"/>
  <c r="CU345" i="7"/>
  <c r="CQ386" i="7"/>
  <c r="CQ345" i="7"/>
  <c r="CE386" i="7"/>
  <c r="CL385" i="7"/>
  <c r="CL344" i="7"/>
  <c r="CS384" i="7"/>
  <c r="CS343" i="7"/>
  <c r="CG384" i="7"/>
  <c r="CA382" i="7"/>
  <c r="CT340" i="7"/>
  <c r="CT381" i="7"/>
  <c r="CP381" i="7"/>
  <c r="CP340" i="7"/>
  <c r="CK380" i="7"/>
  <c r="BY380" i="7"/>
  <c r="CR338" i="7"/>
  <c r="CR379" i="7"/>
  <c r="CB379" i="7"/>
  <c r="CM337" i="7"/>
  <c r="CM378" i="7"/>
  <c r="CA337" i="7"/>
  <c r="CA378" i="7"/>
  <c r="CP336" i="7"/>
  <c r="CP377" i="7"/>
  <c r="CH377" i="7"/>
  <c r="CD336" i="7"/>
  <c r="CD377" i="7"/>
  <c r="BZ336" i="7"/>
  <c r="BZ377" i="7"/>
  <c r="CS376" i="7"/>
  <c r="CS335" i="7"/>
  <c r="CO376" i="7"/>
  <c r="CF375" i="7"/>
  <c r="CB375" i="7"/>
  <c r="CU333" i="7"/>
  <c r="CU374" i="7"/>
  <c r="CQ374" i="7"/>
  <c r="CQ333" i="7"/>
  <c r="CM374" i="7"/>
  <c r="CE374" i="7"/>
  <c r="CT332" i="7"/>
  <c r="CT373" i="7"/>
  <c r="CF403" i="7"/>
  <c r="CC400" i="7"/>
  <c r="CR399" i="7"/>
  <c r="CR358" i="7"/>
  <c r="CJ399" i="7"/>
  <c r="CJ358" i="7"/>
  <c r="CB399" i="7"/>
  <c r="CB358" i="7"/>
  <c r="CM398" i="7"/>
  <c r="CI398" i="7"/>
  <c r="CF395" i="7"/>
  <c r="CU353" i="7"/>
  <c r="CU394" i="7"/>
  <c r="CM394" i="7"/>
  <c r="CI394" i="7"/>
  <c r="CP393" i="7"/>
  <c r="CH393" i="7"/>
  <c r="CS392" i="7"/>
  <c r="CS351" i="7"/>
  <c r="BY392" i="7"/>
  <c r="BY351" i="7"/>
  <c r="CD389" i="7"/>
  <c r="CF387" i="7"/>
  <c r="CI386" i="7"/>
  <c r="CP385" i="7"/>
  <c r="CP344" i="7"/>
  <c r="CH385" i="7"/>
  <c r="CH344" i="7"/>
  <c r="CO384" i="7"/>
  <c r="CM382" i="7"/>
  <c r="CI382" i="7"/>
  <c r="CE382" i="7"/>
  <c r="BZ381" i="7"/>
  <c r="CS380" i="7"/>
  <c r="CC380" i="7"/>
  <c r="CN379" i="7"/>
  <c r="CJ379" i="7"/>
  <c r="CU378" i="7"/>
  <c r="CU337" i="7"/>
  <c r="CI337" i="7"/>
  <c r="CI378" i="7"/>
  <c r="CT336" i="7"/>
  <c r="CT377" i="7"/>
  <c r="CK376" i="7"/>
  <c r="BY438" i="7"/>
  <c r="AY438" i="7" s="1"/>
  <c r="AY357" i="7"/>
  <c r="CM432" i="7"/>
  <c r="BM432" i="7" s="1"/>
  <c r="CB406" i="7"/>
  <c r="CE404" i="7"/>
  <c r="CL400" i="7"/>
  <c r="CO398" i="7"/>
  <c r="CA393" i="7"/>
  <c r="CK397" i="7"/>
  <c r="CG397" i="7"/>
  <c r="CC397" i="7"/>
  <c r="BY397" i="7"/>
  <c r="CR396" i="7"/>
  <c r="CR355" i="7"/>
  <c r="CN396" i="7"/>
  <c r="CJ396" i="7"/>
  <c r="CF396" i="7"/>
  <c r="CB396" i="7"/>
  <c r="CU395" i="7"/>
  <c r="CQ395" i="7"/>
  <c r="CQ354" i="7"/>
  <c r="CM395" i="7"/>
  <c r="CI395" i="7"/>
  <c r="CE395" i="7"/>
  <c r="CA395" i="7"/>
  <c r="CT394" i="7"/>
  <c r="CT353" i="7"/>
  <c r="CP394" i="7"/>
  <c r="CP353" i="7"/>
  <c r="CL394" i="7"/>
  <c r="CH394" i="7"/>
  <c r="CD394" i="7"/>
  <c r="BZ394" i="7"/>
  <c r="CS393" i="7"/>
  <c r="CS352" i="7"/>
  <c r="CO393" i="7"/>
  <c r="CK393" i="7"/>
  <c r="CG393" i="7"/>
  <c r="CC393" i="7"/>
  <c r="BY393" i="7"/>
  <c r="CR392" i="7"/>
  <c r="CR351" i="7"/>
  <c r="CN392" i="7"/>
  <c r="CN351" i="7"/>
  <c r="CJ392" i="7"/>
  <c r="CJ351" i="7"/>
  <c r="CF392" i="7"/>
  <c r="CF351" i="7"/>
  <c r="CB392" i="7"/>
  <c r="CB351" i="7"/>
  <c r="CU391" i="7"/>
  <c r="CU350" i="7"/>
  <c r="CQ391" i="7"/>
  <c r="CQ350" i="7"/>
  <c r="CM391" i="7"/>
  <c r="CI391" i="7"/>
  <c r="CE391" i="7"/>
  <c r="CA391" i="7"/>
  <c r="CT390" i="7"/>
  <c r="CT349" i="7"/>
  <c r="CP390" i="7"/>
  <c r="CP349" i="7"/>
  <c r="CL390" i="7"/>
  <c r="CH390" i="7"/>
  <c r="CD390" i="7"/>
  <c r="BZ390" i="7"/>
  <c r="CS389" i="7"/>
  <c r="CS348" i="7"/>
  <c r="CO389" i="7"/>
  <c r="CK389" i="7"/>
  <c r="CG389" i="7"/>
  <c r="CC389" i="7"/>
  <c r="BY389" i="7"/>
  <c r="CR388" i="7"/>
  <c r="CR347" i="7"/>
  <c r="CN388" i="7"/>
  <c r="CJ388" i="7"/>
  <c r="CF388" i="7"/>
  <c r="CB388" i="7"/>
  <c r="CU387" i="7"/>
  <c r="CU346" i="7"/>
  <c r="CQ387" i="7"/>
  <c r="CM387" i="7"/>
  <c r="CI387" i="7"/>
  <c r="CE387" i="7"/>
  <c r="CA387" i="7"/>
  <c r="CT386" i="7"/>
  <c r="CT345" i="7"/>
  <c r="CP386" i="7"/>
  <c r="CP345" i="7"/>
  <c r="CL386" i="7"/>
  <c r="CH386" i="7"/>
  <c r="CD386" i="7"/>
  <c r="BZ386" i="7"/>
  <c r="CS385" i="7"/>
  <c r="CS344" i="7"/>
  <c r="CO385" i="7"/>
  <c r="CK385" i="7"/>
  <c r="CG385" i="7"/>
  <c r="CG344" i="7"/>
  <c r="CC385" i="7"/>
  <c r="CC344" i="7"/>
  <c r="BY385" i="7"/>
  <c r="BY344" i="7"/>
  <c r="CR384" i="7"/>
  <c r="CR343" i="7"/>
  <c r="CN384" i="7"/>
  <c r="CJ384" i="7"/>
  <c r="CF384" i="7"/>
  <c r="CB384" i="7"/>
  <c r="CU383" i="7"/>
  <c r="CU342" i="7"/>
  <c r="CQ383" i="7"/>
  <c r="CQ342" i="7"/>
  <c r="CM383" i="7"/>
  <c r="CI383" i="7"/>
  <c r="CE383" i="7"/>
  <c r="CA383" i="7"/>
  <c r="CT382" i="7"/>
  <c r="CT341" i="7"/>
  <c r="CH382" i="7"/>
  <c r="CD382" i="7"/>
  <c r="CO381" i="7"/>
  <c r="CK381" i="7"/>
  <c r="BY381" i="7"/>
  <c r="CR380" i="7"/>
  <c r="CR339" i="7"/>
  <c r="CF380" i="7"/>
  <c r="CB380" i="7"/>
  <c r="CQ379" i="7"/>
  <c r="CQ338" i="7"/>
  <c r="CM379" i="7"/>
  <c r="CI379" i="7"/>
  <c r="CA379" i="7"/>
  <c r="CT378" i="7"/>
  <c r="CT337" i="7"/>
  <c r="CL378" i="7"/>
  <c r="CL337" i="7"/>
  <c r="CD378" i="7"/>
  <c r="CD337" i="7"/>
  <c r="CS377" i="7"/>
  <c r="CS336" i="7"/>
  <c r="CK377" i="7"/>
  <c r="CG377" i="7"/>
  <c r="CC377" i="7"/>
  <c r="CC336" i="7"/>
  <c r="BY377" i="7"/>
  <c r="BY336" i="7"/>
  <c r="CR376" i="7"/>
  <c r="CR335" i="7"/>
  <c r="CN376" i="7"/>
  <c r="CB376" i="7"/>
  <c r="CU375" i="7"/>
  <c r="CQ375" i="7"/>
  <c r="CQ334" i="7"/>
  <c r="CM375" i="7"/>
  <c r="CI375" i="7"/>
  <c r="CE375" i="7"/>
  <c r="CP374" i="7"/>
  <c r="CP333" i="7"/>
  <c r="CL374" i="7"/>
  <c r="CH374" i="7"/>
  <c r="CD374" i="7"/>
  <c r="BZ374" i="7"/>
  <c r="CS373" i="7"/>
  <c r="CS332" i="7"/>
  <c r="CG373" i="7"/>
  <c r="CC373" i="7"/>
  <c r="BY373" i="7"/>
  <c r="CR372" i="7"/>
  <c r="CN372" i="7"/>
  <c r="CJ372" i="7"/>
  <c r="BB365" i="7"/>
  <c r="BS358" i="7"/>
  <c r="CS365" i="7"/>
  <c r="CK365" i="7"/>
  <c r="CC365" i="7"/>
  <c r="CR364" i="7"/>
  <c r="CQ363" i="7"/>
  <c r="CP362" i="7"/>
  <c r="CU359" i="7"/>
  <c r="CT358" i="7"/>
  <c r="CL358" i="7"/>
  <c r="CD358" i="7"/>
  <c r="CS357" i="7"/>
  <c r="CR356" i="7"/>
  <c r="CP355" i="7"/>
  <c r="CU352" i="7"/>
  <c r="CT351" i="7"/>
  <c r="CL351" i="7"/>
  <c r="CD351" i="7"/>
  <c r="CS350" i="7"/>
  <c r="CR349" i="7"/>
  <c r="CQ348" i="7"/>
  <c r="CP347" i="7"/>
  <c r="CU344" i="7"/>
  <c r="CM344" i="7"/>
  <c r="CE344" i="7"/>
  <c r="CT343" i="7"/>
  <c r="CP341" i="7"/>
  <c r="CT338" i="7"/>
  <c r="BZ337" i="7"/>
  <c r="CI405" i="7"/>
  <c r="CL403" i="7"/>
  <c r="CS399" i="7"/>
  <c r="BY398" i="7"/>
  <c r="CH392" i="7"/>
  <c r="CR386" i="7"/>
  <c r="CO382" i="7"/>
  <c r="CD380" i="7"/>
  <c r="CI384" i="7"/>
  <c r="CE384" i="7"/>
  <c r="CA384" i="7"/>
  <c r="CT423" i="7"/>
  <c r="BT423" i="7" s="1"/>
  <c r="BT342" i="7"/>
  <c r="CP383" i="7"/>
  <c r="CP342" i="7"/>
  <c r="CL383" i="7"/>
  <c r="CH383" i="7"/>
  <c r="CD383" i="7"/>
  <c r="BZ383" i="7"/>
  <c r="CS382" i="7"/>
  <c r="CS341" i="7"/>
  <c r="CC382" i="7"/>
  <c r="BY382" i="7"/>
  <c r="CJ381" i="7"/>
  <c r="CF381" i="7"/>
  <c r="CQ380" i="7"/>
  <c r="CQ339" i="7"/>
  <c r="CM380" i="7"/>
  <c r="CA380" i="7"/>
  <c r="CP379" i="7"/>
  <c r="CP338" i="7"/>
  <c r="CH379" i="7"/>
  <c r="CD379" i="7"/>
  <c r="CS378" i="7"/>
  <c r="CS337" i="7"/>
  <c r="CO378" i="7"/>
  <c r="CO337" i="7"/>
  <c r="CK378" i="7"/>
  <c r="CC378" i="7"/>
  <c r="CC337" i="7"/>
  <c r="BY378" i="7"/>
  <c r="BY337" i="7"/>
  <c r="CN377" i="7"/>
  <c r="CN336" i="7"/>
  <c r="CJ377" i="7"/>
  <c r="CF377" i="7"/>
  <c r="CB336" i="7"/>
  <c r="CB377" i="7"/>
  <c r="CM376" i="7"/>
  <c r="CI376" i="7"/>
  <c r="CE376" i="7"/>
  <c r="CA376" i="7"/>
  <c r="CT375" i="7"/>
  <c r="CP375" i="7"/>
  <c r="CP334" i="7"/>
  <c r="CD375" i="7"/>
  <c r="BZ375" i="7"/>
  <c r="CS374" i="7"/>
  <c r="CS333" i="7"/>
  <c r="CO374" i="7"/>
  <c r="CK374" i="7"/>
  <c r="CG374" i="7"/>
  <c r="CR373" i="7"/>
  <c r="CR332" i="7"/>
  <c r="CN373" i="7"/>
  <c r="CJ373" i="7"/>
  <c r="CF373" i="7"/>
  <c r="CB373" i="7"/>
  <c r="CU372" i="7"/>
  <c r="CU331" i="7"/>
  <c r="CI372" i="7"/>
  <c r="CE372" i="7"/>
  <c r="CA372" i="7"/>
  <c r="BQ356" i="7"/>
  <c r="CP365" i="7"/>
  <c r="CH365" i="7"/>
  <c r="BZ365" i="7"/>
  <c r="BY364" i="7"/>
  <c r="CU362" i="7"/>
  <c r="CT361" i="7"/>
  <c r="CS360" i="7"/>
  <c r="CR359" i="7"/>
  <c r="CQ358" i="7"/>
  <c r="CI358" i="7"/>
  <c r="CA358" i="7"/>
  <c r="CP357" i="7"/>
  <c r="BZ357" i="7"/>
  <c r="CU355" i="7"/>
  <c r="CS353" i="7"/>
  <c r="CR352" i="7"/>
  <c r="CQ351" i="7"/>
  <c r="CI351" i="7"/>
  <c r="CA351" i="7"/>
  <c r="CP350" i="7"/>
  <c r="CU347" i="7"/>
  <c r="CT346" i="7"/>
  <c r="CS345" i="7"/>
  <c r="CR344" i="7"/>
  <c r="CB344" i="7"/>
  <c r="CQ343" i="7"/>
  <c r="CP339" i="7"/>
  <c r="CR336" i="7"/>
  <c r="CU335" i="7"/>
  <c r="CG403" i="7"/>
  <c r="CJ401" i="7"/>
  <c r="CQ397" i="7"/>
  <c r="CS395" i="7"/>
  <c r="CF390" i="7"/>
  <c r="CP384" i="7"/>
  <c r="CR406" i="7"/>
  <c r="CR365" i="7"/>
  <c r="CN406" i="7"/>
  <c r="CN365" i="7"/>
  <c r="CJ406" i="7"/>
  <c r="CF406" i="7"/>
  <c r="CF365" i="7"/>
  <c r="CU405" i="7"/>
  <c r="CU364" i="7"/>
  <c r="CQ405" i="7"/>
  <c r="CQ364" i="7"/>
  <c r="CM405" i="7"/>
  <c r="CE405" i="7"/>
  <c r="CA405" i="7"/>
  <c r="CA364" i="7"/>
  <c r="CT404" i="7"/>
  <c r="CT363" i="7"/>
  <c r="CP404" i="7"/>
  <c r="CP363" i="7"/>
  <c r="CL404" i="7"/>
  <c r="CH404" i="7"/>
  <c r="CD404" i="7"/>
  <c r="BZ404" i="7"/>
  <c r="CS403" i="7"/>
  <c r="CS362" i="7"/>
  <c r="CO403" i="7"/>
  <c r="CK403" i="7"/>
  <c r="CC403" i="7"/>
  <c r="BY403" i="7"/>
  <c r="CR402" i="7"/>
  <c r="CR361" i="7"/>
  <c r="CJ402" i="7"/>
  <c r="CF402" i="7"/>
  <c r="CB402" i="7"/>
  <c r="CU401" i="7"/>
  <c r="CU360" i="7"/>
  <c r="CQ401" i="7"/>
  <c r="CQ360" i="7"/>
  <c r="CM401" i="7"/>
  <c r="CI401" i="7"/>
  <c r="CE401" i="7"/>
  <c r="CA401" i="7"/>
  <c r="CT400" i="7"/>
  <c r="CT359" i="7"/>
  <c r="CP400" i="7"/>
  <c r="CP359" i="7"/>
  <c r="CH400" i="7"/>
  <c r="CD400" i="7"/>
  <c r="BZ400" i="7"/>
  <c r="CO399" i="7"/>
  <c r="CO358" i="7"/>
  <c r="CK399" i="7"/>
  <c r="CK358" i="7"/>
  <c r="CG399" i="7"/>
  <c r="CG358" i="7"/>
  <c r="CC399" i="7"/>
  <c r="CC358" i="7"/>
  <c r="BY399" i="7"/>
  <c r="BY358" i="7"/>
  <c r="CR398" i="7"/>
  <c r="CR357" i="7"/>
  <c r="CN398" i="7"/>
  <c r="CN357" i="7"/>
  <c r="CJ398" i="7"/>
  <c r="CF398" i="7"/>
  <c r="CB398" i="7"/>
  <c r="CU397" i="7"/>
  <c r="CU356" i="7"/>
  <c r="CN382" i="7"/>
  <c r="CJ382" i="7"/>
  <c r="CU381" i="7"/>
  <c r="CU340" i="7"/>
  <c r="CQ381" i="7"/>
  <c r="CQ340" i="7"/>
  <c r="CE381" i="7"/>
  <c r="CA381" i="7"/>
  <c r="CL380" i="7"/>
  <c r="CH380" i="7"/>
  <c r="BZ380" i="7"/>
  <c r="CS379" i="7"/>
  <c r="CS338" i="7"/>
  <c r="CK379" i="7"/>
  <c r="CC379" i="7"/>
  <c r="CR378" i="7"/>
  <c r="CR337" i="7"/>
  <c r="CJ378" i="7"/>
  <c r="CF378" i="7"/>
  <c r="CF337" i="7"/>
  <c r="CU377" i="7"/>
  <c r="CU336" i="7"/>
  <c r="CQ377" i="7"/>
  <c r="CQ336" i="7"/>
  <c r="CM377" i="7"/>
  <c r="CA377" i="7"/>
  <c r="CA336" i="7"/>
  <c r="CT376" i="7"/>
  <c r="CT335" i="7"/>
  <c r="CP376" i="7"/>
  <c r="CP335" i="7"/>
  <c r="CL376" i="7"/>
  <c r="CH376" i="7"/>
  <c r="CO375" i="7"/>
  <c r="CK375" i="7"/>
  <c r="CG375" i="7"/>
  <c r="CC375" i="7"/>
  <c r="BY375" i="7"/>
  <c r="CR374" i="7"/>
  <c r="CR333" i="7"/>
  <c r="CF374" i="7"/>
  <c r="CB374" i="7"/>
  <c r="CU373" i="7"/>
  <c r="CU332" i="7"/>
  <c r="CQ373" i="7"/>
  <c r="CM373" i="7"/>
  <c r="CI373" i="7"/>
  <c r="CT372" i="7"/>
  <c r="CT331" i="7"/>
  <c r="CP331" i="7"/>
  <c r="CP372" i="7"/>
  <c r="CL372" i="7"/>
  <c r="CH372" i="7"/>
  <c r="CD372" i="7"/>
  <c r="BZ372" i="7"/>
  <c r="BT365" i="7"/>
  <c r="CO365" i="7"/>
  <c r="CG365" i="7"/>
  <c r="BY365" i="7"/>
  <c r="CN364" i="7"/>
  <c r="CU363" i="7"/>
  <c r="CT362" i="7"/>
  <c r="CS361" i="7"/>
  <c r="CR360" i="7"/>
  <c r="CQ359" i="7"/>
  <c r="CP358" i="7"/>
  <c r="CH358" i="7"/>
  <c r="BZ358" i="7"/>
  <c r="CT355" i="7"/>
  <c r="CP351" i="7"/>
  <c r="BZ351" i="7"/>
  <c r="CU348" i="7"/>
  <c r="CT347" i="7"/>
  <c r="CS346" i="7"/>
  <c r="CQ344" i="7"/>
  <c r="CA344" i="7"/>
  <c r="CG337" i="7"/>
  <c r="CQ335" i="7"/>
  <c r="CT333" i="7"/>
  <c r="CN402" i="7"/>
  <c r="CT383" i="7"/>
  <c r="DU406" i="7"/>
  <c r="DU365" i="7"/>
  <c r="DU446" i="7" s="1"/>
  <c r="DK404" i="7"/>
  <c r="DN403" i="7"/>
  <c r="DF403" i="7"/>
  <c r="DF362" i="7"/>
  <c r="DU402" i="7"/>
  <c r="DU361" i="7"/>
  <c r="DU442" i="7" s="1"/>
  <c r="DQ402" i="7"/>
  <c r="DQ361" i="7"/>
  <c r="DQ442" i="7" s="1"/>
  <c r="DM402" i="7"/>
  <c r="DI402" i="7"/>
  <c r="DE402" i="7"/>
  <c r="DE361" i="7"/>
  <c r="DA402" i="7"/>
  <c r="DA361" i="7"/>
  <c r="DA442" i="7" s="1"/>
  <c r="DT401" i="7"/>
  <c r="DT360" i="7"/>
  <c r="DT441" i="7" s="1"/>
  <c r="DP401" i="7"/>
  <c r="DL401" i="7"/>
  <c r="DL360" i="7"/>
  <c r="DG400" i="7"/>
  <c r="DG359" i="7"/>
  <c r="DR399" i="7"/>
  <c r="DR358" i="7"/>
  <c r="DR439" i="7" s="1"/>
  <c r="DF399" i="7"/>
  <c r="DF358" i="7"/>
  <c r="DF439" i="7" s="1"/>
  <c r="DB399" i="7"/>
  <c r="DB358" i="7"/>
  <c r="DB439" i="7" s="1"/>
  <c r="DJ428" i="7"/>
  <c r="DM427" i="7"/>
  <c r="CZ426" i="7"/>
  <c r="DO421" i="7"/>
  <c r="DA415" i="7"/>
  <c r="DF412" i="7"/>
  <c r="DP422" i="7"/>
  <c r="DP405" i="7"/>
  <c r="DP364" i="7"/>
  <c r="DL405" i="7"/>
  <c r="DL364" i="7"/>
  <c r="DL445" i="7" s="1"/>
  <c r="DH405" i="7"/>
  <c r="DH364" i="7"/>
  <c r="DD405" i="7"/>
  <c r="DD364" i="7"/>
  <c r="CZ405" i="7"/>
  <c r="CZ364" i="7"/>
  <c r="CZ445" i="7" s="1"/>
  <c r="DS404" i="7"/>
  <c r="DS363" i="7"/>
  <c r="DS444" i="7" s="1"/>
  <c r="DO404" i="7"/>
  <c r="DO363" i="7"/>
  <c r="DO444" i="7" s="1"/>
  <c r="DG404" i="7"/>
  <c r="DG363" i="7"/>
  <c r="DG444" i="7" s="1"/>
  <c r="DC404" i="7"/>
  <c r="DC363" i="7"/>
  <c r="DC444" i="7" s="1"/>
  <c r="DV403" i="7"/>
  <c r="DV362" i="7"/>
  <c r="DV443" i="7" s="1"/>
  <c r="DR403" i="7"/>
  <c r="DR362" i="7"/>
  <c r="DR443" i="7" s="1"/>
  <c r="DJ403" i="7"/>
  <c r="DJ362" i="7"/>
  <c r="DD401" i="7"/>
  <c r="DD360" i="7"/>
  <c r="DD441" i="7" s="1"/>
  <c r="DS400" i="7"/>
  <c r="DS359" i="7"/>
  <c r="DS440" i="7" s="1"/>
  <c r="DO400" i="7"/>
  <c r="DO359" i="7"/>
  <c r="DO440" i="7" s="1"/>
  <c r="DC400" i="7"/>
  <c r="DC359" i="7"/>
  <c r="DC440" i="7" s="1"/>
  <c r="DN399" i="7"/>
  <c r="DN358" i="7"/>
  <c r="DN439" i="7" s="1"/>
  <c r="DU398" i="7"/>
  <c r="DU357" i="7"/>
  <c r="DU438" i="7" s="1"/>
  <c r="DM443" i="7"/>
  <c r="DC429" i="7"/>
  <c r="CZ422" i="7"/>
  <c r="DN420" i="7"/>
  <c r="DM419" i="7"/>
  <c r="CZ442" i="7"/>
  <c r="DQ406" i="7"/>
  <c r="DQ365" i="7"/>
  <c r="DQ446" i="7" s="1"/>
  <c r="DM406" i="7"/>
  <c r="DM365" i="7"/>
  <c r="DM446" i="7" s="1"/>
  <c r="DI406" i="7"/>
  <c r="DI365" i="7"/>
  <c r="DI446" i="7" s="1"/>
  <c r="DE406" i="7"/>
  <c r="DE365" i="7"/>
  <c r="DE446" i="7" s="1"/>
  <c r="DA406" i="7"/>
  <c r="DA365" i="7"/>
  <c r="DA446" i="7" s="1"/>
  <c r="DT405" i="7"/>
  <c r="DT364" i="7"/>
  <c r="DT445" i="7" s="1"/>
  <c r="DB403" i="7"/>
  <c r="DB362" i="7"/>
  <c r="DH401" i="7"/>
  <c r="DH360" i="7"/>
  <c r="CZ401" i="7"/>
  <c r="CZ360" i="7"/>
  <c r="CZ441" i="7" s="1"/>
  <c r="DK400" i="7"/>
  <c r="DK359" i="7"/>
  <c r="DK440" i="7" s="1"/>
  <c r="DV399" i="7"/>
  <c r="DV358" i="7"/>
  <c r="DV439" i="7" s="1"/>
  <c r="DJ399" i="7"/>
  <c r="DJ358" i="7"/>
  <c r="DJ439" i="7" s="1"/>
  <c r="DQ398" i="7"/>
  <c r="DQ357" i="7"/>
  <c r="DQ438" i="7" s="1"/>
  <c r="DO433" i="7"/>
  <c r="DK429" i="7"/>
  <c r="DN428" i="7"/>
  <c r="DA427" i="7"/>
  <c r="DE423" i="7"/>
  <c r="DG421" i="7"/>
  <c r="DB412" i="7"/>
  <c r="DI445" i="7"/>
  <c r="DH444" i="7"/>
  <c r="DM438" i="7"/>
  <c r="DI438" i="7"/>
  <c r="DL437" i="7"/>
  <c r="DK436" i="7"/>
  <c r="DC436" i="7"/>
  <c r="DM434" i="7"/>
  <c r="DA434" i="7"/>
  <c r="DH433" i="7"/>
  <c r="CZ433" i="7"/>
  <c r="DF431" i="7"/>
  <c r="DE430" i="7"/>
  <c r="DA430" i="7"/>
  <c r="DD429" i="7"/>
  <c r="CZ429" i="7"/>
  <c r="DC428" i="7"/>
  <c r="DJ427" i="7"/>
  <c r="DF427" i="7"/>
  <c r="DB427" i="7"/>
  <c r="DJ442" i="7"/>
  <c r="DP429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6" i="7"/>
  <c r="AT27" i="7"/>
  <c r="AT28" i="7"/>
  <c r="AT29" i="7"/>
  <c r="AT30" i="7"/>
  <c r="AT31" i="7"/>
  <c r="AT32" i="7"/>
  <c r="AT33" i="7"/>
  <c r="AT34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92" i="7"/>
  <c r="AT93" i="7"/>
  <c r="AT94" i="7"/>
  <c r="AT95" i="7"/>
  <c r="AT96" i="7"/>
  <c r="AT97" i="7"/>
  <c r="AT99" i="7"/>
  <c r="AT100" i="7"/>
  <c r="AT101" i="7"/>
  <c r="AT103" i="7"/>
  <c r="AT104" i="7"/>
  <c r="AT105" i="7"/>
  <c r="AT108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6" i="7"/>
  <c r="AS27" i="7"/>
  <c r="AS28" i="7"/>
  <c r="AS29" i="7"/>
  <c r="AS30" i="7"/>
  <c r="AS31" i="7"/>
  <c r="AS32" i="7"/>
  <c r="AS33" i="7"/>
  <c r="AS34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92" i="7"/>
  <c r="AS93" i="7"/>
  <c r="AS94" i="7"/>
  <c r="AS95" i="7"/>
  <c r="AS96" i="7"/>
  <c r="AS97" i="7"/>
  <c r="AS99" i="7"/>
  <c r="AS100" i="7"/>
  <c r="AS101" i="7"/>
  <c r="AS103" i="7"/>
  <c r="AS104" i="7"/>
  <c r="AS105" i="7"/>
  <c r="AS108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6" i="7"/>
  <c r="AR27" i="7"/>
  <c r="AR28" i="7"/>
  <c r="AR29" i="7"/>
  <c r="AR30" i="7"/>
  <c r="AR31" i="7"/>
  <c r="AR32" i="7"/>
  <c r="AR33" i="7"/>
  <c r="AR34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92" i="7"/>
  <c r="AR93" i="7"/>
  <c r="AR94" i="7"/>
  <c r="AR95" i="7"/>
  <c r="AR96" i="7"/>
  <c r="AR97" i="7"/>
  <c r="AR99" i="7"/>
  <c r="AR100" i="7"/>
  <c r="AR101" i="7"/>
  <c r="AR103" i="7"/>
  <c r="AR104" i="7"/>
  <c r="AR105" i="7"/>
  <c r="AR108" i="7"/>
  <c r="AQ108" i="7"/>
  <c r="AQ105" i="7"/>
  <c r="AQ104" i="7"/>
  <c r="AQ103" i="7"/>
  <c r="AQ101" i="7"/>
  <c r="AQ100" i="7"/>
  <c r="AQ99" i="7"/>
  <c r="AQ97" i="7"/>
  <c r="AQ96" i="7"/>
  <c r="AQ95" i="7"/>
  <c r="AQ94" i="7"/>
  <c r="AQ93" i="7"/>
  <c r="AQ92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4" i="7"/>
  <c r="AQ33" i="7"/>
  <c r="AQ32" i="7"/>
  <c r="AQ31" i="7"/>
  <c r="AQ30" i="7"/>
  <c r="AQ29" i="7"/>
  <c r="AQ28" i="7"/>
  <c r="AQ27" i="7"/>
  <c r="AQ26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N29" i="46" l="1"/>
  <c r="N28" i="14"/>
  <c r="M36" i="46"/>
  <c r="M36" i="14"/>
  <c r="J36" i="46"/>
  <c r="J36" i="14"/>
  <c r="R36" i="46"/>
  <c r="R36" i="14"/>
  <c r="S36" i="14"/>
  <c r="S36" i="46"/>
  <c r="K36" i="14"/>
  <c r="K36" i="46"/>
  <c r="L36" i="46"/>
  <c r="L36" i="14"/>
  <c r="I36" i="46"/>
  <c r="I36" i="14"/>
  <c r="Q36" i="46"/>
  <c r="Q36" i="14"/>
  <c r="Q29" i="46"/>
  <c r="Q29" i="14"/>
  <c r="F36" i="14"/>
  <c r="F36" i="46"/>
  <c r="N36" i="14"/>
  <c r="N36" i="46"/>
  <c r="P29" i="46"/>
  <c r="P28" i="14"/>
  <c r="G36" i="14"/>
  <c r="G36" i="46"/>
  <c r="O36" i="14"/>
  <c r="O36" i="46"/>
  <c r="H36" i="14"/>
  <c r="H36" i="46"/>
  <c r="P36" i="14"/>
  <c r="P36" i="46"/>
  <c r="BM351" i="7"/>
  <c r="BP354" i="7"/>
  <c r="CQ443" i="7"/>
  <c r="BQ443" i="7" s="1"/>
  <c r="BS364" i="7"/>
  <c r="BU338" i="7"/>
  <c r="CQ428" i="7"/>
  <c r="BQ428" i="7" s="1"/>
  <c r="CE439" i="7"/>
  <c r="BE439" i="7" s="1"/>
  <c r="CS430" i="7"/>
  <c r="BS430" i="7" s="1"/>
  <c r="BR341" i="7"/>
  <c r="BB337" i="7"/>
  <c r="CU439" i="7"/>
  <c r="BU439" i="7" s="1"/>
  <c r="BU343" i="7"/>
  <c r="BD365" i="7"/>
  <c r="BF344" i="7"/>
  <c r="BE351" i="7"/>
  <c r="BS356" i="7"/>
  <c r="CR429" i="7"/>
  <c r="BR429" i="7" s="1"/>
  <c r="BQ331" i="7"/>
  <c r="CN425" i="7"/>
  <c r="BN425" i="7" s="1"/>
  <c r="CP418" i="7"/>
  <c r="BP418" i="7" s="1"/>
  <c r="CS423" i="7"/>
  <c r="BS423" i="7" s="1"/>
  <c r="BT350" i="7"/>
  <c r="BU351" i="7"/>
  <c r="CS421" i="7"/>
  <c r="BS421" i="7" s="1"/>
  <c r="CQ436" i="7"/>
  <c r="BQ436" i="7" s="1"/>
  <c r="BQ355" i="7"/>
  <c r="BT357" i="7"/>
  <c r="CP442" i="7"/>
  <c r="BP442" i="7" s="1"/>
  <c r="BP361" i="7"/>
  <c r="CQ416" i="7"/>
  <c r="BQ416" i="7" s="1"/>
  <c r="BQ335" i="7"/>
  <c r="CR441" i="7"/>
  <c r="BR441" i="7" s="1"/>
  <c r="BR360" i="7"/>
  <c r="CO446" i="7"/>
  <c r="BO446" i="7" s="1"/>
  <c r="BO365" i="7"/>
  <c r="CR425" i="7"/>
  <c r="BR425" i="7" s="1"/>
  <c r="BR344" i="7"/>
  <c r="CQ432" i="7"/>
  <c r="BQ432" i="7" s="1"/>
  <c r="BQ351" i="7"/>
  <c r="CU436" i="7"/>
  <c r="BU436" i="7" s="1"/>
  <c r="BU355" i="7"/>
  <c r="CQ439" i="7"/>
  <c r="BQ439" i="7" s="1"/>
  <c r="BQ358" i="7"/>
  <c r="CU443" i="7"/>
  <c r="BU443" i="7" s="1"/>
  <c r="BU362" i="7"/>
  <c r="CP446" i="7"/>
  <c r="BP446" i="7" s="1"/>
  <c r="BP365" i="7"/>
  <c r="CM425" i="7"/>
  <c r="BM425" i="7" s="1"/>
  <c r="BM344" i="7"/>
  <c r="CQ429" i="7"/>
  <c r="BQ429" i="7" s="1"/>
  <c r="BQ348" i="7"/>
  <c r="CL432" i="7"/>
  <c r="BL432" i="7" s="1"/>
  <c r="BL351" i="7"/>
  <c r="CU433" i="7"/>
  <c r="BU433" i="7" s="1"/>
  <c r="BU352" i="7"/>
  <c r="CP436" i="7"/>
  <c r="BP436" i="7" s="1"/>
  <c r="BP355" i="7"/>
  <c r="CL439" i="7"/>
  <c r="BL439" i="7" s="1"/>
  <c r="BL358" i="7"/>
  <c r="CU440" i="7"/>
  <c r="BU440" i="7" s="1"/>
  <c r="BU359" i="7"/>
  <c r="CP443" i="7"/>
  <c r="BP443" i="7" s="1"/>
  <c r="BP362" i="7"/>
  <c r="CK446" i="7"/>
  <c r="BK446" i="7" s="1"/>
  <c r="BK365" i="7"/>
  <c r="BS332" i="7"/>
  <c r="CS413" i="7"/>
  <c r="BS413" i="7" s="1"/>
  <c r="AY336" i="7"/>
  <c r="BY417" i="7"/>
  <c r="AY417" i="7" s="1"/>
  <c r="BS336" i="7"/>
  <c r="CS417" i="7"/>
  <c r="BS417" i="7" s="1"/>
  <c r="BL337" i="7"/>
  <c r="CL418" i="7"/>
  <c r="BL418" i="7" s="1"/>
  <c r="BR339" i="7"/>
  <c r="CR420" i="7"/>
  <c r="BR420" i="7" s="1"/>
  <c r="BT341" i="7"/>
  <c r="CT422" i="7"/>
  <c r="BT422" i="7" s="1"/>
  <c r="BU342" i="7"/>
  <c r="CU423" i="7"/>
  <c r="BU423" i="7" s="1"/>
  <c r="AY344" i="7"/>
  <c r="BY425" i="7"/>
  <c r="AY425" i="7" s="1"/>
  <c r="BG344" i="7"/>
  <c r="CG425" i="7"/>
  <c r="BG425" i="7" s="1"/>
  <c r="BP345" i="7"/>
  <c r="CP426" i="7"/>
  <c r="BP426" i="7" s="1"/>
  <c r="CR428" i="7"/>
  <c r="BR428" i="7" s="1"/>
  <c r="BR347" i="7"/>
  <c r="CS429" i="7"/>
  <c r="BS429" i="7" s="1"/>
  <c r="BS348" i="7"/>
  <c r="CT430" i="7"/>
  <c r="BT430" i="7" s="1"/>
  <c r="BT349" i="7"/>
  <c r="CU431" i="7"/>
  <c r="BU431" i="7" s="1"/>
  <c r="BU350" i="7"/>
  <c r="CF432" i="7"/>
  <c r="BF432" i="7" s="1"/>
  <c r="BF351" i="7"/>
  <c r="CN432" i="7"/>
  <c r="BN432" i="7" s="1"/>
  <c r="BN351" i="7"/>
  <c r="CP434" i="7"/>
  <c r="BP434" i="7" s="1"/>
  <c r="BP353" i="7"/>
  <c r="CQ435" i="7"/>
  <c r="BQ435" i="7" s="1"/>
  <c r="BQ354" i="7"/>
  <c r="CR436" i="7"/>
  <c r="BR436" i="7" s="1"/>
  <c r="BR355" i="7"/>
  <c r="CU418" i="7"/>
  <c r="BU418" i="7" s="1"/>
  <c r="BU337" i="7"/>
  <c r="CH425" i="7"/>
  <c r="BH425" i="7" s="1"/>
  <c r="BH344" i="7"/>
  <c r="CS432" i="7"/>
  <c r="BS432" i="7" s="1"/>
  <c r="BS351" i="7"/>
  <c r="CJ439" i="7"/>
  <c r="BJ439" i="7" s="1"/>
  <c r="BJ358" i="7"/>
  <c r="CS416" i="7"/>
  <c r="BS416" i="7" s="1"/>
  <c r="BS335" i="7"/>
  <c r="CL425" i="7"/>
  <c r="BL425" i="7" s="1"/>
  <c r="BL344" i="7"/>
  <c r="CQ426" i="7"/>
  <c r="BQ426" i="7" s="1"/>
  <c r="BQ345" i="7"/>
  <c r="CS428" i="7"/>
  <c r="BS428" i="7" s="1"/>
  <c r="BS347" i="7"/>
  <c r="CG432" i="7"/>
  <c r="BG432" i="7" s="1"/>
  <c r="BG351" i="7"/>
  <c r="CT433" i="7"/>
  <c r="BT433" i="7" s="1"/>
  <c r="BT352" i="7"/>
  <c r="CP437" i="7"/>
  <c r="BP437" i="7" s="1"/>
  <c r="BP356" i="7"/>
  <c r="CA438" i="7"/>
  <c r="BA438" i="7" s="1"/>
  <c r="BA357" i="7"/>
  <c r="CQ438" i="7"/>
  <c r="BQ438" i="7" s="1"/>
  <c r="BQ357" i="7"/>
  <c r="CF439" i="7"/>
  <c r="BF439" i="7" s="1"/>
  <c r="BF358" i="7"/>
  <c r="CS440" i="7"/>
  <c r="BS440" i="7" s="1"/>
  <c r="BS359" i="7"/>
  <c r="BZ445" i="7"/>
  <c r="AZ445" i="7" s="1"/>
  <c r="AZ364" i="7"/>
  <c r="CT445" i="7"/>
  <c r="BT445" i="7" s="1"/>
  <c r="BT364" i="7"/>
  <c r="CI446" i="7"/>
  <c r="BI446" i="7" s="1"/>
  <c r="BI365" i="7"/>
  <c r="CU446" i="7"/>
  <c r="BU446" i="7" s="1"/>
  <c r="BU365" i="7"/>
  <c r="BZ425" i="7"/>
  <c r="AZ425" i="7" s="1"/>
  <c r="AZ344" i="7"/>
  <c r="CT429" i="7"/>
  <c r="BT429" i="7" s="1"/>
  <c r="BT348" i="7"/>
  <c r="CQ434" i="7"/>
  <c r="BQ434" i="7" s="1"/>
  <c r="BQ353" i="7"/>
  <c r="CR435" i="7"/>
  <c r="BR435" i="7" s="1"/>
  <c r="BR354" i="7"/>
  <c r="CT441" i="7"/>
  <c r="BT441" i="7" s="1"/>
  <c r="BT360" i="7"/>
  <c r="CR443" i="7"/>
  <c r="BR443" i="7" s="1"/>
  <c r="BR362" i="7"/>
  <c r="CE446" i="7"/>
  <c r="BE446" i="7" s="1"/>
  <c r="BE365" i="7"/>
  <c r="CD425" i="7"/>
  <c r="BD425" i="7" s="1"/>
  <c r="BD344" i="7"/>
  <c r="CQ430" i="7"/>
  <c r="BQ430" i="7" s="1"/>
  <c r="BQ349" i="7"/>
  <c r="CO432" i="7"/>
  <c r="BO432" i="7" s="1"/>
  <c r="BO351" i="7"/>
  <c r="CQ442" i="7"/>
  <c r="BQ442" i="7" s="1"/>
  <c r="BQ361" i="7"/>
  <c r="CA425" i="7"/>
  <c r="BA425" i="7" s="1"/>
  <c r="BA344" i="7"/>
  <c r="CU429" i="7"/>
  <c r="BU429" i="7" s="1"/>
  <c r="BU348" i="7"/>
  <c r="CT436" i="7"/>
  <c r="BT436" i="7" s="1"/>
  <c r="BT355" i="7"/>
  <c r="BZ439" i="7"/>
  <c r="AZ439" i="7" s="1"/>
  <c r="AZ358" i="7"/>
  <c r="CT443" i="7"/>
  <c r="BT443" i="7" s="1"/>
  <c r="BT362" i="7"/>
  <c r="CN445" i="7"/>
  <c r="BN445" i="7" s="1"/>
  <c r="BN364" i="7"/>
  <c r="CR414" i="7"/>
  <c r="BR414" i="7" s="1"/>
  <c r="BR333" i="7"/>
  <c r="CP416" i="7"/>
  <c r="BP416" i="7" s="1"/>
  <c r="BP335" i="7"/>
  <c r="CA417" i="7"/>
  <c r="BA417" i="7" s="1"/>
  <c r="BA336" i="7"/>
  <c r="CQ417" i="7"/>
  <c r="BQ417" i="7" s="1"/>
  <c r="BQ336" i="7"/>
  <c r="CF418" i="7"/>
  <c r="BF418" i="7" s="1"/>
  <c r="BF337" i="7"/>
  <c r="CR418" i="7"/>
  <c r="BR418" i="7" s="1"/>
  <c r="BR337" i="7"/>
  <c r="CU421" i="7"/>
  <c r="BU421" i="7" s="1"/>
  <c r="BU340" i="7"/>
  <c r="CR438" i="7"/>
  <c r="BR438" i="7" s="1"/>
  <c r="BR357" i="7"/>
  <c r="CC439" i="7"/>
  <c r="BC439" i="7" s="1"/>
  <c r="BC358" i="7"/>
  <c r="CK439" i="7"/>
  <c r="BK439" i="7" s="1"/>
  <c r="BK358" i="7"/>
  <c r="CP440" i="7"/>
  <c r="BP440" i="7" s="1"/>
  <c r="BP359" i="7"/>
  <c r="CQ441" i="7"/>
  <c r="BQ441" i="7" s="1"/>
  <c r="BQ360" i="7"/>
  <c r="CP444" i="7"/>
  <c r="BP444" i="7" s="1"/>
  <c r="BP363" i="7"/>
  <c r="CA445" i="7"/>
  <c r="BA445" i="7" s="1"/>
  <c r="BA364" i="7"/>
  <c r="CU445" i="7"/>
  <c r="BU445" i="7" s="1"/>
  <c r="BU364" i="7"/>
  <c r="CR446" i="7"/>
  <c r="BR446" i="7" s="1"/>
  <c r="BR365" i="7"/>
  <c r="CU416" i="7"/>
  <c r="BU416" i="7" s="1"/>
  <c r="BU335" i="7"/>
  <c r="CQ424" i="7"/>
  <c r="BQ424" i="7" s="1"/>
  <c r="BQ343" i="7"/>
  <c r="CU428" i="7"/>
  <c r="BU428" i="7" s="1"/>
  <c r="BU347" i="7"/>
  <c r="CP431" i="7"/>
  <c r="BP431" i="7" s="1"/>
  <c r="BP350" i="7"/>
  <c r="CP438" i="7"/>
  <c r="BP438" i="7" s="1"/>
  <c r="BP357" i="7"/>
  <c r="CT442" i="7"/>
  <c r="BT442" i="7" s="1"/>
  <c r="BT361" i="7"/>
  <c r="CU412" i="7"/>
  <c r="BU412" i="7" s="1"/>
  <c r="BU331" i="7"/>
  <c r="CP415" i="7"/>
  <c r="BP415" i="7" s="1"/>
  <c r="BP334" i="7"/>
  <c r="BY418" i="7"/>
  <c r="AY418" i="7" s="1"/>
  <c r="AY337" i="7"/>
  <c r="CS418" i="7"/>
  <c r="BS418" i="7" s="1"/>
  <c r="BS337" i="7"/>
  <c r="CQ420" i="7"/>
  <c r="BQ420" i="7" s="1"/>
  <c r="BQ339" i="7"/>
  <c r="CP423" i="7"/>
  <c r="BP423" i="7" s="1"/>
  <c r="BP342" i="7"/>
  <c r="AZ337" i="7"/>
  <c r="BZ418" i="7"/>
  <c r="AZ418" i="7" s="1"/>
  <c r="BP341" i="7"/>
  <c r="CP422" i="7"/>
  <c r="BP422" i="7" s="1"/>
  <c r="CU425" i="7"/>
  <c r="BU425" i="7" s="1"/>
  <c r="BU344" i="7"/>
  <c r="CP428" i="7"/>
  <c r="BP428" i="7" s="1"/>
  <c r="BP347" i="7"/>
  <c r="CT432" i="7"/>
  <c r="BT432" i="7" s="1"/>
  <c r="BT351" i="7"/>
  <c r="CT439" i="7"/>
  <c r="BT439" i="7" s="1"/>
  <c r="BT358" i="7"/>
  <c r="CS446" i="7"/>
  <c r="BS446" i="7" s="1"/>
  <c r="BS365" i="7"/>
  <c r="CT417" i="7"/>
  <c r="BT417" i="7" s="1"/>
  <c r="BT336" i="7"/>
  <c r="CT413" i="7"/>
  <c r="BT413" i="7" s="1"/>
  <c r="BT332" i="7"/>
  <c r="CU414" i="7"/>
  <c r="BU414" i="7" s="1"/>
  <c r="BU333" i="7"/>
  <c r="CD417" i="7"/>
  <c r="BD417" i="7" s="1"/>
  <c r="BD336" i="7"/>
  <c r="CP417" i="7"/>
  <c r="BP417" i="7" s="1"/>
  <c r="BP336" i="7"/>
  <c r="CM418" i="7"/>
  <c r="BM418" i="7" s="1"/>
  <c r="BM337" i="7"/>
  <c r="CR419" i="7"/>
  <c r="BR419" i="7" s="1"/>
  <c r="BR338" i="7"/>
  <c r="CT421" i="7"/>
  <c r="BT421" i="7" s="1"/>
  <c r="BT340" i="7"/>
  <c r="CS412" i="7"/>
  <c r="BS412" i="7" s="1"/>
  <c r="BS331" i="7"/>
  <c r="CR415" i="7"/>
  <c r="BR415" i="7" s="1"/>
  <c r="BR334" i="7"/>
  <c r="CQ418" i="7"/>
  <c r="BQ418" i="7" s="1"/>
  <c r="BQ337" i="7"/>
  <c r="CQ422" i="7"/>
  <c r="BQ422" i="7" s="1"/>
  <c r="BQ341" i="7"/>
  <c r="CH439" i="7"/>
  <c r="BH439" i="7" s="1"/>
  <c r="BH358" i="7"/>
  <c r="BY446" i="7"/>
  <c r="AY446" i="7" s="1"/>
  <c r="AY365" i="7"/>
  <c r="CP412" i="7"/>
  <c r="BP412" i="7" s="1"/>
  <c r="BP331" i="7"/>
  <c r="CR417" i="7"/>
  <c r="BR417" i="7" s="1"/>
  <c r="BR336" i="7"/>
  <c r="CB425" i="7"/>
  <c r="BB425" i="7" s="1"/>
  <c r="BB344" i="7"/>
  <c r="CT427" i="7"/>
  <c r="BT427" i="7" s="1"/>
  <c r="BT346" i="7"/>
  <c r="CA432" i="7"/>
  <c r="BA432" i="7" s="1"/>
  <c r="BA351" i="7"/>
  <c r="CS434" i="7"/>
  <c r="BS434" i="7" s="1"/>
  <c r="BS353" i="7"/>
  <c r="CA439" i="7"/>
  <c r="BA439" i="7" s="1"/>
  <c r="BA358" i="7"/>
  <c r="CS441" i="7"/>
  <c r="BS441" i="7" s="1"/>
  <c r="BS360" i="7"/>
  <c r="BZ446" i="7"/>
  <c r="AZ446" i="7" s="1"/>
  <c r="AZ365" i="7"/>
  <c r="CB417" i="7"/>
  <c r="BB417" i="7" s="1"/>
  <c r="BB336" i="7"/>
  <c r="CT424" i="7"/>
  <c r="BT424" i="7" s="1"/>
  <c r="BT343" i="7"/>
  <c r="CS431" i="7"/>
  <c r="BS431" i="7" s="1"/>
  <c r="BS350" i="7"/>
  <c r="CS438" i="7"/>
  <c r="BS438" i="7" s="1"/>
  <c r="BS357" i="7"/>
  <c r="CR445" i="7"/>
  <c r="BR445" i="7" s="1"/>
  <c r="BR364" i="7"/>
  <c r="BP333" i="7"/>
  <c r="CP414" i="7"/>
  <c r="BP414" i="7" s="1"/>
  <c r="BQ334" i="7"/>
  <c r="CQ415" i="7"/>
  <c r="BQ415" i="7" s="1"/>
  <c r="BR335" i="7"/>
  <c r="CR416" i="7"/>
  <c r="BR416" i="7" s="1"/>
  <c r="BC336" i="7"/>
  <c r="CC417" i="7"/>
  <c r="BC417" i="7" s="1"/>
  <c r="BD337" i="7"/>
  <c r="CD418" i="7"/>
  <c r="BD418" i="7" s="1"/>
  <c r="BT337" i="7"/>
  <c r="CT418" i="7"/>
  <c r="BT418" i="7" s="1"/>
  <c r="BQ338" i="7"/>
  <c r="CQ419" i="7"/>
  <c r="BQ419" i="7" s="1"/>
  <c r="BQ342" i="7"/>
  <c r="CQ423" i="7"/>
  <c r="BQ423" i="7" s="1"/>
  <c r="BR343" i="7"/>
  <c r="CR424" i="7"/>
  <c r="BR424" i="7" s="1"/>
  <c r="BC344" i="7"/>
  <c r="CC425" i="7"/>
  <c r="BC425" i="7" s="1"/>
  <c r="BS344" i="7"/>
  <c r="CS425" i="7"/>
  <c r="BS425" i="7" s="1"/>
  <c r="CT426" i="7"/>
  <c r="BT426" i="7" s="1"/>
  <c r="BT345" i="7"/>
  <c r="CU427" i="7"/>
  <c r="BU427" i="7" s="1"/>
  <c r="BU346" i="7"/>
  <c r="CP430" i="7"/>
  <c r="BP430" i="7" s="1"/>
  <c r="BP349" i="7"/>
  <c r="CQ431" i="7"/>
  <c r="BQ431" i="7" s="1"/>
  <c r="BQ350" i="7"/>
  <c r="CB432" i="7"/>
  <c r="BB432" i="7" s="1"/>
  <c r="BB351" i="7"/>
  <c r="CJ432" i="7"/>
  <c r="BJ432" i="7" s="1"/>
  <c r="BJ351" i="7"/>
  <c r="CR432" i="7"/>
  <c r="BR432" i="7" s="1"/>
  <c r="BR351" i="7"/>
  <c r="CS433" i="7"/>
  <c r="BS433" i="7" s="1"/>
  <c r="BS352" i="7"/>
  <c r="CT434" i="7"/>
  <c r="BT434" i="7" s="1"/>
  <c r="BT353" i="7"/>
  <c r="CP425" i="7"/>
  <c r="BP425" i="7" s="1"/>
  <c r="BP344" i="7"/>
  <c r="BY432" i="7"/>
  <c r="AY432" i="7" s="1"/>
  <c r="AY351" i="7"/>
  <c r="CB439" i="7"/>
  <c r="BB439" i="7" s="1"/>
  <c r="BB358" i="7"/>
  <c r="CR439" i="7"/>
  <c r="BR439" i="7" s="1"/>
  <c r="BR358" i="7"/>
  <c r="CQ414" i="7"/>
  <c r="BQ414" i="7" s="1"/>
  <c r="BQ333" i="7"/>
  <c r="CP421" i="7"/>
  <c r="BP421" i="7" s="1"/>
  <c r="BP340" i="7"/>
  <c r="CS424" i="7"/>
  <c r="BS424" i="7" s="1"/>
  <c r="BS343" i="7"/>
  <c r="CU426" i="7"/>
  <c r="BU426" i="7" s="1"/>
  <c r="BU345" i="7"/>
  <c r="CR431" i="7"/>
  <c r="BR431" i="7" s="1"/>
  <c r="BR350" i="7"/>
  <c r="CS436" i="7"/>
  <c r="BS436" i="7" s="1"/>
  <c r="BS355" i="7"/>
  <c r="CT437" i="7"/>
  <c r="BT437" i="7" s="1"/>
  <c r="BT356" i="7"/>
  <c r="CU438" i="7"/>
  <c r="BU438" i="7" s="1"/>
  <c r="BU357" i="7"/>
  <c r="CN439" i="7"/>
  <c r="BN439" i="7" s="1"/>
  <c r="BN358" i="7"/>
  <c r="CS444" i="7"/>
  <c r="BS444" i="7" s="1"/>
  <c r="BS363" i="7"/>
  <c r="CP445" i="7"/>
  <c r="BP445" i="7" s="1"/>
  <c r="BP364" i="7"/>
  <c r="CA446" i="7"/>
  <c r="BA446" i="7" s="1"/>
  <c r="BA365" i="7"/>
  <c r="CQ446" i="7"/>
  <c r="BQ446" i="7" s="1"/>
  <c r="BQ365" i="7"/>
  <c r="CE418" i="7"/>
  <c r="BE418" i="7" s="1"/>
  <c r="BE337" i="7"/>
  <c r="CU422" i="7"/>
  <c r="BU422" i="7" s="1"/>
  <c r="BU341" i="7"/>
  <c r="CR423" i="7"/>
  <c r="BR423" i="7" s="1"/>
  <c r="BR342" i="7"/>
  <c r="CP429" i="7"/>
  <c r="BP429" i="7" s="1"/>
  <c r="BP348" i="7"/>
  <c r="CM446" i="7"/>
  <c r="BM446" i="7" s="1"/>
  <c r="BM365" i="7"/>
  <c r="CR427" i="7"/>
  <c r="BR427" i="7" s="1"/>
  <c r="BR346" i="7"/>
  <c r="CU430" i="7"/>
  <c r="BU430" i="7" s="1"/>
  <c r="BU349" i="7"/>
  <c r="CP441" i="7"/>
  <c r="BP441" i="7" s="1"/>
  <c r="BP360" i="7"/>
  <c r="CU442" i="7"/>
  <c r="BU442" i="7" s="1"/>
  <c r="BU361" i="7"/>
  <c r="BT333" i="7"/>
  <c r="CT414" i="7"/>
  <c r="BT414" i="7" s="1"/>
  <c r="CG418" i="7"/>
  <c r="BG418" i="7" s="1"/>
  <c r="BG337" i="7"/>
  <c r="CT428" i="7"/>
  <c r="BT428" i="7" s="1"/>
  <c r="BT347" i="7"/>
  <c r="BZ432" i="7"/>
  <c r="AZ432" i="7" s="1"/>
  <c r="AZ351" i="7"/>
  <c r="CQ440" i="7"/>
  <c r="BQ440" i="7" s="1"/>
  <c r="BQ359" i="7"/>
  <c r="CQ425" i="7"/>
  <c r="BQ425" i="7" s="1"/>
  <c r="BQ344" i="7"/>
  <c r="CS427" i="7"/>
  <c r="BS427" i="7" s="1"/>
  <c r="BS346" i="7"/>
  <c r="CP432" i="7"/>
  <c r="BP432" i="7" s="1"/>
  <c r="BP351" i="7"/>
  <c r="CP439" i="7"/>
  <c r="BP439" i="7" s="1"/>
  <c r="BP358" i="7"/>
  <c r="CS442" i="7"/>
  <c r="BS442" i="7" s="1"/>
  <c r="BS361" i="7"/>
  <c r="CU444" i="7"/>
  <c r="BU444" i="7" s="1"/>
  <c r="BU363" i="7"/>
  <c r="CG446" i="7"/>
  <c r="BG446" i="7" s="1"/>
  <c r="BG365" i="7"/>
  <c r="CT412" i="7"/>
  <c r="BT412" i="7" s="1"/>
  <c r="BT331" i="7"/>
  <c r="CU413" i="7"/>
  <c r="BU413" i="7" s="1"/>
  <c r="BU332" i="7"/>
  <c r="CT416" i="7"/>
  <c r="BT416" i="7" s="1"/>
  <c r="BT335" i="7"/>
  <c r="CU417" i="7"/>
  <c r="BU417" i="7" s="1"/>
  <c r="BU336" i="7"/>
  <c r="CS419" i="7"/>
  <c r="BS419" i="7" s="1"/>
  <c r="BS338" i="7"/>
  <c r="CQ421" i="7"/>
  <c r="BQ421" i="7" s="1"/>
  <c r="BQ340" i="7"/>
  <c r="CU437" i="7"/>
  <c r="BU437" i="7" s="1"/>
  <c r="BU356" i="7"/>
  <c r="CN438" i="7"/>
  <c r="BN438" i="7" s="1"/>
  <c r="BN357" i="7"/>
  <c r="BY439" i="7"/>
  <c r="AY439" i="7" s="1"/>
  <c r="AY358" i="7"/>
  <c r="CG439" i="7"/>
  <c r="BG439" i="7" s="1"/>
  <c r="BG358" i="7"/>
  <c r="CO439" i="7"/>
  <c r="BO439" i="7" s="1"/>
  <c r="BO358" i="7"/>
  <c r="CT440" i="7"/>
  <c r="BT440" i="7" s="1"/>
  <c r="BT359" i="7"/>
  <c r="CU441" i="7"/>
  <c r="BU441" i="7" s="1"/>
  <c r="BU360" i="7"/>
  <c r="CR442" i="7"/>
  <c r="BR442" i="7" s="1"/>
  <c r="BR361" i="7"/>
  <c r="CS443" i="7"/>
  <c r="BS443" i="7" s="1"/>
  <c r="BS362" i="7"/>
  <c r="CT444" i="7"/>
  <c r="BT444" i="7" s="1"/>
  <c r="BT363" i="7"/>
  <c r="CQ445" i="7"/>
  <c r="BQ445" i="7" s="1"/>
  <c r="BQ364" i="7"/>
  <c r="CF446" i="7"/>
  <c r="BF446" i="7" s="1"/>
  <c r="BF365" i="7"/>
  <c r="CN446" i="7"/>
  <c r="BN446" i="7" s="1"/>
  <c r="BN365" i="7"/>
  <c r="CP420" i="7"/>
  <c r="BP420" i="7" s="1"/>
  <c r="BP339" i="7"/>
  <c r="CS426" i="7"/>
  <c r="BS426" i="7" s="1"/>
  <c r="BS345" i="7"/>
  <c r="CI432" i="7"/>
  <c r="BI432" i="7" s="1"/>
  <c r="BI351" i="7"/>
  <c r="CR433" i="7"/>
  <c r="BR433" i="7" s="1"/>
  <c r="BR352" i="7"/>
  <c r="BZ438" i="7"/>
  <c r="AZ438" i="7" s="1"/>
  <c r="AZ357" i="7"/>
  <c r="CI439" i="7"/>
  <c r="BI439" i="7" s="1"/>
  <c r="BI358" i="7"/>
  <c r="CR440" i="7"/>
  <c r="BR440" i="7" s="1"/>
  <c r="BR359" i="7"/>
  <c r="BY445" i="7"/>
  <c r="AY445" i="7" s="1"/>
  <c r="AY364" i="7"/>
  <c r="CH446" i="7"/>
  <c r="BH446" i="7" s="1"/>
  <c r="BH365" i="7"/>
  <c r="CR413" i="7"/>
  <c r="BR413" i="7" s="1"/>
  <c r="BR332" i="7"/>
  <c r="CS414" i="7"/>
  <c r="BS414" i="7" s="1"/>
  <c r="BS333" i="7"/>
  <c r="CN417" i="7"/>
  <c r="BN417" i="7" s="1"/>
  <c r="BN336" i="7"/>
  <c r="CC418" i="7"/>
  <c r="BC418" i="7" s="1"/>
  <c r="BC337" i="7"/>
  <c r="CO418" i="7"/>
  <c r="BO418" i="7" s="1"/>
  <c r="BO337" i="7"/>
  <c r="CP419" i="7"/>
  <c r="BP419" i="7" s="1"/>
  <c r="BP338" i="7"/>
  <c r="CS422" i="7"/>
  <c r="BS422" i="7" s="1"/>
  <c r="BS341" i="7"/>
  <c r="CT419" i="7"/>
  <c r="BT419" i="7" s="1"/>
  <c r="BT338" i="7"/>
  <c r="CE425" i="7"/>
  <c r="BE425" i="7" s="1"/>
  <c r="BE344" i="7"/>
  <c r="CR430" i="7"/>
  <c r="BR430" i="7" s="1"/>
  <c r="BR349" i="7"/>
  <c r="CD432" i="7"/>
  <c r="BD432" i="7" s="1"/>
  <c r="BD351" i="7"/>
  <c r="CR437" i="7"/>
  <c r="BR437" i="7" s="1"/>
  <c r="BR356" i="7"/>
  <c r="CD439" i="7"/>
  <c r="BD439" i="7" s="1"/>
  <c r="BD358" i="7"/>
  <c r="CQ444" i="7"/>
  <c r="BQ444" i="7" s="1"/>
  <c r="BQ363" i="7"/>
  <c r="CC446" i="7"/>
  <c r="BC446" i="7" s="1"/>
  <c r="BC365" i="7"/>
  <c r="CI418" i="7"/>
  <c r="BI418" i="7" s="1"/>
  <c r="BI337" i="7"/>
  <c r="CU434" i="7"/>
  <c r="BU434" i="7" s="1"/>
  <c r="BU353" i="7"/>
  <c r="BZ417" i="7"/>
  <c r="AZ417" i="7" s="1"/>
  <c r="AZ336" i="7"/>
  <c r="CA418" i="7"/>
  <c r="BA418" i="7" s="1"/>
  <c r="BA337" i="7"/>
  <c r="CT425" i="7"/>
  <c r="BT425" i="7" s="1"/>
  <c r="BT344" i="7"/>
  <c r="CC432" i="7"/>
  <c r="BC432" i="7" s="1"/>
  <c r="BC351" i="7"/>
  <c r="DG440" i="7"/>
  <c r="DF443" i="7"/>
  <c r="DB443" i="7"/>
  <c r="DH445" i="7"/>
  <c r="DP445" i="7"/>
  <c r="DL441" i="7"/>
  <c r="DE442" i="7"/>
  <c r="DH441" i="7"/>
  <c r="DJ443" i="7"/>
  <c r="DD445" i="7"/>
  <c r="A40" i="41" l="1"/>
  <c r="A79" i="41" s="1"/>
  <c r="A118" i="41" s="1"/>
  <c r="A157" i="41" s="1"/>
  <c r="A196" i="41" s="1"/>
  <c r="A235" i="41" s="1"/>
  <c r="A274" i="41" s="1"/>
  <c r="A313" i="41" s="1"/>
  <c r="A352" i="41" s="1"/>
  <c r="A391" i="41" s="1"/>
  <c r="AY56" i="7" l="1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AL208" i="7" l="1"/>
  <c r="AL207" i="7"/>
  <c r="AL206" i="7"/>
  <c r="AL205" i="7"/>
  <c r="AL204" i="7"/>
  <c r="AL203" i="7"/>
  <c r="AL202" i="7"/>
  <c r="AL201" i="7"/>
  <c r="AL200" i="7"/>
  <c r="AL199" i="7"/>
  <c r="AL277" i="7" s="1"/>
  <c r="AL358" i="7" s="1"/>
  <c r="AL198" i="7"/>
  <c r="AL197" i="7"/>
  <c r="AL196" i="7"/>
  <c r="AL195" i="7"/>
  <c r="AL194" i="7"/>
  <c r="AL193" i="7"/>
  <c r="AL192" i="7"/>
  <c r="AL191" i="7"/>
  <c r="AL190" i="7"/>
  <c r="AL189" i="7"/>
  <c r="AL267" i="7" s="1"/>
  <c r="AL348" i="7" s="1"/>
  <c r="AL188" i="7"/>
  <c r="AL187" i="7"/>
  <c r="AL186" i="7"/>
  <c r="AL185" i="7"/>
  <c r="AL184" i="7"/>
  <c r="AL183" i="7"/>
  <c r="AL182" i="7"/>
  <c r="AL181" i="7"/>
  <c r="AL180" i="7"/>
  <c r="AL179" i="7"/>
  <c r="AL178" i="7"/>
  <c r="AL256" i="7" s="1"/>
  <c r="AL337" i="7" s="1"/>
  <c r="AL177" i="7"/>
  <c r="AL176" i="7"/>
  <c r="AL175" i="7"/>
  <c r="AL174" i="7"/>
  <c r="AL173" i="7"/>
  <c r="AL172" i="7"/>
  <c r="AH208" i="7"/>
  <c r="AG208" i="7"/>
  <c r="AF208" i="7"/>
  <c r="AH207" i="7"/>
  <c r="AG207" i="7"/>
  <c r="AF207" i="7"/>
  <c r="AH206" i="7"/>
  <c r="AH284" i="7" s="1"/>
  <c r="AH365" i="7" s="1"/>
  <c r="AG206" i="7"/>
  <c r="AG284" i="7" s="1"/>
  <c r="AG365" i="7" s="1"/>
  <c r="AF206" i="7"/>
  <c r="AF284" i="7" s="1"/>
  <c r="AF365" i="7" s="1"/>
  <c r="AH205" i="7"/>
  <c r="AG205" i="7"/>
  <c r="AF205" i="7"/>
  <c r="AH204" i="7"/>
  <c r="AG204" i="7"/>
  <c r="AG282" i="7" s="1"/>
  <c r="AG363" i="7" s="1"/>
  <c r="AF204" i="7"/>
  <c r="AH203" i="7"/>
  <c r="AG203" i="7"/>
  <c r="AG281" i="7" s="1"/>
  <c r="AG362" i="7" s="1"/>
  <c r="AF203" i="7"/>
  <c r="AH202" i="7"/>
  <c r="AG202" i="7"/>
  <c r="AG280" i="7" s="1"/>
  <c r="AG361" i="7" s="1"/>
  <c r="AF202" i="7"/>
  <c r="AH201" i="7"/>
  <c r="AG201" i="7"/>
  <c r="AG279" i="7" s="1"/>
  <c r="AG360" i="7" s="1"/>
  <c r="AF201" i="7"/>
  <c r="AH200" i="7"/>
  <c r="AG200" i="7"/>
  <c r="AG278" i="7" s="1"/>
  <c r="AG359" i="7" s="1"/>
  <c r="AF200" i="7"/>
  <c r="AH199" i="7"/>
  <c r="AH277" i="7" s="1"/>
  <c r="AH358" i="7" s="1"/>
  <c r="AG199" i="7"/>
  <c r="AG277" i="7" s="1"/>
  <c r="AG358" i="7" s="1"/>
  <c r="AF199" i="7"/>
  <c r="AF277" i="7" s="1"/>
  <c r="AF358" i="7" s="1"/>
  <c r="AH198" i="7"/>
  <c r="AG198" i="7"/>
  <c r="AF198" i="7"/>
  <c r="AH197" i="7"/>
  <c r="AG197" i="7"/>
  <c r="AF197" i="7"/>
  <c r="AH196" i="7"/>
  <c r="AG196" i="7"/>
  <c r="AF196" i="7"/>
  <c r="AH195" i="7"/>
  <c r="AG195" i="7"/>
  <c r="AF195" i="7"/>
  <c r="AH194" i="7"/>
  <c r="AG194" i="7"/>
  <c r="AF194" i="7"/>
  <c r="AH193" i="7"/>
  <c r="AG193" i="7"/>
  <c r="AF193" i="7"/>
  <c r="AH192" i="7"/>
  <c r="AG192" i="7"/>
  <c r="AG270" i="7" s="1"/>
  <c r="AG351" i="7" s="1"/>
  <c r="AF192" i="7"/>
  <c r="AF270" i="7" s="1"/>
  <c r="AF351" i="7" s="1"/>
  <c r="AH191" i="7"/>
  <c r="AG191" i="7"/>
  <c r="AF191" i="7"/>
  <c r="AH190" i="7"/>
  <c r="AG190" i="7"/>
  <c r="AF190" i="7"/>
  <c r="AH189" i="7"/>
  <c r="AG189" i="7"/>
  <c r="AF189" i="7"/>
  <c r="AH188" i="7"/>
  <c r="AG188" i="7"/>
  <c r="AF188" i="7"/>
  <c r="AH187" i="7"/>
  <c r="AG187" i="7"/>
  <c r="AF187" i="7"/>
  <c r="AH186" i="7"/>
  <c r="AG186" i="7"/>
  <c r="AF186" i="7"/>
  <c r="AH185" i="7"/>
  <c r="AG185" i="7"/>
  <c r="AG263" i="7" s="1"/>
  <c r="AG344" i="7" s="1"/>
  <c r="AF185" i="7"/>
  <c r="AF263" i="7" s="1"/>
  <c r="AF344" i="7" s="1"/>
  <c r="AH184" i="7"/>
  <c r="AG184" i="7"/>
  <c r="AF184" i="7"/>
  <c r="AH183" i="7"/>
  <c r="AG183" i="7"/>
  <c r="AF183" i="7"/>
  <c r="AH182" i="7"/>
  <c r="AG182" i="7"/>
  <c r="AF182" i="7"/>
  <c r="AH181" i="7"/>
  <c r="AG181" i="7"/>
  <c r="AF181" i="7"/>
  <c r="AH180" i="7"/>
  <c r="AG180" i="7"/>
  <c r="AF180" i="7"/>
  <c r="AH179" i="7"/>
  <c r="AG179" i="7"/>
  <c r="AF179" i="7"/>
  <c r="AH178" i="7"/>
  <c r="AG178" i="7"/>
  <c r="AG256" i="7" s="1"/>
  <c r="AG337" i="7" s="1"/>
  <c r="AF178" i="7"/>
  <c r="AF256" i="7" s="1"/>
  <c r="AF337" i="7" s="1"/>
  <c r="AH177" i="7"/>
  <c r="AG177" i="7"/>
  <c r="AF177" i="7"/>
  <c r="AF255" i="7" s="1"/>
  <c r="AF336" i="7" s="1"/>
  <c r="AH176" i="7"/>
  <c r="AG176" i="7"/>
  <c r="AG254" i="7" s="1"/>
  <c r="AG335" i="7" s="1"/>
  <c r="AF176" i="7"/>
  <c r="AF254" i="7" s="1"/>
  <c r="AF335" i="7" s="1"/>
  <c r="AH175" i="7"/>
  <c r="AG175" i="7"/>
  <c r="AF175" i="7"/>
  <c r="AF253" i="7" s="1"/>
  <c r="AF334" i="7" s="1"/>
  <c r="AH174" i="7"/>
  <c r="AG174" i="7"/>
  <c r="AG252" i="7" s="1"/>
  <c r="AG333" i="7" s="1"/>
  <c r="AF174" i="7"/>
  <c r="AH173" i="7"/>
  <c r="AG173" i="7"/>
  <c r="AF173" i="7"/>
  <c r="AF251" i="7" s="1"/>
  <c r="AF332" i="7" s="1"/>
  <c r="AH172" i="7"/>
  <c r="AG172" i="7"/>
  <c r="AF172" i="7"/>
  <c r="AF250" i="7" s="1"/>
  <c r="AF331" i="7" s="1"/>
  <c r="AE208" i="7"/>
  <c r="AE207" i="7"/>
  <c r="AE206" i="7"/>
  <c r="AE205" i="7"/>
  <c r="AE204" i="7"/>
  <c r="AE203" i="7"/>
  <c r="AE202" i="7"/>
  <c r="AE201" i="7"/>
  <c r="AE200" i="7"/>
  <c r="AE199" i="7"/>
  <c r="AE277" i="7" s="1"/>
  <c r="AE358" i="7" s="1"/>
  <c r="AE198" i="7"/>
  <c r="AE197" i="7"/>
  <c r="AE196" i="7"/>
  <c r="AE195" i="7"/>
  <c r="AE194" i="7"/>
  <c r="AE193" i="7"/>
  <c r="AE192" i="7"/>
  <c r="AE270" i="7" s="1"/>
  <c r="AE351" i="7" s="1"/>
  <c r="AE191" i="7"/>
  <c r="AE190" i="7"/>
  <c r="AE189" i="7"/>
  <c r="AE188" i="7"/>
  <c r="AE187" i="7"/>
  <c r="AE186" i="7"/>
  <c r="AE185" i="7"/>
  <c r="AE263" i="7" s="1"/>
  <c r="AE344" i="7" s="1"/>
  <c r="AE184" i="7"/>
  <c r="AE183" i="7"/>
  <c r="AE182" i="7"/>
  <c r="AE181" i="7"/>
  <c r="AE180" i="7"/>
  <c r="AE179" i="7"/>
  <c r="AE178" i="7"/>
  <c r="AE256" i="7" s="1"/>
  <c r="AE337" i="7" s="1"/>
  <c r="AE177" i="7"/>
  <c r="AE176" i="7"/>
  <c r="AE175" i="7"/>
  <c r="AE174" i="7"/>
  <c r="AE173" i="7"/>
  <c r="AE172" i="7"/>
  <c r="V208" i="7"/>
  <c r="V207" i="7"/>
  <c r="V206" i="7"/>
  <c r="K284" i="7" s="1"/>
  <c r="K365" i="7" s="1"/>
  <c r="V205" i="7"/>
  <c r="V204" i="7"/>
  <c r="V203" i="7"/>
  <c r="V202" i="7"/>
  <c r="V201" i="7"/>
  <c r="V200" i="7"/>
  <c r="V199" i="7"/>
  <c r="K277" i="7" s="1"/>
  <c r="K358" i="7" s="1"/>
  <c r="V198" i="7"/>
  <c r="K276" i="7" s="1"/>
  <c r="K357" i="7" s="1"/>
  <c r="V197" i="7"/>
  <c r="K275" i="7" s="1"/>
  <c r="K356" i="7" s="1"/>
  <c r="V196" i="7"/>
  <c r="K274" i="7" s="1"/>
  <c r="K355" i="7" s="1"/>
  <c r="V195" i="7"/>
  <c r="K273" i="7" s="1"/>
  <c r="K354" i="7" s="1"/>
  <c r="V194" i="7"/>
  <c r="K272" i="7" s="1"/>
  <c r="K353" i="7" s="1"/>
  <c r="V193" i="7"/>
  <c r="K271" i="7" s="1"/>
  <c r="K352" i="7" s="1"/>
  <c r="V192" i="7"/>
  <c r="K270" i="7" s="1"/>
  <c r="K351" i="7" s="1"/>
  <c r="V191" i="7"/>
  <c r="V190" i="7"/>
  <c r="V189" i="7"/>
  <c r="V188" i="7"/>
  <c r="V187" i="7"/>
  <c r="V186" i="7"/>
  <c r="V185" i="7"/>
  <c r="K263" i="7" s="1"/>
  <c r="K344" i="7" s="1"/>
  <c r="V184" i="7"/>
  <c r="K262" i="7" s="1"/>
  <c r="K343" i="7" s="1"/>
  <c r="V183" i="7"/>
  <c r="V182" i="7"/>
  <c r="V181" i="7"/>
  <c r="K259" i="7" s="1"/>
  <c r="K340" i="7" s="1"/>
  <c r="V180" i="7"/>
  <c r="V179" i="7"/>
  <c r="V178" i="7"/>
  <c r="K256" i="7" s="1"/>
  <c r="K337" i="7" s="1"/>
  <c r="V177" i="7"/>
  <c r="V176" i="7"/>
  <c r="V175" i="7"/>
  <c r="V174" i="7"/>
  <c r="V173" i="7"/>
  <c r="V172" i="7"/>
  <c r="U208" i="7"/>
  <c r="U207" i="7"/>
  <c r="U206" i="7"/>
  <c r="AC284" i="7" s="1"/>
  <c r="AC365" i="7" s="1"/>
  <c r="U205" i="7"/>
  <c r="AC283" i="7" s="1"/>
  <c r="AC364" i="7" s="1"/>
  <c r="U204" i="7"/>
  <c r="AC282" i="7" s="1"/>
  <c r="AC363" i="7" s="1"/>
  <c r="U203" i="7"/>
  <c r="U202" i="7"/>
  <c r="U201" i="7"/>
  <c r="U200" i="7"/>
  <c r="U199" i="7"/>
  <c r="AC277" i="7" s="1"/>
  <c r="AC358" i="7" s="1"/>
  <c r="U198" i="7"/>
  <c r="AC276" i="7" s="1"/>
  <c r="AC357" i="7" s="1"/>
  <c r="U197" i="7"/>
  <c r="AC275" i="7" s="1"/>
  <c r="AC356" i="7" s="1"/>
  <c r="U196" i="7"/>
  <c r="AC274" i="7" s="1"/>
  <c r="AC355" i="7" s="1"/>
  <c r="U195" i="7"/>
  <c r="U194" i="7"/>
  <c r="U193" i="7"/>
  <c r="U192" i="7"/>
  <c r="AC270" i="7" s="1"/>
  <c r="AC351" i="7" s="1"/>
  <c r="U191" i="7"/>
  <c r="U190" i="7"/>
  <c r="AC268" i="7" s="1"/>
  <c r="AC349" i="7" s="1"/>
  <c r="U189" i="7"/>
  <c r="U188" i="7"/>
  <c r="U187" i="7"/>
  <c r="AC265" i="7" s="1"/>
  <c r="AC346" i="7" s="1"/>
  <c r="U186" i="7"/>
  <c r="AC264" i="7" s="1"/>
  <c r="AC345" i="7" s="1"/>
  <c r="U185" i="7"/>
  <c r="AC263" i="7" s="1"/>
  <c r="AC344" i="7" s="1"/>
  <c r="U184" i="7"/>
  <c r="U183" i="7"/>
  <c r="AC261" i="7" s="1"/>
  <c r="AC342" i="7" s="1"/>
  <c r="U182" i="7"/>
  <c r="U181" i="7"/>
  <c r="U180" i="7"/>
  <c r="U179" i="7"/>
  <c r="U178" i="7"/>
  <c r="AC256" i="7" s="1"/>
  <c r="AC337" i="7" s="1"/>
  <c r="U177" i="7"/>
  <c r="AC255" i="7" s="1"/>
  <c r="AC336" i="7" s="1"/>
  <c r="U176" i="7"/>
  <c r="AC254" i="7" s="1"/>
  <c r="AC335" i="7" s="1"/>
  <c r="U175" i="7"/>
  <c r="AC253" i="7" s="1"/>
  <c r="AC334" i="7" s="1"/>
  <c r="U174" i="7"/>
  <c r="AC252" i="7" s="1"/>
  <c r="AC333" i="7" s="1"/>
  <c r="U173" i="7"/>
  <c r="U172" i="7"/>
  <c r="AO208" i="7"/>
  <c r="AO207" i="7"/>
  <c r="AO206" i="7"/>
  <c r="AO284" i="7" s="1"/>
  <c r="AO365" i="7" s="1"/>
  <c r="AO205" i="7"/>
  <c r="AO283" i="7" s="1"/>
  <c r="AO364" i="7" s="1"/>
  <c r="AO204" i="7"/>
  <c r="AO282" i="7" s="1"/>
  <c r="AO363" i="7" s="1"/>
  <c r="AO203" i="7"/>
  <c r="AO202" i="7"/>
  <c r="AO201" i="7"/>
  <c r="AO200" i="7"/>
  <c r="AO199" i="7"/>
  <c r="AO277" i="7" s="1"/>
  <c r="AO358" i="7" s="1"/>
  <c r="AO198" i="7"/>
  <c r="AO276" i="7" s="1"/>
  <c r="AO357" i="7" s="1"/>
  <c r="AO197" i="7"/>
  <c r="AO196" i="7"/>
  <c r="AO274" i="7" s="1"/>
  <c r="AO355" i="7" s="1"/>
  <c r="AO195" i="7"/>
  <c r="AO194" i="7"/>
  <c r="AO272" i="7" s="1"/>
  <c r="AO353" i="7" s="1"/>
  <c r="AO193" i="7"/>
  <c r="AO271" i="7" s="1"/>
  <c r="AO352" i="7" s="1"/>
  <c r="AO192" i="7"/>
  <c r="AO270" i="7" s="1"/>
  <c r="AO351" i="7" s="1"/>
  <c r="AO191" i="7"/>
  <c r="AO190" i="7"/>
  <c r="AO268" i="7" s="1"/>
  <c r="AO349" i="7" s="1"/>
  <c r="AO189" i="7"/>
  <c r="AO267" i="7" s="1"/>
  <c r="AO348" i="7" s="1"/>
  <c r="AO188" i="7"/>
  <c r="AO266" i="7" s="1"/>
  <c r="AO347" i="7" s="1"/>
  <c r="AO187" i="7"/>
  <c r="AO265" i="7" s="1"/>
  <c r="AO346" i="7" s="1"/>
  <c r="AO186" i="7"/>
  <c r="AO264" i="7" s="1"/>
  <c r="AO345" i="7" s="1"/>
  <c r="AO185" i="7"/>
  <c r="AO263" i="7" s="1"/>
  <c r="AO344" i="7" s="1"/>
  <c r="AO184" i="7"/>
  <c r="AO262" i="7" s="1"/>
  <c r="AO343" i="7" s="1"/>
  <c r="AO183" i="7"/>
  <c r="AO261" i="7" s="1"/>
  <c r="AO342" i="7" s="1"/>
  <c r="AO182" i="7"/>
  <c r="AO260" i="7" s="1"/>
  <c r="AO341" i="7" s="1"/>
  <c r="AO181" i="7"/>
  <c r="AO259" i="7" s="1"/>
  <c r="AO340" i="7" s="1"/>
  <c r="AO180" i="7"/>
  <c r="AO258" i="7" s="1"/>
  <c r="AO339" i="7" s="1"/>
  <c r="AO179" i="7"/>
  <c r="AO257" i="7" s="1"/>
  <c r="AO338" i="7" s="1"/>
  <c r="AO178" i="7"/>
  <c r="AO256" i="7" s="1"/>
  <c r="AO337" i="7" s="1"/>
  <c r="AO177" i="7"/>
  <c r="AO255" i="7" s="1"/>
  <c r="AO336" i="7" s="1"/>
  <c r="AO176" i="7"/>
  <c r="AO175" i="7"/>
  <c r="AO174" i="7"/>
  <c r="AO252" i="7" s="1"/>
  <c r="AO333" i="7" s="1"/>
  <c r="AO173" i="7"/>
  <c r="AO251" i="7" s="1"/>
  <c r="AO332" i="7" s="1"/>
  <c r="AO172" i="7"/>
  <c r="AO250" i="7" s="1"/>
  <c r="AO331" i="7" s="1"/>
  <c r="AC109" i="7"/>
  <c r="AC152" i="7"/>
  <c r="AB152" i="7"/>
  <c r="AA152" i="7"/>
  <c r="Z152" i="7"/>
  <c r="Y152" i="7"/>
  <c r="X152" i="7"/>
  <c r="W152" i="7"/>
  <c r="V152" i="7"/>
  <c r="U152" i="7"/>
  <c r="T152" i="7"/>
  <c r="S152" i="7"/>
  <c r="R152" i="7"/>
  <c r="Q152" i="7"/>
  <c r="P152" i="7"/>
  <c r="O152" i="7"/>
  <c r="N152" i="7"/>
  <c r="M152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AD97" i="7"/>
  <c r="AC97" i="7"/>
  <c r="C97" i="7"/>
  <c r="A97" i="7"/>
  <c r="DP338" i="7" l="1"/>
  <c r="DP419" i="7" s="1"/>
  <c r="DN331" i="7"/>
  <c r="DN412" i="7" s="1"/>
  <c r="AE210" i="7"/>
  <c r="AE214" i="7"/>
  <c r="V213" i="7"/>
  <c r="AE212" i="7"/>
  <c r="AG212" i="7"/>
  <c r="AH211" i="7"/>
  <c r="AL211" i="7"/>
  <c r="AH15" i="11"/>
  <c r="AH23" i="11"/>
  <c r="AH19" i="11"/>
  <c r="AH8" i="11"/>
  <c r="AH12" i="11"/>
  <c r="AH16" i="11"/>
  <c r="AH20" i="11"/>
  <c r="U211" i="7"/>
  <c r="AE213" i="7"/>
  <c r="AF209" i="7"/>
  <c r="AH210" i="7"/>
  <c r="AH212" i="7"/>
  <c r="AH36" i="11"/>
  <c r="AH11" i="11"/>
  <c r="AH27" i="11"/>
  <c r="AH5" i="11"/>
  <c r="AH9" i="11"/>
  <c r="AH13" i="11"/>
  <c r="AH17" i="11"/>
  <c r="AH21" i="11"/>
  <c r="AH25" i="11"/>
  <c r="AH29" i="11"/>
  <c r="U210" i="7"/>
  <c r="U212" i="7"/>
  <c r="U214" i="7"/>
  <c r="V211" i="7"/>
  <c r="AG210" i="7"/>
  <c r="AF211" i="7"/>
  <c r="AH10" i="11"/>
  <c r="AH14" i="11"/>
  <c r="AH18" i="11"/>
  <c r="AH30" i="11"/>
  <c r="U213" i="7"/>
  <c r="V210" i="7"/>
  <c r="V212" i="7"/>
  <c r="V214" i="7"/>
  <c r="AE211" i="7"/>
  <c r="AH209" i="7"/>
  <c r="AG211" i="7"/>
  <c r="AH24" i="11"/>
  <c r="AF213" i="7"/>
  <c r="AL210" i="7"/>
  <c r="AL212" i="7"/>
  <c r="AL214" i="7"/>
  <c r="AF212" i="7"/>
  <c r="AG213" i="7"/>
  <c r="AF214" i="7"/>
  <c r="AH214" i="7"/>
  <c r="AL213" i="7"/>
  <c r="AH213" i="7"/>
  <c r="AG214" i="7"/>
  <c r="AH4" i="11"/>
  <c r="AH35" i="11"/>
  <c r="AH37" i="11"/>
  <c r="AL209" i="7"/>
  <c r="AF210" i="7"/>
  <c r="AG209" i="7"/>
  <c r="AE209" i="7"/>
  <c r="V209" i="7"/>
  <c r="U209" i="7"/>
  <c r="AO209" i="7"/>
  <c r="AO163" i="7" s="1"/>
  <c r="AO210" i="7"/>
  <c r="AO211" i="7"/>
  <c r="AO212" i="7"/>
  <c r="AH3" i="11"/>
  <c r="AO214" i="7"/>
  <c r="AO213" i="7"/>
  <c r="AE97" i="7"/>
  <c r="R153" i="7"/>
  <c r="Q153" i="7"/>
  <c r="P153" i="7"/>
  <c r="O153" i="7"/>
  <c r="N153" i="7"/>
  <c r="M153" i="7"/>
  <c r="R150" i="7"/>
  <c r="Q150" i="7"/>
  <c r="P150" i="7"/>
  <c r="O150" i="7"/>
  <c r="N150" i="7"/>
  <c r="M150" i="7"/>
  <c r="R149" i="7"/>
  <c r="Q149" i="7"/>
  <c r="P149" i="7"/>
  <c r="O149" i="7"/>
  <c r="N149" i="7"/>
  <c r="M149" i="7"/>
  <c r="R148" i="7"/>
  <c r="Q148" i="7"/>
  <c r="P148" i="7"/>
  <c r="O148" i="7"/>
  <c r="N148" i="7"/>
  <c r="M148" i="7"/>
  <c r="R147" i="7"/>
  <c r="Q147" i="7"/>
  <c r="P147" i="7"/>
  <c r="O147" i="7"/>
  <c r="N147" i="7"/>
  <c r="M147" i="7"/>
  <c r="R146" i="7"/>
  <c r="Q146" i="7"/>
  <c r="P146" i="7"/>
  <c r="O146" i="7"/>
  <c r="N146" i="7"/>
  <c r="M146" i="7"/>
  <c r="R145" i="7"/>
  <c r="Q145" i="7"/>
  <c r="P145" i="7"/>
  <c r="O145" i="7"/>
  <c r="N145" i="7"/>
  <c r="M145" i="7"/>
  <c r="R144" i="7"/>
  <c r="Q144" i="7"/>
  <c r="P144" i="7"/>
  <c r="O144" i="7"/>
  <c r="N144" i="7"/>
  <c r="M144" i="7"/>
  <c r="R143" i="7"/>
  <c r="Q143" i="7"/>
  <c r="P143" i="7"/>
  <c r="O143" i="7"/>
  <c r="N143" i="7"/>
  <c r="M143" i="7"/>
  <c r="R142" i="7"/>
  <c r="Q142" i="7"/>
  <c r="P142" i="7"/>
  <c r="O142" i="7"/>
  <c r="N142" i="7"/>
  <c r="M142" i="7"/>
  <c r="R141" i="7"/>
  <c r="Q141" i="7"/>
  <c r="P141" i="7"/>
  <c r="O141" i="7"/>
  <c r="N141" i="7"/>
  <c r="M141" i="7"/>
  <c r="R140" i="7"/>
  <c r="Q140" i="7"/>
  <c r="P140" i="7"/>
  <c r="O140" i="7"/>
  <c r="N140" i="7"/>
  <c r="M140" i="7"/>
  <c r="R139" i="7"/>
  <c r="Q139" i="7"/>
  <c r="P139" i="7"/>
  <c r="O139" i="7"/>
  <c r="N139" i="7"/>
  <c r="M139" i="7"/>
  <c r="R138" i="7"/>
  <c r="Q138" i="7"/>
  <c r="P138" i="7"/>
  <c r="O138" i="7"/>
  <c r="N138" i="7"/>
  <c r="M138" i="7"/>
  <c r="R137" i="7"/>
  <c r="Q137" i="7"/>
  <c r="P137" i="7"/>
  <c r="O137" i="7"/>
  <c r="N137" i="7"/>
  <c r="M137" i="7"/>
  <c r="R136" i="7"/>
  <c r="Q136" i="7"/>
  <c r="P136" i="7"/>
  <c r="O136" i="7"/>
  <c r="N136" i="7"/>
  <c r="M136" i="7"/>
  <c r="R135" i="7"/>
  <c r="Q135" i="7"/>
  <c r="P135" i="7"/>
  <c r="O135" i="7"/>
  <c r="N135" i="7"/>
  <c r="M135" i="7"/>
  <c r="R134" i="7"/>
  <c r="Q134" i="7"/>
  <c r="P134" i="7"/>
  <c r="O134" i="7"/>
  <c r="N134" i="7"/>
  <c r="M134" i="7"/>
  <c r="R133" i="7"/>
  <c r="Q133" i="7"/>
  <c r="P133" i="7"/>
  <c r="O133" i="7"/>
  <c r="N133" i="7"/>
  <c r="M133" i="7"/>
  <c r="R132" i="7"/>
  <c r="Q132" i="7"/>
  <c r="P132" i="7"/>
  <c r="O132" i="7"/>
  <c r="N132" i="7"/>
  <c r="M132" i="7"/>
  <c r="R131" i="7"/>
  <c r="Q131" i="7"/>
  <c r="P131" i="7"/>
  <c r="O131" i="7"/>
  <c r="N131" i="7"/>
  <c r="M131" i="7"/>
  <c r="R130" i="7"/>
  <c r="Q130" i="7"/>
  <c r="P130" i="7"/>
  <c r="O130" i="7"/>
  <c r="N130" i="7"/>
  <c r="M130" i="7"/>
  <c r="R129" i="7"/>
  <c r="Q129" i="7"/>
  <c r="P129" i="7"/>
  <c r="O129" i="7"/>
  <c r="N129" i="7"/>
  <c r="M129" i="7"/>
  <c r="R128" i="7"/>
  <c r="Q128" i="7"/>
  <c r="P128" i="7"/>
  <c r="O128" i="7"/>
  <c r="N128" i="7"/>
  <c r="M128" i="7"/>
  <c r="R127" i="7"/>
  <c r="Q127" i="7"/>
  <c r="P127" i="7"/>
  <c r="O127" i="7"/>
  <c r="N127" i="7"/>
  <c r="M127" i="7"/>
  <c r="R126" i="7"/>
  <c r="Q126" i="7"/>
  <c r="P126" i="7"/>
  <c r="O126" i="7"/>
  <c r="N126" i="7"/>
  <c r="M126" i="7"/>
  <c r="R125" i="7"/>
  <c r="Q125" i="7"/>
  <c r="P125" i="7"/>
  <c r="O125" i="7"/>
  <c r="N125" i="7"/>
  <c r="M125" i="7"/>
  <c r="R124" i="7"/>
  <c r="Q124" i="7"/>
  <c r="P124" i="7"/>
  <c r="O124" i="7"/>
  <c r="N124" i="7"/>
  <c r="M124" i="7"/>
  <c r="R123" i="7"/>
  <c r="Q123" i="7"/>
  <c r="P123" i="7"/>
  <c r="O123" i="7"/>
  <c r="N123" i="7"/>
  <c r="M123" i="7"/>
  <c r="R122" i="7"/>
  <c r="Q122" i="7"/>
  <c r="P122" i="7"/>
  <c r="O122" i="7"/>
  <c r="N122" i="7"/>
  <c r="M122" i="7"/>
  <c r="R121" i="7"/>
  <c r="Q121" i="7"/>
  <c r="P121" i="7"/>
  <c r="O121" i="7"/>
  <c r="N121" i="7"/>
  <c r="M121" i="7"/>
  <c r="R120" i="7"/>
  <c r="Q120" i="7"/>
  <c r="P120" i="7"/>
  <c r="O120" i="7"/>
  <c r="N120" i="7"/>
  <c r="M120" i="7"/>
  <c r="AC150" i="7"/>
  <c r="AB150" i="7"/>
  <c r="AA150" i="7"/>
  <c r="Z150" i="7"/>
  <c r="Y150" i="7"/>
  <c r="X150" i="7"/>
  <c r="W150" i="7"/>
  <c r="V150" i="7"/>
  <c r="U150" i="7"/>
  <c r="T150" i="7"/>
  <c r="S150" i="7"/>
  <c r="AD107" i="7"/>
  <c r="AC107" i="7"/>
  <c r="C107" i="7"/>
  <c r="A107" i="7"/>
  <c r="AD106" i="7"/>
  <c r="AC106" i="7"/>
  <c r="C106" i="7"/>
  <c r="A106" i="7"/>
  <c r="AD92" i="7"/>
  <c r="AC92" i="7"/>
  <c r="C92" i="7"/>
  <c r="A92" i="7"/>
  <c r="AD90" i="7"/>
  <c r="AC90" i="7"/>
  <c r="C90" i="7"/>
  <c r="A90" i="7"/>
  <c r="AD88" i="7"/>
  <c r="AC88" i="7"/>
  <c r="C88" i="7"/>
  <c r="A88" i="7"/>
  <c r="A85" i="7"/>
  <c r="C85" i="7"/>
  <c r="AC85" i="7"/>
  <c r="AD85" i="7"/>
  <c r="A86" i="7"/>
  <c r="C86" i="7"/>
  <c r="AC86" i="7"/>
  <c r="AD86" i="7"/>
  <c r="AD84" i="7"/>
  <c r="AC84" i="7"/>
  <c r="C84" i="7"/>
  <c r="A84" i="7"/>
  <c r="AD83" i="7"/>
  <c r="AC83" i="7"/>
  <c r="C83" i="7"/>
  <c r="A83" i="7"/>
  <c r="A82" i="7"/>
  <c r="C82" i="7"/>
  <c r="AC82" i="7"/>
  <c r="AD82" i="7"/>
  <c r="AD78" i="7"/>
  <c r="AC78" i="7"/>
  <c r="C78" i="7"/>
  <c r="A78" i="7"/>
  <c r="AD77" i="7"/>
  <c r="AC77" i="7"/>
  <c r="C77" i="7"/>
  <c r="A77" i="7"/>
  <c r="AD76" i="7"/>
  <c r="AC76" i="7"/>
  <c r="C76" i="7"/>
  <c r="A76" i="7"/>
  <c r="AD75" i="7"/>
  <c r="AC75" i="7"/>
  <c r="C75" i="7"/>
  <c r="A75" i="7"/>
  <c r="AD74" i="7"/>
  <c r="AC74" i="7"/>
  <c r="C74" i="7"/>
  <c r="A74" i="7"/>
  <c r="AD73" i="7"/>
  <c r="AC73" i="7"/>
  <c r="C73" i="7"/>
  <c r="A73" i="7"/>
  <c r="AD72" i="7"/>
  <c r="AC72" i="7"/>
  <c r="C72" i="7"/>
  <c r="A72" i="7"/>
  <c r="AD71" i="7"/>
  <c r="AC71" i="7"/>
  <c r="C71" i="7"/>
  <c r="A71" i="7"/>
  <c r="AD70" i="7"/>
  <c r="AC70" i="7"/>
  <c r="C70" i="7"/>
  <c r="A70" i="7"/>
  <c r="AD69" i="7"/>
  <c r="AC69" i="7"/>
  <c r="C69" i="7"/>
  <c r="CK349" i="7" s="1"/>
  <c r="A69" i="7"/>
  <c r="AD68" i="7"/>
  <c r="AC68" i="7"/>
  <c r="C68" i="7"/>
  <c r="A68" i="7"/>
  <c r="AD67" i="7"/>
  <c r="AC67" i="7"/>
  <c r="C67" i="7"/>
  <c r="CF355" i="7" s="1"/>
  <c r="A67" i="7"/>
  <c r="AD66" i="7"/>
  <c r="AC66" i="7"/>
  <c r="C66" i="7"/>
  <c r="A66" i="7"/>
  <c r="AD65" i="7"/>
  <c r="AC65" i="7"/>
  <c r="C65" i="7"/>
  <c r="CG354" i="7" s="1"/>
  <c r="A65" i="7"/>
  <c r="AD64" i="7"/>
  <c r="AC64" i="7"/>
  <c r="C64" i="7"/>
  <c r="A64" i="7"/>
  <c r="AD63" i="7"/>
  <c r="AC63" i="7"/>
  <c r="C63" i="7"/>
  <c r="A63" i="7"/>
  <c r="AD62" i="7"/>
  <c r="AC62" i="7"/>
  <c r="C62" i="7"/>
  <c r="A62" i="7"/>
  <c r="AD61" i="7"/>
  <c r="AC61" i="7"/>
  <c r="C61" i="7"/>
  <c r="A61" i="7"/>
  <c r="AD60" i="7"/>
  <c r="AC60" i="7"/>
  <c r="C60" i="7"/>
  <c r="A60" i="7"/>
  <c r="AD59" i="7"/>
  <c r="AC59" i="7"/>
  <c r="C59" i="7"/>
  <c r="A59" i="7"/>
  <c r="AD58" i="7"/>
  <c r="AC58" i="7"/>
  <c r="C58" i="7"/>
  <c r="A58" i="7"/>
  <c r="AD57" i="7"/>
  <c r="AC57" i="7"/>
  <c r="C57" i="7"/>
  <c r="A57" i="7"/>
  <c r="AD56" i="7"/>
  <c r="AC56" i="7"/>
  <c r="C56" i="7"/>
  <c r="CO362" i="7" s="1"/>
  <c r="A56" i="7"/>
  <c r="AD55" i="7"/>
  <c r="AC55" i="7"/>
  <c r="C55" i="7"/>
  <c r="A55" i="7"/>
  <c r="Z114" i="7"/>
  <c r="CH346" i="7" l="1"/>
  <c r="CI356" i="7"/>
  <c r="BF355" i="7"/>
  <c r="CF436" i="7"/>
  <c r="BF436" i="7" s="1"/>
  <c r="CM352" i="7"/>
  <c r="CF356" i="7"/>
  <c r="CK355" i="7"/>
  <c r="CJ357" i="7"/>
  <c r="CH349" i="7"/>
  <c r="CJ347" i="7"/>
  <c r="CM360" i="7"/>
  <c r="DK364" i="7"/>
  <c r="DK445" i="7" s="1"/>
  <c r="DE357" i="7"/>
  <c r="DE438" i="7" s="1"/>
  <c r="DH336" i="7"/>
  <c r="DH417" i="7" s="1"/>
  <c r="CE361" i="7"/>
  <c r="CN354" i="7"/>
  <c r="CG356" i="7"/>
  <c r="CO352" i="7"/>
  <c r="CJ340" i="7"/>
  <c r="CF343" i="7"/>
  <c r="CI342" i="7"/>
  <c r="CG359" i="7"/>
  <c r="CI350" i="7"/>
  <c r="CK357" i="7"/>
  <c r="CN332" i="7"/>
  <c r="CE339" i="7"/>
  <c r="CK348" i="7"/>
  <c r="CF360" i="7"/>
  <c r="CO357" i="7"/>
  <c r="DN359" i="7"/>
  <c r="DN440" i="7" s="1"/>
  <c r="DN353" i="7"/>
  <c r="DN434" i="7" s="1"/>
  <c r="CO355" i="7"/>
  <c r="CI343" i="7"/>
  <c r="CG342" i="7"/>
  <c r="CO363" i="7"/>
  <c r="CK351" i="7"/>
  <c r="AL270" i="7" s="1"/>
  <c r="AL351" i="7" s="1"/>
  <c r="CO349" i="7"/>
  <c r="CK337" i="7"/>
  <c r="BO362" i="7"/>
  <c r="CO443" i="7"/>
  <c r="BO443" i="7" s="1"/>
  <c r="CH355" i="7"/>
  <c r="CH436" i="7" s="1"/>
  <c r="BH436" i="7" s="1"/>
  <c r="CI357" i="7"/>
  <c r="CH348" i="7"/>
  <c r="CL354" i="7"/>
  <c r="CG435" i="7"/>
  <c r="BG435" i="7" s="1"/>
  <c r="BG354" i="7"/>
  <c r="CG345" i="7"/>
  <c r="CO343" i="7"/>
  <c r="CO353" i="7"/>
  <c r="DN360" i="7"/>
  <c r="DN441" i="7" s="1"/>
  <c r="AG273" i="7"/>
  <c r="AG354" i="7" s="1"/>
  <c r="CK363" i="7"/>
  <c r="CL334" i="7"/>
  <c r="CJ331" i="7"/>
  <c r="CK364" i="7"/>
  <c r="CO361" i="7"/>
  <c r="CL360" i="7"/>
  <c r="CJ332" i="7"/>
  <c r="CE345" i="7"/>
  <c r="CJ335" i="7"/>
  <c r="CF331" i="7"/>
  <c r="CH334" i="7"/>
  <c r="CN342" i="7"/>
  <c r="CM333" i="7"/>
  <c r="CO334" i="7"/>
  <c r="AE74" i="7"/>
  <c r="CK430" i="7"/>
  <c r="BK430" i="7" s="1"/>
  <c r="BK349" i="7"/>
  <c r="BZ362" i="7"/>
  <c r="BZ335" i="7"/>
  <c r="CA334" i="7"/>
  <c r="CA354" i="7"/>
  <c r="BZ356" i="7"/>
  <c r="CJ348" i="7"/>
  <c r="CD349" i="7"/>
  <c r="CD333" i="7"/>
  <c r="CD340" i="7"/>
  <c r="CL338" i="7"/>
  <c r="CL362" i="7"/>
  <c r="CK335" i="7"/>
  <c r="CO346" i="7"/>
  <c r="CL339" i="7"/>
  <c r="CO347" i="7"/>
  <c r="CD350" i="7"/>
  <c r="CJ343" i="7"/>
  <c r="CK336" i="7"/>
  <c r="BY345" i="7"/>
  <c r="CG338" i="7"/>
  <c r="CB347" i="7"/>
  <c r="CE342" i="7"/>
  <c r="BY333" i="7"/>
  <c r="CG363" i="7"/>
  <c r="CB331" i="7"/>
  <c r="BY361" i="7"/>
  <c r="CF335" i="7"/>
  <c r="CB362" i="7"/>
  <c r="CE359" i="7"/>
  <c r="CF340" i="7"/>
  <c r="CG339" i="7"/>
  <c r="CE343" i="7"/>
  <c r="CE360" i="7"/>
  <c r="CB348" i="7"/>
  <c r="BY346" i="7"/>
  <c r="CF341" i="7"/>
  <c r="CB332" i="7"/>
  <c r="BY334" i="7"/>
  <c r="CG364" i="7"/>
  <c r="CF336" i="7"/>
  <c r="CC334" i="7"/>
  <c r="CI332" i="7"/>
  <c r="CC350" i="7"/>
  <c r="CC342" i="7"/>
  <c r="CI345" i="7"/>
  <c r="CC343" i="7"/>
  <c r="CC335" i="7"/>
  <c r="CI333" i="7"/>
  <c r="BZ346" i="7"/>
  <c r="BZ353" i="7"/>
  <c r="BY352" i="7"/>
  <c r="BZ339" i="7"/>
  <c r="BY340" i="7"/>
  <c r="AC259" i="7" s="1"/>
  <c r="AC340" i="7" s="1"/>
  <c r="BY348" i="7"/>
  <c r="BY349" i="7"/>
  <c r="BZ338" i="7"/>
  <c r="BZ347" i="7"/>
  <c r="BY341" i="7"/>
  <c r="CB349" i="7"/>
  <c r="CH338" i="7"/>
  <c r="CH363" i="7"/>
  <c r="CL353" i="7"/>
  <c r="CI361" i="7"/>
  <c r="CB342" i="7"/>
  <c r="CN340" i="7"/>
  <c r="CL345" i="7"/>
  <c r="CI362" i="7"/>
  <c r="CN341" i="7"/>
  <c r="CB343" i="7"/>
  <c r="CN352" i="7"/>
  <c r="CI348" i="7"/>
  <c r="CL346" i="7"/>
  <c r="CB350" i="7"/>
  <c r="CO359" i="7"/>
  <c r="CG346" i="7"/>
  <c r="CO342" i="7"/>
  <c r="CC363" i="7"/>
  <c r="CD360" i="7"/>
  <c r="CC348" i="7"/>
  <c r="CM338" i="7"/>
  <c r="CC340" i="7"/>
  <c r="CE362" i="7"/>
  <c r="CD342" i="7"/>
  <c r="CF359" i="7"/>
  <c r="CC364" i="7"/>
  <c r="CC341" i="7"/>
  <c r="CD361" i="7"/>
  <c r="CE347" i="7"/>
  <c r="CD343" i="7"/>
  <c r="CM339" i="7"/>
  <c r="CA339" i="7"/>
  <c r="CJ345" i="7"/>
  <c r="CA347" i="7"/>
  <c r="CK354" i="7"/>
  <c r="CJ346" i="7"/>
  <c r="CA348" i="7"/>
  <c r="CS354" i="7"/>
  <c r="CO345" i="7"/>
  <c r="CP346" i="7"/>
  <c r="CB356" i="7"/>
  <c r="CE357" i="7"/>
  <c r="BZ342" i="7"/>
  <c r="BZ363" i="7"/>
  <c r="CH331" i="7"/>
  <c r="CP352" i="7"/>
  <c r="DF335" i="7"/>
  <c r="DF416" i="7" s="1"/>
  <c r="DP340" i="7"/>
  <c r="DP421" i="7" s="1"/>
  <c r="CB338" i="7"/>
  <c r="DP333" i="7"/>
  <c r="DP414" i="7" s="1"/>
  <c r="CS339" i="7"/>
  <c r="CB364" i="7"/>
  <c r="CD362" i="7"/>
  <c r="CD347" i="7"/>
  <c r="CE348" i="7"/>
  <c r="CH343" i="7"/>
  <c r="CO360" i="7"/>
  <c r="CH361" i="7"/>
  <c r="CD353" i="7"/>
  <c r="CS334" i="7"/>
  <c r="CP332" i="7"/>
  <c r="BZ355" i="7"/>
  <c r="DC338" i="7"/>
  <c r="DC419" i="7" s="1"/>
  <c r="DA342" i="7"/>
  <c r="DA423" i="7" s="1"/>
  <c r="DA363" i="7"/>
  <c r="DA444" i="7" s="1"/>
  <c r="CI341" i="7"/>
  <c r="CR331" i="7"/>
  <c r="DC354" i="7"/>
  <c r="DC435" i="7" s="1"/>
  <c r="CG333" i="7"/>
  <c r="EN343" i="7"/>
  <c r="EN424" i="7" s="1"/>
  <c r="CM349" i="7"/>
  <c r="CG357" i="7"/>
  <c r="CR353" i="7"/>
  <c r="EN356" i="7"/>
  <c r="EN437" i="7" s="1"/>
  <c r="DC364" i="7"/>
  <c r="DC445" i="7" s="1"/>
  <c r="DJ360" i="7"/>
  <c r="DJ441" i="7" s="1"/>
  <c r="CG348" i="7"/>
  <c r="CM335" i="7"/>
  <c r="DA355" i="7"/>
  <c r="DA436" i="7" s="1"/>
  <c r="CI336" i="7"/>
  <c r="CR340" i="7"/>
  <c r="CK340" i="7"/>
  <c r="CN335" i="7"/>
  <c r="CA363" i="7"/>
  <c r="CK350" i="7"/>
  <c r="CT339" i="7"/>
  <c r="CI359" i="7"/>
  <c r="DI362" i="7"/>
  <c r="DI443" i="7" s="1"/>
  <c r="DJ341" i="7"/>
  <c r="DJ422" i="7" s="1"/>
  <c r="DI331" i="7"/>
  <c r="DI412" i="7" s="1"/>
  <c r="DI343" i="7"/>
  <c r="DI424" i="7" s="1"/>
  <c r="DP360" i="7"/>
  <c r="DP441" i="7" s="1"/>
  <c r="DJ336" i="7"/>
  <c r="DJ417" i="7" s="1"/>
  <c r="DP345" i="7"/>
  <c r="DP426" i="7" s="1"/>
  <c r="CF348" i="7"/>
  <c r="CA355" i="7"/>
  <c r="CA342" i="7"/>
  <c r="CT354" i="7"/>
  <c r="CF357" i="7"/>
  <c r="CF333" i="7"/>
  <c r="CN349" i="7"/>
  <c r="CT334" i="7"/>
  <c r="CK361" i="7"/>
  <c r="EA342" i="7"/>
  <c r="EA423" i="7" s="1"/>
  <c r="EA363" i="7"/>
  <c r="EA444" i="7" s="1"/>
  <c r="CL350" i="7"/>
  <c r="CL340" i="7"/>
  <c r="CQ346" i="7"/>
  <c r="CU334" i="7"/>
  <c r="CJ336" i="7"/>
  <c r="CQ332" i="7"/>
  <c r="CQ352" i="7"/>
  <c r="EA355" i="7"/>
  <c r="EA436" i="7" s="1"/>
  <c r="CC347" i="7"/>
  <c r="CJ341" i="7"/>
  <c r="CJ360" i="7"/>
  <c r="DF348" i="7"/>
  <c r="DF429" i="7" s="1"/>
  <c r="DF357" i="7"/>
  <c r="DF438" i="7" s="1"/>
  <c r="CU354" i="7"/>
  <c r="CC362" i="7"/>
  <c r="CE333" i="7"/>
  <c r="CL361" i="7"/>
  <c r="CU339" i="7"/>
  <c r="CC353" i="7"/>
  <c r="DR346" i="7"/>
  <c r="DR427" i="7" s="1"/>
  <c r="DU334" i="7"/>
  <c r="DU415" i="7" s="1"/>
  <c r="DU354" i="7"/>
  <c r="DU435" i="7" s="1"/>
  <c r="DB363" i="7"/>
  <c r="DB444" i="7" s="1"/>
  <c r="DE353" i="7"/>
  <c r="DE434" i="7" s="1"/>
  <c r="DB342" i="7"/>
  <c r="DB423" i="7" s="1"/>
  <c r="DR352" i="7"/>
  <c r="DR433" i="7" s="1"/>
  <c r="DE362" i="7"/>
  <c r="DE443" i="7" s="1"/>
  <c r="DL350" i="7"/>
  <c r="DL431" i="7" s="1"/>
  <c r="DU339" i="7"/>
  <c r="DU420" i="7" s="1"/>
  <c r="DL340" i="7"/>
  <c r="DL421" i="7" s="1"/>
  <c r="DO335" i="7"/>
  <c r="DO416" i="7" s="1"/>
  <c r="DO349" i="7"/>
  <c r="DO430" i="7" s="1"/>
  <c r="DB355" i="7"/>
  <c r="DB436" i="7" s="1"/>
  <c r="EJ360" i="7"/>
  <c r="EJ441" i="7" s="1"/>
  <c r="EJ336" i="7"/>
  <c r="EJ417" i="7" s="1"/>
  <c r="DL361" i="7"/>
  <c r="DL442" i="7" s="1"/>
  <c r="DE347" i="7"/>
  <c r="DE428" i="7" s="1"/>
  <c r="DR332" i="7"/>
  <c r="DR413" i="7" s="1"/>
  <c r="EJ341" i="7"/>
  <c r="EJ422" i="7" s="1"/>
  <c r="DQ332" i="7"/>
  <c r="DQ413" i="7" s="1"/>
  <c r="DT354" i="7"/>
  <c r="DT435" i="7" s="1"/>
  <c r="DL341" i="7"/>
  <c r="DL422" i="7" s="1"/>
  <c r="DQ346" i="7"/>
  <c r="DQ427" i="7" s="1"/>
  <c r="BY355" i="7"/>
  <c r="DN349" i="7"/>
  <c r="DN430" i="7" s="1"/>
  <c r="DS353" i="7"/>
  <c r="DS434" i="7" s="1"/>
  <c r="DG357" i="7"/>
  <c r="DG438" i="7" s="1"/>
  <c r="EL350" i="7"/>
  <c r="EL431" i="7" s="1"/>
  <c r="DQ352" i="7"/>
  <c r="DQ433" i="7" s="1"/>
  <c r="DS340" i="7"/>
  <c r="DS421" i="7" s="1"/>
  <c r="DS331" i="7"/>
  <c r="DS412" i="7" s="1"/>
  <c r="DT339" i="7"/>
  <c r="DT420" i="7" s="1"/>
  <c r="DN335" i="7"/>
  <c r="DN416" i="7" s="1"/>
  <c r="DT334" i="7"/>
  <c r="DT415" i="7" s="1"/>
  <c r="DG333" i="7"/>
  <c r="DG414" i="7" s="1"/>
  <c r="EL361" i="7"/>
  <c r="EL442" i="7" s="1"/>
  <c r="BY363" i="7"/>
  <c r="DG347" i="7"/>
  <c r="DG428" i="7" s="1"/>
  <c r="BY342" i="7"/>
  <c r="DD352" i="7"/>
  <c r="DD433" i="7" s="1"/>
  <c r="DH333" i="7"/>
  <c r="DH414" i="7" s="1"/>
  <c r="CZ342" i="7"/>
  <c r="CZ423" i="7" s="1"/>
  <c r="DD362" i="7"/>
  <c r="DD443" i="7" s="1"/>
  <c r="DK360" i="7"/>
  <c r="DK441" i="7" s="1"/>
  <c r="EC364" i="7"/>
  <c r="EC445" i="7" s="1"/>
  <c r="DC356" i="7"/>
  <c r="DC437" i="7" s="1"/>
  <c r="CZ355" i="7"/>
  <c r="CZ436" i="7" s="1"/>
  <c r="DD347" i="7"/>
  <c r="DD428" i="7" s="1"/>
  <c r="DK336" i="7"/>
  <c r="DK417" i="7" s="1"/>
  <c r="DK341" i="7"/>
  <c r="DK422" i="7" s="1"/>
  <c r="DV334" i="7"/>
  <c r="DV415" i="7" s="1"/>
  <c r="EN335" i="7"/>
  <c r="EN416" i="7" s="1"/>
  <c r="EC338" i="7"/>
  <c r="EC419" i="7" s="1"/>
  <c r="DM361" i="7"/>
  <c r="DM442" i="7" s="1"/>
  <c r="DV354" i="7"/>
  <c r="DV435" i="7" s="1"/>
  <c r="DH348" i="7"/>
  <c r="DH429" i="7" s="1"/>
  <c r="DH357" i="7"/>
  <c r="DH438" i="7" s="1"/>
  <c r="CZ363" i="7"/>
  <c r="CZ444" i="7" s="1"/>
  <c r="DM350" i="7"/>
  <c r="DM431" i="7" s="1"/>
  <c r="DV339" i="7"/>
  <c r="DV420" i="7" s="1"/>
  <c r="EN349" i="7"/>
  <c r="EN430" i="7" s="1"/>
  <c r="DM340" i="7"/>
  <c r="DM421" i="7" s="1"/>
  <c r="CJ339" i="7"/>
  <c r="CF346" i="7"/>
  <c r="CM355" i="7"/>
  <c r="CN348" i="7"/>
  <c r="CH359" i="7"/>
  <c r="CM345" i="7"/>
  <c r="CH340" i="7"/>
  <c r="CJ349" i="7"/>
  <c r="CJ362" i="7"/>
  <c r="CM341" i="7"/>
  <c r="CH347" i="7"/>
  <c r="CJ352" i="7"/>
  <c r="CF364" i="7"/>
  <c r="CF354" i="7"/>
  <c r="CN353" i="7"/>
  <c r="CH357" i="7"/>
  <c r="CF338" i="7"/>
  <c r="DP339" i="7"/>
  <c r="DP420" i="7" s="1"/>
  <c r="DM342" i="7"/>
  <c r="DM423" i="7" s="1"/>
  <c r="DD353" i="7"/>
  <c r="DD434" i="7" s="1"/>
  <c r="CB354" i="7"/>
  <c r="CN346" i="7"/>
  <c r="CI360" i="7"/>
  <c r="EC356" i="7"/>
  <c r="EC437" i="7" s="1"/>
  <c r="EN332" i="7"/>
  <c r="EN413" i="7" s="1"/>
  <c r="CC352" i="7"/>
  <c r="DO345" i="7"/>
  <c r="DO426" i="7" s="1"/>
  <c r="EL340" i="7"/>
  <c r="EL421" i="7" s="1"/>
  <c r="DJ359" i="7"/>
  <c r="DJ440" i="7" s="1"/>
  <c r="DH334" i="7"/>
  <c r="DH415" i="7" s="1"/>
  <c r="CL343" i="7"/>
  <c r="CK341" i="7"/>
  <c r="DE355" i="7"/>
  <c r="DE436" i="7" s="1"/>
  <c r="DG348" i="7"/>
  <c r="DG429" i="7" s="1"/>
  <c r="CM331" i="7"/>
  <c r="DK363" i="7"/>
  <c r="DK444" i="7" s="1"/>
  <c r="DI361" i="7"/>
  <c r="DI442" i="7" s="1"/>
  <c r="CF347" i="7"/>
  <c r="CH362" i="7"/>
  <c r="CE335" i="7"/>
  <c r="CO338" i="7"/>
  <c r="DF333" i="7"/>
  <c r="DF414" i="7" s="1"/>
  <c r="CM363" i="7"/>
  <c r="DN356" i="7"/>
  <c r="DN437" i="7" s="1"/>
  <c r="CO333" i="7"/>
  <c r="DN350" i="7"/>
  <c r="DN431" i="7" s="1"/>
  <c r="DN332" i="7"/>
  <c r="DN413" i="7" s="1"/>
  <c r="DN343" i="7"/>
  <c r="DN424" i="7" s="1"/>
  <c r="CO339" i="7"/>
  <c r="CO340" i="7"/>
  <c r="BY353" i="7"/>
  <c r="BY331" i="7"/>
  <c r="BZ360" i="7"/>
  <c r="AO279" i="7" s="1"/>
  <c r="AO360" i="7" s="1"/>
  <c r="AH32" i="11" s="1"/>
  <c r="BZ348" i="7"/>
  <c r="BY362" i="7"/>
  <c r="BZ332" i="7"/>
  <c r="BZ352" i="7"/>
  <c r="DN355" i="7"/>
  <c r="DN436" i="7" s="1"/>
  <c r="DN345" i="7"/>
  <c r="DN426" i="7" s="1"/>
  <c r="DN341" i="7"/>
  <c r="DN422" i="7" s="1"/>
  <c r="AE85" i="7"/>
  <c r="AL215" i="7"/>
  <c r="AM367" i="7" s="1"/>
  <c r="AO215" i="7"/>
  <c r="AP367" i="7" s="1"/>
  <c r="AN215" i="7"/>
  <c r="AO367" i="7" s="1"/>
  <c r="N215" i="7"/>
  <c r="W367" i="7" s="1"/>
  <c r="AM215" i="7"/>
  <c r="AN367" i="7" s="1"/>
  <c r="V215" i="7"/>
  <c r="AJ215" i="7"/>
  <c r="AK367" i="7" s="1"/>
  <c r="Q215" i="7"/>
  <c r="Z367" i="7" s="1"/>
  <c r="AE77" i="7"/>
  <c r="AE75" i="7"/>
  <c r="AE73" i="7"/>
  <c r="AE71" i="7"/>
  <c r="AE107" i="7"/>
  <c r="AE63" i="7"/>
  <c r="AE65" i="7"/>
  <c r="AE66" i="7"/>
  <c r="AE67" i="7"/>
  <c r="AE90" i="7"/>
  <c r="AE83" i="7"/>
  <c r="AE82" i="7"/>
  <c r="AE78" i="7"/>
  <c r="AE68" i="7"/>
  <c r="AE61" i="7"/>
  <c r="AE58" i="7"/>
  <c r="AE56" i="7"/>
  <c r="AD150" i="7"/>
  <c r="AE150" i="7" s="1"/>
  <c r="AE106" i="7"/>
  <c r="AE92" i="7"/>
  <c r="AE88" i="7"/>
  <c r="AE60" i="7"/>
  <c r="AE62" i="7"/>
  <c r="AE64" i="7"/>
  <c r="AE69" i="7"/>
  <c r="AE70" i="7"/>
  <c r="AE72" i="7"/>
  <c r="AE86" i="7"/>
  <c r="AE55" i="7"/>
  <c r="AE57" i="7"/>
  <c r="AE59" i="7"/>
  <c r="AE76" i="7"/>
  <c r="AE84" i="7"/>
  <c r="BH355" i="7" l="1"/>
  <c r="AG283" i="7"/>
  <c r="AG364" i="7" s="1"/>
  <c r="CG426" i="7"/>
  <c r="BG426" i="7" s="1"/>
  <c r="BG345" i="7"/>
  <c r="BH348" i="7"/>
  <c r="CH429" i="7"/>
  <c r="BH429" i="7" s="1"/>
  <c r="CO444" i="7"/>
  <c r="BK348" i="7"/>
  <c r="CK429" i="7"/>
  <c r="BK429" i="7" s="1"/>
  <c r="BI350" i="7"/>
  <c r="CI431" i="7"/>
  <c r="BI431" i="7" s="1"/>
  <c r="BJ340" i="7"/>
  <c r="CJ421" i="7"/>
  <c r="BJ421" i="7" s="1"/>
  <c r="BE361" i="7"/>
  <c r="CE442" i="7"/>
  <c r="BE442" i="7" s="1"/>
  <c r="BM360" i="7"/>
  <c r="CM441" i="7"/>
  <c r="BM441" i="7" s="1"/>
  <c r="BK355" i="7"/>
  <c r="CK436" i="7"/>
  <c r="BK436" i="7" s="1"/>
  <c r="CO434" i="7"/>
  <c r="BO434" i="7" s="1"/>
  <c r="BO353" i="7"/>
  <c r="BI357" i="7"/>
  <c r="CI438" i="7"/>
  <c r="BI438" i="7" s="1"/>
  <c r="CK418" i="7"/>
  <c r="BK418" i="7" s="1"/>
  <c r="BK337" i="7"/>
  <c r="BG342" i="7"/>
  <c r="CG423" i="7"/>
  <c r="BG423" i="7" s="1"/>
  <c r="BE339" i="7"/>
  <c r="CE420" i="7"/>
  <c r="BE420" i="7" s="1"/>
  <c r="BG359" i="7"/>
  <c r="CG440" i="7"/>
  <c r="BG440" i="7" s="1"/>
  <c r="CO433" i="7"/>
  <c r="BO433" i="7" s="1"/>
  <c r="BO352" i="7"/>
  <c r="BJ347" i="7"/>
  <c r="CJ428" i="7"/>
  <c r="BJ428" i="7" s="1"/>
  <c r="BF356" i="7"/>
  <c r="CF437" i="7"/>
  <c r="BF437" i="7" s="1"/>
  <c r="CI437" i="7"/>
  <c r="BI437" i="7" s="1"/>
  <c r="BI356" i="7"/>
  <c r="CO430" i="7"/>
  <c r="BI343" i="7"/>
  <c r="CI424" i="7"/>
  <c r="BI424" i="7" s="1"/>
  <c r="CO438" i="7"/>
  <c r="BO438" i="7" s="1"/>
  <c r="BO357" i="7"/>
  <c r="CN413" i="7"/>
  <c r="BN413" i="7" s="1"/>
  <c r="BN332" i="7"/>
  <c r="CI423" i="7"/>
  <c r="BI423" i="7" s="1"/>
  <c r="BI342" i="7"/>
  <c r="BG356" i="7"/>
  <c r="CG437" i="7"/>
  <c r="BG437" i="7" s="1"/>
  <c r="BH349" i="7"/>
  <c r="CH430" i="7"/>
  <c r="BH430" i="7" s="1"/>
  <c r="BM352" i="7"/>
  <c r="CM433" i="7"/>
  <c r="BM433" i="7" s="1"/>
  <c r="CH427" i="7"/>
  <c r="BH427" i="7" s="1"/>
  <c r="BH346" i="7"/>
  <c r="BO343" i="7"/>
  <c r="CO424" i="7"/>
  <c r="BO424" i="7" s="1"/>
  <c r="CL435" i="7"/>
  <c r="BL435" i="7" s="1"/>
  <c r="BL354" i="7"/>
  <c r="W310" i="7"/>
  <c r="W392" i="7" s="1"/>
  <c r="AM310" i="7"/>
  <c r="AM392" i="7" s="1"/>
  <c r="T310" i="7"/>
  <c r="T392" i="7" s="1"/>
  <c r="AJ310" i="7"/>
  <c r="AJ392" i="7" s="1"/>
  <c r="Q310" i="7"/>
  <c r="Q392" i="7" s="1"/>
  <c r="AG310" i="7"/>
  <c r="AG392" i="7" s="1"/>
  <c r="AP310" i="7"/>
  <c r="AP392" i="7" s="1"/>
  <c r="AH310" i="7"/>
  <c r="AH392" i="7" s="1"/>
  <c r="K310" i="7"/>
  <c r="K392" i="7" s="1"/>
  <c r="AA310" i="7"/>
  <c r="AA392" i="7" s="1"/>
  <c r="AQ310" i="7"/>
  <c r="AQ392" i="7" s="1"/>
  <c r="X310" i="7"/>
  <c r="X392" i="7" s="1"/>
  <c r="AN310" i="7"/>
  <c r="AN392" i="7" s="1"/>
  <c r="U310" i="7"/>
  <c r="U392" i="7" s="1"/>
  <c r="AK310" i="7"/>
  <c r="AK392" i="7" s="1"/>
  <c r="N310" i="7"/>
  <c r="N392" i="7" s="1"/>
  <c r="AL310" i="7"/>
  <c r="AL392" i="7" s="1"/>
  <c r="O310" i="7"/>
  <c r="O392" i="7" s="1"/>
  <c r="AE310" i="7"/>
  <c r="AE392" i="7" s="1"/>
  <c r="L310" i="7"/>
  <c r="L392" i="7" s="1"/>
  <c r="AB310" i="7"/>
  <c r="AB392" i="7" s="1"/>
  <c r="AR310" i="7"/>
  <c r="AR392" i="7" s="1"/>
  <c r="Y310" i="7"/>
  <c r="Y392" i="7" s="1"/>
  <c r="AO310" i="7"/>
  <c r="AO392" i="7" s="1"/>
  <c r="AD310" i="7"/>
  <c r="AD392" i="7" s="1"/>
  <c r="V310" i="7"/>
  <c r="V392" i="7" s="1"/>
  <c r="BK351" i="7"/>
  <c r="S310" i="7"/>
  <c r="S392" i="7" s="1"/>
  <c r="AI310" i="7"/>
  <c r="AI392" i="7" s="1"/>
  <c r="P310" i="7"/>
  <c r="P392" i="7" s="1"/>
  <c r="AF310" i="7"/>
  <c r="AF392" i="7" s="1"/>
  <c r="M310" i="7"/>
  <c r="M392" i="7" s="1"/>
  <c r="AC310" i="7"/>
  <c r="AC392" i="7" s="1"/>
  <c r="Z310" i="7"/>
  <c r="Z392" i="7" s="1"/>
  <c r="R310" i="7"/>
  <c r="R392" i="7" s="1"/>
  <c r="CK432" i="7"/>
  <c r="BK432" i="7" s="1"/>
  <c r="AH270" i="7"/>
  <c r="AH351" i="7" s="1"/>
  <c r="CO436" i="7"/>
  <c r="CF441" i="7"/>
  <c r="BF441" i="7" s="1"/>
  <c r="BF360" i="7"/>
  <c r="CK438" i="7"/>
  <c r="BK438" i="7" s="1"/>
  <c r="BK357" i="7"/>
  <c r="CF424" i="7"/>
  <c r="BF424" i="7" s="1"/>
  <c r="BF343" i="7"/>
  <c r="BN354" i="7"/>
  <c r="CN435" i="7"/>
  <c r="BN435" i="7" s="1"/>
  <c r="BJ357" i="7"/>
  <c r="CJ438" i="7"/>
  <c r="BJ438" i="7" s="1"/>
  <c r="AG268" i="7"/>
  <c r="AG349" i="7" s="1"/>
  <c r="CH415" i="7"/>
  <c r="BH415" i="7" s="1"/>
  <c r="BH334" i="7"/>
  <c r="CK445" i="7"/>
  <c r="BK445" i="7" s="1"/>
  <c r="BK364" i="7"/>
  <c r="CO415" i="7"/>
  <c r="BF331" i="7"/>
  <c r="CF412" i="7"/>
  <c r="BF412" i="7" s="1"/>
  <c r="CJ413" i="7"/>
  <c r="BJ413" i="7" s="1"/>
  <c r="BJ332" i="7"/>
  <c r="BJ331" i="7"/>
  <c r="CJ412" i="7"/>
  <c r="BJ412" i="7" s="1"/>
  <c r="CM414" i="7"/>
  <c r="BJ335" i="7"/>
  <c r="CJ416" i="7"/>
  <c r="BJ416" i="7" s="1"/>
  <c r="CL441" i="7"/>
  <c r="BL441" i="7" s="1"/>
  <c r="BL360" i="7"/>
  <c r="BL334" i="7"/>
  <c r="CL415" i="7"/>
  <c r="BL415" i="7" s="1"/>
  <c r="CN423" i="7"/>
  <c r="BN423" i="7" s="1"/>
  <c r="BN342" i="7"/>
  <c r="CE426" i="7"/>
  <c r="BE426" i="7" s="1"/>
  <c r="BE345" i="7"/>
  <c r="CO442" i="7"/>
  <c r="CK444" i="7"/>
  <c r="BK444" i="7" s="1"/>
  <c r="BK363" i="7"/>
  <c r="CA415" i="7"/>
  <c r="BA415" i="7" s="1"/>
  <c r="BA334" i="7"/>
  <c r="BZ416" i="7"/>
  <c r="AZ416" i="7" s="1"/>
  <c r="AZ335" i="7"/>
  <c r="AZ356" i="7"/>
  <c r="BZ437" i="7"/>
  <c r="AZ437" i="7" s="1"/>
  <c r="BZ443" i="7"/>
  <c r="AZ443" i="7" s="1"/>
  <c r="AZ362" i="7"/>
  <c r="CA435" i="7"/>
  <c r="BA435" i="7" s="1"/>
  <c r="BA354" i="7"/>
  <c r="AZ360" i="7"/>
  <c r="BZ441" i="7"/>
  <c r="AZ441" i="7" s="1"/>
  <c r="BO333" i="7"/>
  <c r="CO414" i="7"/>
  <c r="BO414" i="7" s="1"/>
  <c r="BB354" i="7"/>
  <c r="CB435" i="7"/>
  <c r="BB435" i="7" s="1"/>
  <c r="CJ417" i="7"/>
  <c r="BJ417" i="7" s="1"/>
  <c r="BJ336" i="7"/>
  <c r="CT435" i="7"/>
  <c r="BT435" i="7" s="1"/>
  <c r="BT354" i="7"/>
  <c r="CT420" i="7"/>
  <c r="BT420" i="7" s="1"/>
  <c r="BT339" i="7"/>
  <c r="CI422" i="7"/>
  <c r="BI422" i="7" s="1"/>
  <c r="BI341" i="7"/>
  <c r="BZ436" i="7"/>
  <c r="AZ436" i="7" s="1"/>
  <c r="AZ355" i="7"/>
  <c r="CH442" i="7"/>
  <c r="BH442" i="7" s="1"/>
  <c r="BH361" i="7"/>
  <c r="BD347" i="7"/>
  <c r="CD428" i="7"/>
  <c r="BD428" i="7" s="1"/>
  <c r="BP352" i="7"/>
  <c r="CP433" i="7"/>
  <c r="BP433" i="7" s="1"/>
  <c r="CE438" i="7"/>
  <c r="BE438" i="7" s="1"/>
  <c r="BE357" i="7"/>
  <c r="CS435" i="7"/>
  <c r="BS435" i="7" s="1"/>
  <c r="BS354" i="7"/>
  <c r="BJ345" i="7"/>
  <c r="CJ426" i="7"/>
  <c r="BJ426" i="7" s="1"/>
  <c r="CC445" i="7"/>
  <c r="BC445" i="7" s="1"/>
  <c r="BC364" i="7"/>
  <c r="CE443" i="7"/>
  <c r="BE443" i="7" s="1"/>
  <c r="BE362" i="7"/>
  <c r="CM419" i="7"/>
  <c r="BM419" i="7" s="1"/>
  <c r="BM338" i="7"/>
  <c r="CO423" i="7"/>
  <c r="BO423" i="7" s="1"/>
  <c r="BO342" i="7"/>
  <c r="CO440" i="7"/>
  <c r="BO440" i="7" s="1"/>
  <c r="BO359" i="7"/>
  <c r="CB424" i="7"/>
  <c r="BB424" i="7" s="1"/>
  <c r="BB343" i="7"/>
  <c r="CN421" i="7"/>
  <c r="BN421" i="7" s="1"/>
  <c r="BN340" i="7"/>
  <c r="CB430" i="7"/>
  <c r="BB430" i="7" s="1"/>
  <c r="BB349" i="7"/>
  <c r="AY349" i="7"/>
  <c r="N308" i="7"/>
  <c r="N390" i="7" s="1"/>
  <c r="BY430" i="7"/>
  <c r="AY430" i="7" s="1"/>
  <c r="AY352" i="7"/>
  <c r="BY433" i="7"/>
  <c r="AY433" i="7" s="1"/>
  <c r="BC335" i="7"/>
  <c r="CC416" i="7"/>
  <c r="BC416" i="7" s="1"/>
  <c r="BC350" i="7"/>
  <c r="CC431" i="7"/>
  <c r="BC431" i="7" s="1"/>
  <c r="CG445" i="7"/>
  <c r="BG445" i="7" s="1"/>
  <c r="BG364" i="7"/>
  <c r="N305" i="7"/>
  <c r="N387" i="7" s="1"/>
  <c r="M305" i="7"/>
  <c r="BY427" i="7"/>
  <c r="AY427" i="7" s="1"/>
  <c r="AY346" i="7"/>
  <c r="BG339" i="7"/>
  <c r="CG420" i="7"/>
  <c r="BG420" i="7" s="1"/>
  <c r="CF416" i="7"/>
  <c r="BF416" i="7" s="1"/>
  <c r="BF335" i="7"/>
  <c r="BY414" i="7"/>
  <c r="AY414" i="7" s="1"/>
  <c r="M292" i="7"/>
  <c r="M374" i="7" s="1"/>
  <c r="AY333" i="7"/>
  <c r="AY345" i="7"/>
  <c r="BY426" i="7"/>
  <c r="AY426" i="7" s="1"/>
  <c r="CD431" i="7"/>
  <c r="BD431" i="7" s="1"/>
  <c r="BD350" i="7"/>
  <c r="CL420" i="7"/>
  <c r="BL420" i="7" s="1"/>
  <c r="BL339" i="7"/>
  <c r="CL443" i="7"/>
  <c r="BL443" i="7" s="1"/>
  <c r="BL362" i="7"/>
  <c r="BZ413" i="7"/>
  <c r="AZ413" i="7" s="1"/>
  <c r="AZ332" i="7"/>
  <c r="BY412" i="7"/>
  <c r="AY412" i="7" s="1"/>
  <c r="AY331" i="7"/>
  <c r="BO338" i="7"/>
  <c r="CO419" i="7"/>
  <c r="BO419" i="7" s="1"/>
  <c r="CC433" i="7"/>
  <c r="BC433" i="7" s="1"/>
  <c r="BC352" i="7"/>
  <c r="CH438" i="7"/>
  <c r="BH438" i="7" s="1"/>
  <c r="BH357" i="7"/>
  <c r="BF364" i="7"/>
  <c r="CF445" i="7"/>
  <c r="BF445" i="7" s="1"/>
  <c r="CH421" i="7"/>
  <c r="BH421" i="7" s="1"/>
  <c r="BH340" i="7"/>
  <c r="CH440" i="7"/>
  <c r="BH440" i="7" s="1"/>
  <c r="BH359" i="7"/>
  <c r="CF427" i="7"/>
  <c r="BF427" i="7" s="1"/>
  <c r="BF346" i="7"/>
  <c r="S314" i="7"/>
  <c r="S396" i="7" s="1"/>
  <c r="X314" i="7"/>
  <c r="X396" i="7" s="1"/>
  <c r="U314" i="7"/>
  <c r="U396" i="7" s="1"/>
  <c r="AY355" i="7"/>
  <c r="BY436" i="7"/>
  <c r="AY436" i="7" s="1"/>
  <c r="CE414" i="7"/>
  <c r="BE414" i="7" s="1"/>
  <c r="BE333" i="7"/>
  <c r="CU415" i="7"/>
  <c r="BU415" i="7" s="1"/>
  <c r="BU334" i="7"/>
  <c r="CN430" i="7"/>
  <c r="BN430" i="7" s="1"/>
  <c r="BN349" i="7"/>
  <c r="CA423" i="7"/>
  <c r="BA423" i="7" s="1"/>
  <c r="BA342" i="7"/>
  <c r="CK431" i="7"/>
  <c r="BK431" i="7" s="1"/>
  <c r="BK350" i="7"/>
  <c r="CR421" i="7"/>
  <c r="BR421" i="7" s="1"/>
  <c r="BR340" i="7"/>
  <c r="CG429" i="7"/>
  <c r="BG429" i="7" s="1"/>
  <c r="BG348" i="7"/>
  <c r="BR353" i="7"/>
  <c r="CR434" i="7"/>
  <c r="BR434" i="7" s="1"/>
  <c r="CG414" i="7"/>
  <c r="BG414" i="7" s="1"/>
  <c r="BG333" i="7"/>
  <c r="BP332" i="7"/>
  <c r="CP413" i="7"/>
  <c r="BP413" i="7" s="1"/>
  <c r="CO441" i="7"/>
  <c r="BO441" i="7" s="1"/>
  <c r="BO360" i="7"/>
  <c r="CD443" i="7"/>
  <c r="BD443" i="7" s="1"/>
  <c r="BD362" i="7"/>
  <c r="CB419" i="7"/>
  <c r="BB419" i="7" s="1"/>
  <c r="BB338" i="7"/>
  <c r="BH331" i="7"/>
  <c r="CH412" i="7"/>
  <c r="BH412" i="7" s="1"/>
  <c r="CB437" i="7"/>
  <c r="BB437" i="7" s="1"/>
  <c r="BB356" i="7"/>
  <c r="BA348" i="7"/>
  <c r="CA429" i="7"/>
  <c r="BA429" i="7" s="1"/>
  <c r="CK435" i="7"/>
  <c r="BK435" i="7" s="1"/>
  <c r="BK354" i="7"/>
  <c r="CM420" i="7"/>
  <c r="BM420" i="7" s="1"/>
  <c r="BM339" i="7"/>
  <c r="CE428" i="7"/>
  <c r="BE428" i="7" s="1"/>
  <c r="BE347" i="7"/>
  <c r="CF440" i="7"/>
  <c r="BF440" i="7" s="1"/>
  <c r="BF359" i="7"/>
  <c r="CC429" i="7"/>
  <c r="BC429" i="7" s="1"/>
  <c r="BC348" i="7"/>
  <c r="CI429" i="7"/>
  <c r="BI429" i="7" s="1"/>
  <c r="BI348" i="7"/>
  <c r="BN341" i="7"/>
  <c r="CN422" i="7"/>
  <c r="BN422" i="7" s="1"/>
  <c r="CB423" i="7"/>
  <c r="BB423" i="7" s="1"/>
  <c r="BB342" i="7"/>
  <c r="CL434" i="7"/>
  <c r="BL434" i="7" s="1"/>
  <c r="BL353" i="7"/>
  <c r="BY422" i="7"/>
  <c r="AY422" i="7" s="1"/>
  <c r="AY341" i="7"/>
  <c r="AY348" i="7"/>
  <c r="M307" i="7"/>
  <c r="AC307" i="7"/>
  <c r="AC389" i="7" s="1"/>
  <c r="R307" i="7"/>
  <c r="R389" i="7" s="1"/>
  <c r="N307" i="7"/>
  <c r="N389" i="7" s="1"/>
  <c r="BY429" i="7"/>
  <c r="AY429" i="7" s="1"/>
  <c r="BZ434" i="7"/>
  <c r="AZ434" i="7" s="1"/>
  <c r="AZ353" i="7"/>
  <c r="BC343" i="7"/>
  <c r="CC424" i="7"/>
  <c r="BC424" i="7" s="1"/>
  <c r="BI332" i="7"/>
  <c r="CI413" i="7"/>
  <c r="BI413" i="7" s="1"/>
  <c r="M293" i="7"/>
  <c r="BY415" i="7"/>
  <c r="AY415" i="7" s="1"/>
  <c r="AY334" i="7"/>
  <c r="CB429" i="7"/>
  <c r="BB429" i="7" s="1"/>
  <c r="BB348" i="7"/>
  <c r="CF421" i="7"/>
  <c r="BF421" i="7" s="1"/>
  <c r="BF340" i="7"/>
  <c r="AY361" i="7"/>
  <c r="M320" i="7"/>
  <c r="M402" i="7" s="1"/>
  <c r="BY442" i="7"/>
  <c r="AY442" i="7" s="1"/>
  <c r="CE423" i="7"/>
  <c r="BE423" i="7" s="1"/>
  <c r="BE342" i="7"/>
  <c r="CK417" i="7"/>
  <c r="BK417" i="7" s="1"/>
  <c r="BK336" i="7"/>
  <c r="BO347" i="7"/>
  <c r="CO428" i="7"/>
  <c r="BO428" i="7" s="1"/>
  <c r="CO427" i="7"/>
  <c r="BO427" i="7" s="1"/>
  <c r="BO346" i="7"/>
  <c r="CL419" i="7"/>
  <c r="BL419" i="7" s="1"/>
  <c r="BL338" i="7"/>
  <c r="CD414" i="7"/>
  <c r="BD414" i="7" s="1"/>
  <c r="BD333" i="7"/>
  <c r="BY444" i="7"/>
  <c r="AY444" i="7" s="1"/>
  <c r="AY363" i="7"/>
  <c r="X322" i="7"/>
  <c r="X404" i="7" s="1"/>
  <c r="U322" i="7"/>
  <c r="U404" i="7" s="1"/>
  <c r="S322" i="7"/>
  <c r="S404" i="7" s="1"/>
  <c r="CC428" i="7"/>
  <c r="BC428" i="7" s="1"/>
  <c r="BC347" i="7"/>
  <c r="CT415" i="7"/>
  <c r="BT415" i="7" s="1"/>
  <c r="BT334" i="7"/>
  <c r="CM416" i="7"/>
  <c r="BM416" i="7" s="1"/>
  <c r="BM335" i="7"/>
  <c r="BY443" i="7"/>
  <c r="AY443" i="7" s="1"/>
  <c r="AY362" i="7"/>
  <c r="AY353" i="7"/>
  <c r="BY434" i="7"/>
  <c r="AY434" i="7" s="1"/>
  <c r="CM444" i="7"/>
  <c r="CE416" i="7"/>
  <c r="BE416" i="7" s="1"/>
  <c r="BE335" i="7"/>
  <c r="CK422" i="7"/>
  <c r="BK422" i="7" s="1"/>
  <c r="BK341" i="7"/>
  <c r="BN353" i="7"/>
  <c r="CN434" i="7"/>
  <c r="BN434" i="7" s="1"/>
  <c r="CJ433" i="7"/>
  <c r="BJ433" i="7" s="1"/>
  <c r="BJ352" i="7"/>
  <c r="CJ443" i="7"/>
  <c r="BJ443" i="7" s="1"/>
  <c r="BJ362" i="7"/>
  <c r="CN429" i="7"/>
  <c r="BN429" i="7" s="1"/>
  <c r="BN348" i="7"/>
  <c r="CJ420" i="7"/>
  <c r="BJ420" i="7" s="1"/>
  <c r="BJ339" i="7"/>
  <c r="N301" i="7"/>
  <c r="N383" i="7" s="1"/>
  <c r="Q301" i="7"/>
  <c r="Q383" i="7" s="1"/>
  <c r="M301" i="7"/>
  <c r="M383" i="7" s="1"/>
  <c r="S301" i="7"/>
  <c r="S383" i="7" s="1"/>
  <c r="AY342" i="7"/>
  <c r="U301" i="7"/>
  <c r="U383" i="7" s="1"/>
  <c r="X301" i="7"/>
  <c r="X383" i="7" s="1"/>
  <c r="BY423" i="7"/>
  <c r="AY423" i="7" s="1"/>
  <c r="CC434" i="7"/>
  <c r="BC434" i="7" s="1"/>
  <c r="BC353" i="7"/>
  <c r="CC443" i="7"/>
  <c r="BC443" i="7" s="1"/>
  <c r="BC362" i="7"/>
  <c r="CJ441" i="7"/>
  <c r="BJ441" i="7" s="1"/>
  <c r="BJ360" i="7"/>
  <c r="CQ433" i="7"/>
  <c r="BQ433" i="7" s="1"/>
  <c r="BQ352" i="7"/>
  <c r="CQ427" i="7"/>
  <c r="BQ427" i="7" s="1"/>
  <c r="BQ346" i="7"/>
  <c r="BF333" i="7"/>
  <c r="CF414" i="7"/>
  <c r="BF414" i="7" s="1"/>
  <c r="CA436" i="7"/>
  <c r="BA436" i="7" s="1"/>
  <c r="BA355" i="7"/>
  <c r="CA444" i="7"/>
  <c r="BA444" i="7" s="1"/>
  <c r="BA363" i="7"/>
  <c r="CI417" i="7"/>
  <c r="BI417" i="7" s="1"/>
  <c r="BI336" i="7"/>
  <c r="CG438" i="7"/>
  <c r="BG438" i="7" s="1"/>
  <c r="BG357" i="7"/>
  <c r="BS334" i="7"/>
  <c r="CS415" i="7"/>
  <c r="BS415" i="7" s="1"/>
  <c r="BH343" i="7"/>
  <c r="CH424" i="7"/>
  <c r="BH424" i="7" s="1"/>
  <c r="CB445" i="7"/>
  <c r="BB445" i="7" s="1"/>
  <c r="BB364" i="7"/>
  <c r="Q323" i="7"/>
  <c r="Q405" i="7" s="1"/>
  <c r="S323" i="7"/>
  <c r="S405" i="7" s="1"/>
  <c r="BZ444" i="7"/>
  <c r="AZ444" i="7" s="1"/>
  <c r="AZ363" i="7"/>
  <c r="CP427" i="7"/>
  <c r="BP427" i="7" s="1"/>
  <c r="BP346" i="7"/>
  <c r="CA420" i="7"/>
  <c r="BA420" i="7" s="1"/>
  <c r="BA339" i="7"/>
  <c r="CD442" i="7"/>
  <c r="BD442" i="7" s="1"/>
  <c r="BD361" i="7"/>
  <c r="CD423" i="7"/>
  <c r="BD423" i="7" s="1"/>
  <c r="BD342" i="7"/>
  <c r="CC421" i="7"/>
  <c r="BC421" i="7" s="1"/>
  <c r="BC340" i="7"/>
  <c r="CD441" i="7"/>
  <c r="BD441" i="7" s="1"/>
  <c r="BD360" i="7"/>
  <c r="CB431" i="7"/>
  <c r="BB431" i="7" s="1"/>
  <c r="BB350" i="7"/>
  <c r="CN433" i="7"/>
  <c r="BN433" i="7" s="1"/>
  <c r="BN352" i="7"/>
  <c r="CI443" i="7"/>
  <c r="BI443" i="7" s="1"/>
  <c r="BI362" i="7"/>
  <c r="CI442" i="7"/>
  <c r="BI442" i="7" s="1"/>
  <c r="BI361" i="7"/>
  <c r="CH444" i="7"/>
  <c r="BH444" i="7" s="1"/>
  <c r="BH363" i="7"/>
  <c r="AZ347" i="7"/>
  <c r="BZ428" i="7"/>
  <c r="AZ428" i="7" s="1"/>
  <c r="AY340" i="7"/>
  <c r="BY421" i="7"/>
  <c r="AY421" i="7" s="1"/>
  <c r="BZ427" i="7"/>
  <c r="AZ427" i="7" s="1"/>
  <c r="AZ346" i="7"/>
  <c r="CI426" i="7"/>
  <c r="BI426" i="7" s="1"/>
  <c r="BI345" i="7"/>
  <c r="BC334" i="7"/>
  <c r="CC415" i="7"/>
  <c r="BC415" i="7" s="1"/>
  <c r="BB332" i="7"/>
  <c r="CB413" i="7"/>
  <c r="BB413" i="7" s="1"/>
  <c r="CE441" i="7"/>
  <c r="BE441" i="7" s="1"/>
  <c r="BE360" i="7"/>
  <c r="CE440" i="7"/>
  <c r="BE440" i="7" s="1"/>
  <c r="BE359" i="7"/>
  <c r="CB412" i="7"/>
  <c r="BB412" i="7" s="1"/>
  <c r="BB331" i="7"/>
  <c r="CB428" i="7"/>
  <c r="BB428" i="7" s="1"/>
  <c r="BB347" i="7"/>
  <c r="CJ424" i="7"/>
  <c r="BJ424" i="7" s="1"/>
  <c r="BJ343" i="7"/>
  <c r="BK335" i="7"/>
  <c r="CK416" i="7"/>
  <c r="BK416" i="7" s="1"/>
  <c r="CD421" i="7"/>
  <c r="BD421" i="7" s="1"/>
  <c r="BD340" i="7"/>
  <c r="CD430" i="7"/>
  <c r="BD430" i="7" s="1"/>
  <c r="BD349" i="7"/>
  <c r="BZ433" i="7"/>
  <c r="AZ433" i="7" s="1"/>
  <c r="AZ352" i="7"/>
  <c r="BO339" i="7"/>
  <c r="CO420" i="7"/>
  <c r="BO420" i="7" s="1"/>
  <c r="CF428" i="7"/>
  <c r="BF428" i="7" s="1"/>
  <c r="BF347" i="7"/>
  <c r="CL424" i="7"/>
  <c r="BL424" i="7" s="1"/>
  <c r="BL343" i="7"/>
  <c r="CI441" i="7"/>
  <c r="BI441" i="7" s="1"/>
  <c r="BI360" i="7"/>
  <c r="CF419" i="7"/>
  <c r="BF419" i="7" s="1"/>
  <c r="BF338" i="7"/>
  <c r="CM422" i="7"/>
  <c r="BM422" i="7" s="1"/>
  <c r="BM341" i="7"/>
  <c r="CL442" i="7"/>
  <c r="BL442" i="7" s="1"/>
  <c r="BL361" i="7"/>
  <c r="CL431" i="7"/>
  <c r="BL431" i="7" s="1"/>
  <c r="BL350" i="7"/>
  <c r="CK421" i="7"/>
  <c r="BK421" i="7" s="1"/>
  <c r="BK340" i="7"/>
  <c r="BZ429" i="7"/>
  <c r="AZ429" i="7" s="1"/>
  <c r="AZ348" i="7"/>
  <c r="CO421" i="7"/>
  <c r="BO421" i="7" s="1"/>
  <c r="BO340" i="7"/>
  <c r="CH443" i="7"/>
  <c r="BH443" i="7" s="1"/>
  <c r="BH362" i="7"/>
  <c r="CM412" i="7"/>
  <c r="BM412" i="7" s="1"/>
  <c r="BM331" i="7"/>
  <c r="CN427" i="7"/>
  <c r="BF354" i="7"/>
  <c r="CF435" i="7"/>
  <c r="BF435" i="7" s="1"/>
  <c r="BH347" i="7"/>
  <c r="CH428" i="7"/>
  <c r="BH428" i="7" s="1"/>
  <c r="CJ430" i="7"/>
  <c r="BJ430" i="7" s="1"/>
  <c r="BJ349" i="7"/>
  <c r="CM426" i="7"/>
  <c r="BM426" i="7" s="1"/>
  <c r="BM345" i="7"/>
  <c r="CM436" i="7"/>
  <c r="BM436" i="7" s="1"/>
  <c r="BM355" i="7"/>
  <c r="CU420" i="7"/>
  <c r="BU420" i="7" s="1"/>
  <c r="BU339" i="7"/>
  <c r="CU435" i="7"/>
  <c r="BU435" i="7" s="1"/>
  <c r="BU354" i="7"/>
  <c r="BJ341" i="7"/>
  <c r="CJ422" i="7"/>
  <c r="BJ422" i="7" s="1"/>
  <c r="CQ413" i="7"/>
  <c r="BQ413" i="7" s="1"/>
  <c r="BQ332" i="7"/>
  <c r="CL421" i="7"/>
  <c r="BL421" i="7" s="1"/>
  <c r="BL340" i="7"/>
  <c r="CK442" i="7"/>
  <c r="BK442" i="7" s="1"/>
  <c r="BK361" i="7"/>
  <c r="BF357" i="7"/>
  <c r="CF438" i="7"/>
  <c r="BF438" i="7" s="1"/>
  <c r="CF429" i="7"/>
  <c r="BF429" i="7" s="1"/>
  <c r="BF348" i="7"/>
  <c r="BI359" i="7"/>
  <c r="CI440" i="7"/>
  <c r="BI440" i="7" s="1"/>
  <c r="CN416" i="7"/>
  <c r="BN416" i="7" s="1"/>
  <c r="BN335" i="7"/>
  <c r="CM430" i="7"/>
  <c r="BM430" i="7" s="1"/>
  <c r="BM349" i="7"/>
  <c r="CR412" i="7"/>
  <c r="BR412" i="7" s="1"/>
  <c r="BR331" i="7"/>
  <c r="CD434" i="7"/>
  <c r="BD434" i="7" s="1"/>
  <c r="BD353" i="7"/>
  <c r="BE348" i="7"/>
  <c r="CE429" i="7"/>
  <c r="BE429" i="7" s="1"/>
  <c r="CS420" i="7"/>
  <c r="BS420" i="7" s="1"/>
  <c r="BS339" i="7"/>
  <c r="BZ423" i="7"/>
  <c r="AZ423" i="7" s="1"/>
  <c r="AZ342" i="7"/>
  <c r="CO426" i="7"/>
  <c r="BO426" i="7" s="1"/>
  <c r="BO345" i="7"/>
  <c r="BJ346" i="7"/>
  <c r="CJ427" i="7"/>
  <c r="BJ427" i="7" s="1"/>
  <c r="CA428" i="7"/>
  <c r="BA428" i="7" s="1"/>
  <c r="BA347" i="7"/>
  <c r="CD424" i="7"/>
  <c r="BD424" i="7" s="1"/>
  <c r="BD343" i="7"/>
  <c r="CC422" i="7"/>
  <c r="BC422" i="7" s="1"/>
  <c r="BC341" i="7"/>
  <c r="CC444" i="7"/>
  <c r="BC444" i="7" s="1"/>
  <c r="BC363" i="7"/>
  <c r="CG427" i="7"/>
  <c r="BG427" i="7" s="1"/>
  <c r="BG346" i="7"/>
  <c r="CL427" i="7"/>
  <c r="BL427" i="7" s="1"/>
  <c r="BL346" i="7"/>
  <c r="CL426" i="7"/>
  <c r="BL426" i="7" s="1"/>
  <c r="BL345" i="7"/>
  <c r="CH419" i="7"/>
  <c r="BH419" i="7" s="1"/>
  <c r="BH338" i="7"/>
  <c r="BZ419" i="7"/>
  <c r="AZ419" i="7" s="1"/>
  <c r="AZ338" i="7"/>
  <c r="AZ339" i="7"/>
  <c r="BZ420" i="7"/>
  <c r="AZ420" i="7" s="1"/>
  <c r="CI414" i="7"/>
  <c r="BI414" i="7" s="1"/>
  <c r="BI333" i="7"/>
  <c r="CC423" i="7"/>
  <c r="BC423" i="7" s="1"/>
  <c r="BC342" i="7"/>
  <c r="BF336" i="7"/>
  <c r="CF417" i="7"/>
  <c r="BF417" i="7" s="1"/>
  <c r="BF341" i="7"/>
  <c r="CF422" i="7"/>
  <c r="BF422" i="7" s="1"/>
  <c r="CE424" i="7"/>
  <c r="BE424" i="7" s="1"/>
  <c r="BE343" i="7"/>
  <c r="CB443" i="7"/>
  <c r="BB443" i="7" s="1"/>
  <c r="BB362" i="7"/>
  <c r="CG444" i="7"/>
  <c r="BG444" i="7" s="1"/>
  <c r="BG363" i="7"/>
  <c r="CG419" i="7"/>
  <c r="BG419" i="7" s="1"/>
  <c r="BG338" i="7"/>
  <c r="CJ429" i="7"/>
  <c r="BJ429" i="7" s="1"/>
  <c r="BJ348" i="7"/>
  <c r="AC266" i="7"/>
  <c r="AC347" i="7" s="1"/>
  <c r="AC272" i="7"/>
  <c r="AC353" i="7" s="1"/>
  <c r="AC267" i="7"/>
  <c r="AC348" i="7" s="1"/>
  <c r="AC260" i="7"/>
  <c r="AC341" i="7" s="1"/>
  <c r="AC281" i="7"/>
  <c r="AC362" i="7" s="1"/>
  <c r="AC271" i="7"/>
  <c r="AC352" i="7" s="1"/>
  <c r="AF150" i="7"/>
  <c r="AO165" i="7"/>
  <c r="AO164" i="7" s="1"/>
  <c r="BN237" i="7" l="1"/>
  <c r="AR208" i="7" l="1"/>
  <c r="AQ208" i="7"/>
  <c r="AP208" i="7"/>
  <c r="AN208" i="7"/>
  <c r="AM208" i="7"/>
  <c r="AK208" i="7"/>
  <c r="AI208" i="7"/>
  <c r="AC208" i="7"/>
  <c r="AB208" i="7"/>
  <c r="AA208" i="7"/>
  <c r="Z208" i="7"/>
  <c r="Y208" i="7"/>
  <c r="X208" i="7"/>
  <c r="W208" i="7"/>
  <c r="AD208" i="7"/>
  <c r="T208" i="7"/>
  <c r="S208" i="7"/>
  <c r="R208" i="7"/>
  <c r="Q208" i="7"/>
  <c r="P208" i="7"/>
  <c r="O208" i="7"/>
  <c r="N208" i="7"/>
  <c r="M208" i="7"/>
  <c r="L208" i="7"/>
  <c r="K208" i="7"/>
  <c r="AR207" i="7"/>
  <c r="AQ207" i="7"/>
  <c r="AP207" i="7"/>
  <c r="AN207" i="7"/>
  <c r="AM207" i="7"/>
  <c r="AS207" i="7" s="1"/>
  <c r="AK207" i="7"/>
  <c r="AI207" i="7"/>
  <c r="AC207" i="7"/>
  <c r="AB207" i="7"/>
  <c r="AA207" i="7"/>
  <c r="Z207" i="7"/>
  <c r="Y207" i="7"/>
  <c r="X207" i="7"/>
  <c r="W207" i="7"/>
  <c r="AD207" i="7"/>
  <c r="T207" i="7"/>
  <c r="S207" i="7"/>
  <c r="R207" i="7"/>
  <c r="Q207" i="7"/>
  <c r="P207" i="7"/>
  <c r="O207" i="7"/>
  <c r="N207" i="7"/>
  <c r="M207" i="7"/>
  <c r="L207" i="7"/>
  <c r="K207" i="7"/>
  <c r="AS208" i="7" l="1"/>
  <c r="BO112" i="7"/>
  <c r="AL148" i="7"/>
  <c r="AL145" i="7"/>
  <c r="BU271" i="7"/>
  <c r="BU472" i="7" s="1"/>
  <c r="BQ264" i="7"/>
  <c r="BQ465" i="7" s="1"/>
  <c r="BC273" i="7"/>
  <c r="BC474" i="7" s="1"/>
  <c r="BH275" i="7"/>
  <c r="BH476" i="7" s="1"/>
  <c r="BR279" i="7"/>
  <c r="BR480" i="7" s="1"/>
  <c r="BA278" i="7"/>
  <c r="BA479" i="7" s="1"/>
  <c r="BI275" i="7"/>
  <c r="BI476" i="7" s="1"/>
  <c r="BM259" i="7"/>
  <c r="BM460" i="7" s="1"/>
  <c r="BJ276" i="7"/>
  <c r="BJ477" i="7" s="1"/>
  <c r="BI257" i="7"/>
  <c r="BI458" i="7" s="1"/>
  <c r="BJ272" i="7"/>
  <c r="BJ473" i="7" s="1"/>
  <c r="BF282" i="7"/>
  <c r="BF483" i="7" s="1"/>
  <c r="BK250" i="7"/>
  <c r="BK451" i="7" s="1"/>
  <c r="BJ251" i="7"/>
  <c r="BJ452" i="7" s="1"/>
  <c r="BN267" i="7"/>
  <c r="BN468" i="7" s="1"/>
  <c r="BI269" i="7"/>
  <c r="BI470" i="7" s="1"/>
  <c r="BN274" i="7"/>
  <c r="BN475" i="7" s="1"/>
  <c r="BM283" i="7"/>
  <c r="BM484" i="7" s="1"/>
  <c r="BN265" i="7"/>
  <c r="BN466" i="7" s="1"/>
  <c r="BA257" i="7"/>
  <c r="BA458" i="7" s="1"/>
  <c r="BD283" i="7"/>
  <c r="BD484" i="7" s="1"/>
  <c r="BM253" i="7"/>
  <c r="BM454" i="7" s="1"/>
  <c r="BO272" i="7"/>
  <c r="BO473" i="7" s="1"/>
  <c r="BK274" i="7"/>
  <c r="BK475" i="7" s="1"/>
  <c r="BF273" i="7"/>
  <c r="BF474" i="7" s="1"/>
  <c r="BU283" i="7"/>
  <c r="BU484" i="7" s="1"/>
  <c r="BT283" i="7"/>
  <c r="BT484" i="7" s="1"/>
  <c r="BS283" i="7"/>
  <c r="BS484" i="7" s="1"/>
  <c r="BR283" i="7"/>
  <c r="BR484" i="7" s="1"/>
  <c r="BQ283" i="7"/>
  <c r="BQ484" i="7" s="1"/>
  <c r="BP283" i="7"/>
  <c r="BP484" i="7" s="1"/>
  <c r="BK283" i="7"/>
  <c r="BK484" i="7" s="1"/>
  <c r="BU282" i="7"/>
  <c r="BU483" i="7" s="1"/>
  <c r="BT282" i="7"/>
  <c r="BT483" i="7" s="1"/>
  <c r="BS282" i="7"/>
  <c r="BS483" i="7" s="1"/>
  <c r="BR282" i="7"/>
  <c r="BR483" i="7" s="1"/>
  <c r="BQ282" i="7"/>
  <c r="BQ483" i="7" s="1"/>
  <c r="BP282" i="7"/>
  <c r="BP483" i="7" s="1"/>
  <c r="BU281" i="7"/>
  <c r="BU482" i="7" s="1"/>
  <c r="BT281" i="7"/>
  <c r="BT482" i="7" s="1"/>
  <c r="BS281" i="7"/>
  <c r="BS482" i="7" s="1"/>
  <c r="BR281" i="7"/>
  <c r="BR482" i="7" s="1"/>
  <c r="BQ281" i="7"/>
  <c r="BQ482" i="7" s="1"/>
  <c r="BP281" i="7"/>
  <c r="BP482" i="7" s="1"/>
  <c r="BO281" i="7"/>
  <c r="BO482" i="7" s="1"/>
  <c r="BR280" i="7"/>
  <c r="BR481" i="7" s="1"/>
  <c r="BQ280" i="7"/>
  <c r="BQ481" i="7" s="1"/>
  <c r="BP280" i="7"/>
  <c r="BP481" i="7" s="1"/>
  <c r="BU279" i="7"/>
  <c r="BU480" i="7" s="1"/>
  <c r="BT279" i="7"/>
  <c r="BT480" i="7" s="1"/>
  <c r="BS279" i="7"/>
  <c r="BS480" i="7" s="1"/>
  <c r="BU278" i="7"/>
  <c r="BU479" i="7" s="1"/>
  <c r="BT278" i="7"/>
  <c r="BT479" i="7" s="1"/>
  <c r="BS278" i="7"/>
  <c r="BS479" i="7" s="1"/>
  <c r="BR278" i="7"/>
  <c r="BR479" i="7" s="1"/>
  <c r="BQ278" i="7"/>
  <c r="BQ479" i="7" s="1"/>
  <c r="BP278" i="7"/>
  <c r="BP479" i="7" s="1"/>
  <c r="BU276" i="7"/>
  <c r="BU477" i="7" s="1"/>
  <c r="BT276" i="7"/>
  <c r="BT477" i="7" s="1"/>
  <c r="BS276" i="7"/>
  <c r="BS477" i="7" s="1"/>
  <c r="BR276" i="7"/>
  <c r="BR477" i="7" s="1"/>
  <c r="BQ276" i="7"/>
  <c r="BQ477" i="7" s="1"/>
  <c r="BP276" i="7"/>
  <c r="BP477" i="7" s="1"/>
  <c r="BU275" i="7"/>
  <c r="BU476" i="7" s="1"/>
  <c r="BT275" i="7"/>
  <c r="BT476" i="7" s="1"/>
  <c r="BS275" i="7"/>
  <c r="BS476" i="7" s="1"/>
  <c r="BR275" i="7"/>
  <c r="BR476" i="7" s="1"/>
  <c r="BQ275" i="7"/>
  <c r="BQ476" i="7" s="1"/>
  <c r="BP275" i="7"/>
  <c r="BP476" i="7" s="1"/>
  <c r="BU274" i="7"/>
  <c r="BU475" i="7" s="1"/>
  <c r="BT274" i="7"/>
  <c r="BT475" i="7" s="1"/>
  <c r="BS274" i="7"/>
  <c r="BS475" i="7" s="1"/>
  <c r="BR274" i="7"/>
  <c r="BR475" i="7" s="1"/>
  <c r="BQ274" i="7"/>
  <c r="BQ475" i="7" s="1"/>
  <c r="BP274" i="7"/>
  <c r="BP475" i="7" s="1"/>
  <c r="BR273" i="7"/>
  <c r="BR474" i="7" s="1"/>
  <c r="BQ273" i="7"/>
  <c r="BQ474" i="7" s="1"/>
  <c r="BP273" i="7"/>
  <c r="BP474" i="7" s="1"/>
  <c r="BH273" i="7"/>
  <c r="BH474" i="7" s="1"/>
  <c r="BU272" i="7"/>
  <c r="BU473" i="7" s="1"/>
  <c r="BT272" i="7"/>
  <c r="BT473" i="7" s="1"/>
  <c r="BS272" i="7"/>
  <c r="BS473" i="7" s="1"/>
  <c r="BQ272" i="7"/>
  <c r="BQ473" i="7" s="1"/>
  <c r="BP272" i="7"/>
  <c r="BP473" i="7" s="1"/>
  <c r="BT271" i="7"/>
  <c r="BT472" i="7" s="1"/>
  <c r="BS271" i="7"/>
  <c r="BS472" i="7" s="1"/>
  <c r="BR271" i="7"/>
  <c r="BR472" i="7" s="1"/>
  <c r="BU269" i="7"/>
  <c r="BU470" i="7" s="1"/>
  <c r="BT269" i="7"/>
  <c r="BT470" i="7" s="1"/>
  <c r="BS269" i="7"/>
  <c r="BS470" i="7" s="1"/>
  <c r="BR269" i="7"/>
  <c r="BR470" i="7" s="1"/>
  <c r="BQ269" i="7"/>
  <c r="BQ470" i="7" s="1"/>
  <c r="BP269" i="7"/>
  <c r="BP470" i="7" s="1"/>
  <c r="BU268" i="7"/>
  <c r="BU469" i="7" s="1"/>
  <c r="BT268" i="7"/>
  <c r="BT469" i="7" s="1"/>
  <c r="BS268" i="7"/>
  <c r="BS469" i="7" s="1"/>
  <c r="BR268" i="7"/>
  <c r="BR469" i="7" s="1"/>
  <c r="BQ268" i="7"/>
  <c r="BQ469" i="7" s="1"/>
  <c r="BP268" i="7"/>
  <c r="BP469" i="7" s="1"/>
  <c r="BU267" i="7"/>
  <c r="BU468" i="7" s="1"/>
  <c r="BT267" i="7"/>
  <c r="BT468" i="7" s="1"/>
  <c r="BS267" i="7"/>
  <c r="BS468" i="7" s="1"/>
  <c r="BR267" i="7"/>
  <c r="BR468" i="7" s="1"/>
  <c r="BQ267" i="7"/>
  <c r="BQ468" i="7" s="1"/>
  <c r="BP267" i="7"/>
  <c r="BP468" i="7" s="1"/>
  <c r="BU266" i="7"/>
  <c r="BU467" i="7" s="1"/>
  <c r="BT266" i="7"/>
  <c r="BT467" i="7" s="1"/>
  <c r="BS266" i="7"/>
  <c r="BS467" i="7" s="1"/>
  <c r="BR266" i="7"/>
  <c r="BR467" i="7" s="1"/>
  <c r="BQ266" i="7"/>
  <c r="BQ467" i="7" s="1"/>
  <c r="BP266" i="7"/>
  <c r="BP467" i="7" s="1"/>
  <c r="BR265" i="7"/>
  <c r="BR466" i="7" s="1"/>
  <c r="BU264" i="7"/>
  <c r="BU465" i="7" s="1"/>
  <c r="BT264" i="7"/>
  <c r="BT465" i="7" s="1"/>
  <c r="BS264" i="7"/>
  <c r="BS465" i="7" s="1"/>
  <c r="BH269" i="7"/>
  <c r="BH470" i="7" s="1"/>
  <c r="BH268" i="7"/>
  <c r="BH469" i="7" s="1"/>
  <c r="BG264" i="7"/>
  <c r="BG465" i="7" s="1"/>
  <c r="BU262" i="7"/>
  <c r="BU463" i="7" s="1"/>
  <c r="BT262" i="7"/>
  <c r="BT463" i="7" s="1"/>
  <c r="BS262" i="7"/>
  <c r="BS463" i="7" s="1"/>
  <c r="BR262" i="7"/>
  <c r="BR463" i="7" s="1"/>
  <c r="BQ262" i="7"/>
  <c r="BQ463" i="7" s="1"/>
  <c r="BP262" i="7"/>
  <c r="BP463" i="7" s="1"/>
  <c r="BO262" i="7"/>
  <c r="BO463" i="7" s="1"/>
  <c r="BU261" i="7"/>
  <c r="BU462" i="7" s="1"/>
  <c r="BT261" i="7"/>
  <c r="BT462" i="7" s="1"/>
  <c r="BS261" i="7"/>
  <c r="BS462" i="7" s="1"/>
  <c r="BR261" i="7"/>
  <c r="BR462" i="7" s="1"/>
  <c r="BQ261" i="7"/>
  <c r="BQ462" i="7" s="1"/>
  <c r="BP261" i="7"/>
  <c r="BP462" i="7" s="1"/>
  <c r="BU260" i="7"/>
  <c r="BU461" i="7" s="1"/>
  <c r="BT260" i="7"/>
  <c r="BT461" i="7" s="1"/>
  <c r="BS260" i="7"/>
  <c r="BS461" i="7" s="1"/>
  <c r="BR260" i="7"/>
  <c r="BR461" i="7" s="1"/>
  <c r="BQ260" i="7"/>
  <c r="BQ461" i="7" s="1"/>
  <c r="BP260" i="7"/>
  <c r="BP461" i="7" s="1"/>
  <c r="BU259" i="7"/>
  <c r="BU460" i="7" s="1"/>
  <c r="BT259" i="7"/>
  <c r="BT460" i="7" s="1"/>
  <c r="BS259" i="7"/>
  <c r="BS460" i="7" s="1"/>
  <c r="BQ259" i="7"/>
  <c r="BQ460" i="7" s="1"/>
  <c r="BP259" i="7"/>
  <c r="BP460" i="7" s="1"/>
  <c r="BR258" i="7"/>
  <c r="BR459" i="7" s="1"/>
  <c r="BQ258" i="7"/>
  <c r="BQ459" i="7" s="1"/>
  <c r="BP258" i="7"/>
  <c r="BP459" i="7" s="1"/>
  <c r="BU257" i="7"/>
  <c r="BU458" i="7" s="1"/>
  <c r="BT257" i="7"/>
  <c r="BT458" i="7" s="1"/>
  <c r="BS257" i="7"/>
  <c r="BS458" i="7" s="1"/>
  <c r="BR257" i="7"/>
  <c r="BR458" i="7" s="1"/>
  <c r="BQ257" i="7"/>
  <c r="BQ458" i="7" s="1"/>
  <c r="BP257" i="7"/>
  <c r="BP458" i="7" s="1"/>
  <c r="BU255" i="7"/>
  <c r="BU456" i="7" s="1"/>
  <c r="BT255" i="7"/>
  <c r="BT456" i="7" s="1"/>
  <c r="BS255" i="7"/>
  <c r="BS456" i="7" s="1"/>
  <c r="BR255" i="7"/>
  <c r="BR456" i="7" s="1"/>
  <c r="BQ255" i="7"/>
  <c r="BQ456" i="7" s="1"/>
  <c r="BP255" i="7"/>
  <c r="BP456" i="7" s="1"/>
  <c r="BI250" i="7"/>
  <c r="BI451" i="7" s="1"/>
  <c r="BJ250" i="7"/>
  <c r="BJ451" i="7" s="1"/>
  <c r="BP250" i="7"/>
  <c r="BP451" i="7" s="1"/>
  <c r="BQ250" i="7"/>
  <c r="BQ451" i="7" s="1"/>
  <c r="BU250" i="7"/>
  <c r="BU451" i="7" s="1"/>
  <c r="BH251" i="7"/>
  <c r="BH452" i="7" s="1"/>
  <c r="BK251" i="7"/>
  <c r="BK452" i="7" s="1"/>
  <c r="BR251" i="7"/>
  <c r="BR452" i="7" s="1"/>
  <c r="BS251" i="7"/>
  <c r="BS452" i="7" s="1"/>
  <c r="BT251" i="7"/>
  <c r="BT452" i="7" s="1"/>
  <c r="BU251" i="7"/>
  <c r="BU452" i="7" s="1"/>
  <c r="BL252" i="7"/>
  <c r="BL453" i="7" s="1"/>
  <c r="BR252" i="7"/>
  <c r="BR453" i="7" s="1"/>
  <c r="BS252" i="7"/>
  <c r="BS453" i="7" s="1"/>
  <c r="BT252" i="7"/>
  <c r="BT453" i="7" s="1"/>
  <c r="BU252" i="7"/>
  <c r="BU453" i="7" s="1"/>
  <c r="BL253" i="7"/>
  <c r="BL454" i="7" s="1"/>
  <c r="BP253" i="7"/>
  <c r="BP454" i="7" s="1"/>
  <c r="BQ253" i="7"/>
  <c r="BQ454" i="7" s="1"/>
  <c r="BR253" i="7"/>
  <c r="BR454" i="7" s="1"/>
  <c r="BD254" i="7"/>
  <c r="BD455" i="7" s="1"/>
  <c r="BH254" i="7"/>
  <c r="BH455" i="7" s="1"/>
  <c r="BJ254" i="7"/>
  <c r="BJ455" i="7" s="1"/>
  <c r="BP254" i="7"/>
  <c r="BP455" i="7" s="1"/>
  <c r="BQ254" i="7"/>
  <c r="BQ455" i="7" s="1"/>
  <c r="BR254" i="7"/>
  <c r="BR455" i="7" s="1"/>
  <c r="BS254" i="7"/>
  <c r="BS455" i="7" s="1"/>
  <c r="BT254" i="7"/>
  <c r="BT455" i="7" s="1"/>
  <c r="BU254" i="7"/>
  <c r="BU455" i="7" s="1"/>
  <c r="BN264" i="7" l="1"/>
  <c r="BN465" i="7" s="1"/>
  <c r="BG271" i="7"/>
  <c r="BG472" i="7" s="1"/>
  <c r="BD282" i="7"/>
  <c r="BD483" i="7" s="1"/>
  <c r="BG272" i="7"/>
  <c r="BG473" i="7" s="1"/>
  <c r="BD275" i="7"/>
  <c r="BD476" i="7" s="1"/>
  <c r="BD276" i="7"/>
  <c r="BD477" i="7" s="1"/>
  <c r="BG253" i="7"/>
  <c r="BG454" i="7" s="1"/>
  <c r="BF279" i="7"/>
  <c r="BF480" i="7" s="1"/>
  <c r="BF266" i="7"/>
  <c r="BF467" i="7" s="1"/>
  <c r="BL254" i="7"/>
  <c r="BL455" i="7" s="1"/>
  <c r="BM250" i="7"/>
  <c r="BM451" i="7" s="1"/>
  <c r="BK260" i="7"/>
  <c r="BK461" i="7" s="1"/>
  <c r="BO251" i="7"/>
  <c r="BO452" i="7" s="1"/>
  <c r="BG259" i="7"/>
  <c r="BG460" i="7" s="1"/>
  <c r="BH272" i="7"/>
  <c r="BH473" i="7" s="1"/>
  <c r="BF250" i="7"/>
  <c r="BF451" i="7" s="1"/>
  <c r="BN262" i="7"/>
  <c r="BN463" i="7" s="1"/>
  <c r="BL268" i="7"/>
  <c r="BL469" i="7" s="1"/>
  <c r="BL274" i="7"/>
  <c r="BL475" i="7" s="1"/>
  <c r="BH259" i="7"/>
  <c r="BH460" i="7" s="1"/>
  <c r="BB264" i="7"/>
  <c r="BB465" i="7" s="1"/>
  <c r="BI268" i="7"/>
  <c r="BI469" i="7" s="1"/>
  <c r="BN269" i="7"/>
  <c r="BN470" i="7" s="1"/>
  <c r="BF271" i="7"/>
  <c r="BF472" i="7" s="1"/>
  <c r="BI274" i="7"/>
  <c r="BI475" i="7" s="1"/>
  <c r="BO280" i="7"/>
  <c r="BO481" i="7" s="1"/>
  <c r="BK281" i="7"/>
  <c r="BK482" i="7" s="1"/>
  <c r="BO275" i="7"/>
  <c r="BO476" i="7" s="1"/>
  <c r="BM278" i="7"/>
  <c r="BM479" i="7" s="1"/>
  <c r="BE269" i="7"/>
  <c r="BE470" i="7" s="1"/>
  <c r="BL278" i="7"/>
  <c r="BL479" i="7" s="1"/>
  <c r="BO282" i="7"/>
  <c r="BO483" i="7" s="1"/>
  <c r="BM275" i="7"/>
  <c r="BM476" i="7" s="1"/>
  <c r="BL261" i="7"/>
  <c r="BL462" i="7" s="1"/>
  <c r="BI271" i="7"/>
  <c r="BI472" i="7" s="1"/>
  <c r="BM276" i="7"/>
  <c r="BM477" i="7" s="1"/>
  <c r="BG279" i="7"/>
  <c r="BG480" i="7" s="1"/>
  <c r="BN282" i="7"/>
  <c r="BN483" i="7" s="1"/>
  <c r="BF283" i="7"/>
  <c r="BF484" i="7" s="1"/>
  <c r="BE273" i="7"/>
  <c r="BE474" i="7" s="1"/>
  <c r="BH274" i="7"/>
  <c r="BH475" i="7" s="1"/>
  <c r="BJ283" i="7"/>
  <c r="BJ484" i="7" s="1"/>
  <c r="BN255" i="7"/>
  <c r="BN456" i="7" s="1"/>
  <c r="Q39" i="43"/>
  <c r="Q26" i="43"/>
  <c r="Q13" i="43"/>
  <c r="Q9" i="43"/>
  <c r="Q44" i="43"/>
  <c r="Q40" i="43"/>
  <c r="Q35" i="43"/>
  <c r="Q31" i="43"/>
  <c r="Q27" i="43"/>
  <c r="Q22" i="43"/>
  <c r="Q18" i="43"/>
  <c r="Q14" i="43"/>
  <c r="Q10" i="43"/>
  <c r="Q21" i="43"/>
  <c r="Q17" i="43"/>
  <c r="Q45" i="43"/>
  <c r="Q41" i="43"/>
  <c r="Q36" i="43"/>
  <c r="Q28" i="43"/>
  <c r="Q24" i="43"/>
  <c r="Q19" i="43"/>
  <c r="Q15" i="43"/>
  <c r="Q11" i="43"/>
  <c r="Q43" i="43"/>
  <c r="Q30" i="43"/>
  <c r="Q42" i="43"/>
  <c r="Q37" i="43"/>
  <c r="Q33" i="43"/>
  <c r="Q29" i="43"/>
  <c r="Q25" i="43"/>
  <c r="Q20" i="43"/>
  <c r="Q16" i="43"/>
  <c r="Q12" i="43"/>
  <c r="Q32" i="43"/>
  <c r="Q34" i="43"/>
  <c r="BL283" i="7"/>
  <c r="BL484" i="7" s="1"/>
  <c r="BE271" i="7"/>
  <c r="BE472" i="7" s="1"/>
  <c r="AY272" i="7"/>
  <c r="AY473" i="7" s="1"/>
  <c r="BQ279" i="7"/>
  <c r="BQ480" i="7" s="1"/>
  <c r="BA260" i="7"/>
  <c r="BA461" i="7" s="1"/>
  <c r="BM470" i="7"/>
  <c r="AY254" i="7"/>
  <c r="AY455" i="7" s="1"/>
  <c r="BG250" i="7"/>
  <c r="BG451" i="7" s="1"/>
  <c r="BM255" i="7"/>
  <c r="BM456" i="7" s="1"/>
  <c r="BE264" i="7"/>
  <c r="BE465" i="7" s="1"/>
  <c r="BJ266" i="7"/>
  <c r="BJ467" i="7" s="1"/>
  <c r="BD274" i="7"/>
  <c r="BD475" i="7" s="1"/>
  <c r="BJ278" i="7"/>
  <c r="BJ479" i="7" s="1"/>
  <c r="BM280" i="7"/>
  <c r="BM481" i="7" s="1"/>
  <c r="BH253" i="7"/>
  <c r="BH454" i="7" s="1"/>
  <c r="BQ252" i="7"/>
  <c r="BQ453" i="7" s="1"/>
  <c r="BH271" i="7"/>
  <c r="BH472" i="7" s="1"/>
  <c r="BN281" i="7"/>
  <c r="BN482" i="7" s="1"/>
  <c r="AZ273" i="7"/>
  <c r="AZ474" i="7" s="1"/>
  <c r="BM279" i="7"/>
  <c r="BM480" i="7" s="1"/>
  <c r="BN276" i="7"/>
  <c r="BN477" i="7" s="1"/>
  <c r="BO250" i="7"/>
  <c r="BO451" i="7" s="1"/>
  <c r="BN283" i="7"/>
  <c r="BN484" i="7" s="1"/>
  <c r="BI253" i="7"/>
  <c r="BI454" i="7" s="1"/>
  <c r="AZ267" i="7"/>
  <c r="AZ468" i="7" s="1"/>
  <c r="BJ282" i="7"/>
  <c r="BJ483" i="7" s="1"/>
  <c r="BE255" i="7"/>
  <c r="BE456" i="7" s="1"/>
  <c r="BE268" i="7"/>
  <c r="BE469" i="7" s="1"/>
  <c r="AZ254" i="7"/>
  <c r="AZ455" i="7" s="1"/>
  <c r="BC252" i="7"/>
  <c r="BC453" i="7" s="1"/>
  <c r="BG251" i="7"/>
  <c r="BG452" i="7" s="1"/>
  <c r="BK258" i="7"/>
  <c r="BK459" i="7" s="1"/>
  <c r="BA272" i="7"/>
  <c r="BA473" i="7" s="1"/>
  <c r="BD257" i="7"/>
  <c r="BD458" i="7" s="1"/>
  <c r="BA254" i="7"/>
  <c r="BA455" i="7" s="1"/>
  <c r="BK252" i="7"/>
  <c r="BK453" i="7" s="1"/>
  <c r="BC250" i="7"/>
  <c r="BC451" i="7" s="1"/>
  <c r="AY257" i="7"/>
  <c r="AY458" i="7" s="1"/>
  <c r="AZ262" i="7"/>
  <c r="AZ463" i="7" s="1"/>
  <c r="BC271" i="7"/>
  <c r="BC472" i="7" s="1"/>
  <c r="BB276" i="7"/>
  <c r="BB477" i="7" s="1"/>
  <c r="BJ259" i="7"/>
  <c r="BJ460" i="7" s="1"/>
  <c r="BA253" i="7"/>
  <c r="BA454" i="7" s="1"/>
  <c r="BM260" i="7"/>
  <c r="BM461" i="7" s="1"/>
  <c r="BK261" i="7"/>
  <c r="BK462" i="7" s="1"/>
  <c r="AY275" i="7"/>
  <c r="AY476" i="7" s="1"/>
  <c r="BB254" i="7"/>
  <c r="BB455" i="7" s="1"/>
  <c r="BC251" i="7"/>
  <c r="BC452" i="7" s="1"/>
  <c r="BL250" i="7"/>
  <c r="BL451" i="7" s="1"/>
  <c r="BN261" i="7"/>
  <c r="BN462" i="7" s="1"/>
  <c r="BR264" i="7"/>
  <c r="BR465" i="7" s="1"/>
  <c r="BU265" i="7"/>
  <c r="BU466" i="7" s="1"/>
  <c r="BD273" i="7"/>
  <c r="BD474" i="7" s="1"/>
  <c r="BC274" i="7"/>
  <c r="BC475" i="7" s="1"/>
  <c r="BN273" i="7"/>
  <c r="BN474" i="7" s="1"/>
  <c r="BG275" i="7"/>
  <c r="BG476" i="7" s="1"/>
  <c r="BI254" i="7"/>
  <c r="BI455" i="7" s="1"/>
  <c r="BK253" i="7"/>
  <c r="BK454" i="7" s="1"/>
  <c r="BM251" i="7"/>
  <c r="BM452" i="7" s="1"/>
  <c r="BD251" i="7"/>
  <c r="BD452" i="7" s="1"/>
  <c r="BJ258" i="7"/>
  <c r="BJ459" i="7" s="1"/>
  <c r="BB265" i="7"/>
  <c r="BB466" i="7" s="1"/>
  <c r="BN266" i="7"/>
  <c r="BN467" i="7" s="1"/>
  <c r="BE272" i="7"/>
  <c r="BE473" i="7" s="1"/>
  <c r="BJ273" i="7"/>
  <c r="BJ474" i="7" s="1"/>
  <c r="BG274" i="7"/>
  <c r="BG475" i="7" s="1"/>
  <c r="BF280" i="7"/>
  <c r="BF481" i="7" s="1"/>
  <c r="BU280" i="7"/>
  <c r="BU481" i="7" s="1"/>
  <c r="BH281" i="7"/>
  <c r="BH482" i="7" s="1"/>
  <c r="BM282" i="7"/>
  <c r="BM483" i="7" s="1"/>
  <c r="BA252" i="7"/>
  <c r="BA453" i="7" s="1"/>
  <c r="BL251" i="7"/>
  <c r="BL452" i="7" s="1"/>
  <c r="BL255" i="7"/>
  <c r="BL456" i="7" s="1"/>
  <c r="BO268" i="7"/>
  <c r="BO469" i="7" s="1"/>
  <c r="BB271" i="7"/>
  <c r="BB472" i="7" s="1"/>
  <c r="BB272" i="7"/>
  <c r="BB473" i="7" s="1"/>
  <c r="BG273" i="7"/>
  <c r="BG474" i="7" s="1"/>
  <c r="BD278" i="7"/>
  <c r="BD479" i="7" s="1"/>
  <c r="BF274" i="7"/>
  <c r="BF475" i="7" s="1"/>
  <c r="BL279" i="7"/>
  <c r="BL480" i="7" s="1"/>
  <c r="BM252" i="7"/>
  <c r="BM453" i="7" s="1"/>
  <c r="CL283" i="7"/>
  <c r="CH283" i="7"/>
  <c r="CD283" i="7"/>
  <c r="CO282" i="7"/>
  <c r="BY282" i="7"/>
  <c r="CO278" i="7"/>
  <c r="CK278" i="7"/>
  <c r="CG278" i="7"/>
  <c r="CC278" i="7"/>
  <c r="BY278" i="7"/>
  <c r="CM276" i="7"/>
  <c r="CI276" i="7"/>
  <c r="CE276" i="7"/>
  <c r="BZ275" i="7"/>
  <c r="CL271" i="7"/>
  <c r="CH271" i="7"/>
  <c r="CD271" i="7"/>
  <c r="BZ271" i="7"/>
  <c r="CN269" i="7"/>
  <c r="CJ269" i="7"/>
  <c r="CF269" i="7"/>
  <c r="CB269" i="7"/>
  <c r="CM264" i="7"/>
  <c r="CI264" i="7"/>
  <c r="CE264" i="7"/>
  <c r="CA264" i="7"/>
  <c r="CO262" i="7"/>
  <c r="CK262" i="7"/>
  <c r="CG262" i="7"/>
  <c r="CC262" i="7"/>
  <c r="BY262" i="7"/>
  <c r="CN257" i="7"/>
  <c r="CJ257" i="7"/>
  <c r="CF257" i="7"/>
  <c r="CB257" i="7"/>
  <c r="CL255" i="7"/>
  <c r="CH255" i="7"/>
  <c r="CO254" i="7"/>
  <c r="CC254" i="7"/>
  <c r="BY254" i="7"/>
  <c r="CO250" i="7"/>
  <c r="CK250" i="7"/>
  <c r="CG250" i="7"/>
  <c r="CC250" i="7"/>
  <c r="BY250" i="7"/>
  <c r="AY258" i="7"/>
  <c r="AY459" i="7" s="1"/>
  <c r="BF261" i="7"/>
  <c r="BF462" i="7" s="1"/>
  <c r="BC275" i="7"/>
  <c r="BC476" i="7" s="1"/>
  <c r="BC276" i="7"/>
  <c r="BC477" i="7" s="1"/>
  <c r="BE280" i="7"/>
  <c r="BE481" i="7" s="1"/>
  <c r="CK283" i="7"/>
  <c r="CG283" i="7"/>
  <c r="CC283" i="7"/>
  <c r="CN278" i="7"/>
  <c r="CJ278" i="7"/>
  <c r="CF278" i="7"/>
  <c r="CB278" i="7"/>
  <c r="CL276" i="7"/>
  <c r="CH276" i="7"/>
  <c r="CD276" i="7"/>
  <c r="CO275" i="7"/>
  <c r="BY275" i="7"/>
  <c r="CO271" i="7"/>
  <c r="CK271" i="7"/>
  <c r="CG271" i="7"/>
  <c r="CC271" i="7"/>
  <c r="BY271" i="7"/>
  <c r="CM269" i="7"/>
  <c r="CI269" i="7"/>
  <c r="CE269" i="7"/>
  <c r="CA269" i="7"/>
  <c r="CL264" i="7"/>
  <c r="CH264" i="7"/>
  <c r="CD264" i="7"/>
  <c r="BZ264" i="7"/>
  <c r="CN262" i="7"/>
  <c r="CJ262" i="7"/>
  <c r="CF262" i="7"/>
  <c r="CB262" i="7"/>
  <c r="CM257" i="7"/>
  <c r="CI257" i="7"/>
  <c r="CE257" i="7"/>
  <c r="CA257" i="7"/>
  <c r="CK255" i="7"/>
  <c r="CG255" i="7"/>
  <c r="CB254" i="7"/>
  <c r="CN250" i="7"/>
  <c r="CJ250" i="7"/>
  <c r="CF250" i="7"/>
  <c r="CB250" i="7"/>
  <c r="CN283" i="7"/>
  <c r="CJ283" i="7"/>
  <c r="CF283" i="7"/>
  <c r="CB283" i="7"/>
  <c r="CA282" i="7"/>
  <c r="CM278" i="7"/>
  <c r="CI278" i="7"/>
  <c r="CE278" i="7"/>
  <c r="CA278" i="7"/>
  <c r="CK276" i="7"/>
  <c r="CG276" i="7"/>
  <c r="CC276" i="7"/>
  <c r="CN271" i="7"/>
  <c r="CJ271" i="7"/>
  <c r="CF271" i="7"/>
  <c r="CB271" i="7"/>
  <c r="CL269" i="7"/>
  <c r="CH269" i="7"/>
  <c r="CD269" i="7"/>
  <c r="BZ269" i="7"/>
  <c r="CO264" i="7"/>
  <c r="CK264" i="7"/>
  <c r="CG264" i="7"/>
  <c r="CC264" i="7"/>
  <c r="BY264" i="7"/>
  <c r="CM262" i="7"/>
  <c r="CI262" i="7"/>
  <c r="CE262" i="7"/>
  <c r="CA262" i="7"/>
  <c r="CL257" i="7"/>
  <c r="CH257" i="7"/>
  <c r="CD257" i="7"/>
  <c r="BZ257" i="7"/>
  <c r="CN255" i="7"/>
  <c r="CJ255" i="7"/>
  <c r="CF255" i="7"/>
  <c r="CA254" i="7"/>
  <c r="CM250" i="7"/>
  <c r="CI250" i="7"/>
  <c r="CE250" i="7"/>
  <c r="CA250" i="7"/>
  <c r="CM283" i="7"/>
  <c r="CI283" i="7"/>
  <c r="CE283" i="7"/>
  <c r="BZ282" i="7"/>
  <c r="CL278" i="7"/>
  <c r="CH278" i="7"/>
  <c r="CD278" i="7"/>
  <c r="BZ278" i="7"/>
  <c r="CN276" i="7"/>
  <c r="CJ276" i="7"/>
  <c r="CF276" i="7"/>
  <c r="CB276" i="7"/>
  <c r="CA275" i="7"/>
  <c r="CM271" i="7"/>
  <c r="CI271" i="7"/>
  <c r="CE271" i="7"/>
  <c r="CA271" i="7"/>
  <c r="CK269" i="7"/>
  <c r="CG269" i="7"/>
  <c r="CC269" i="7"/>
  <c r="BY269" i="7"/>
  <c r="CN264" i="7"/>
  <c r="CJ264" i="7"/>
  <c r="CF264" i="7"/>
  <c r="CB264" i="7"/>
  <c r="CL262" i="7"/>
  <c r="CH262" i="7"/>
  <c r="CD262" i="7"/>
  <c r="BZ262" i="7"/>
  <c r="CO257" i="7"/>
  <c r="CK257" i="7"/>
  <c r="CG257" i="7"/>
  <c r="CC257" i="7"/>
  <c r="BY257" i="7"/>
  <c r="CM255" i="7"/>
  <c r="CI255" i="7"/>
  <c r="CE255" i="7"/>
  <c r="CD254" i="7"/>
  <c r="BZ254" i="7"/>
  <c r="CL250" i="7"/>
  <c r="CH250" i="7"/>
  <c r="CD250" i="7"/>
  <c r="BZ250" i="7"/>
  <c r="BL222" i="7" l="1"/>
  <c r="AJ284" i="7" l="1"/>
  <c r="AJ365" i="7" s="1"/>
  <c r="AJ277" i="7"/>
  <c r="AJ358" i="7" s="1"/>
  <c r="AJ270" i="7"/>
  <c r="AJ351" i="7" s="1"/>
  <c r="AJ262" i="7"/>
  <c r="AJ343" i="7" s="1"/>
  <c r="AJ256" i="7"/>
  <c r="AJ337" i="7" s="1"/>
  <c r="AD206" i="7"/>
  <c r="AD284" i="7" s="1"/>
  <c r="AD365" i="7" s="1"/>
  <c r="AD205" i="7"/>
  <c r="AD204" i="7"/>
  <c r="AD203" i="7"/>
  <c r="AD202" i="7"/>
  <c r="AD201" i="7"/>
  <c r="AD200" i="7"/>
  <c r="AD199" i="7"/>
  <c r="AD277" i="7" s="1"/>
  <c r="AD358" i="7" s="1"/>
  <c r="AD198" i="7"/>
  <c r="AD197" i="7"/>
  <c r="AD196" i="7"/>
  <c r="AD195" i="7"/>
  <c r="AD194" i="7"/>
  <c r="AD193" i="7"/>
  <c r="AD192" i="7"/>
  <c r="AD270" i="7" s="1"/>
  <c r="AD351" i="7" s="1"/>
  <c r="AD191" i="7"/>
  <c r="AD269" i="7" s="1"/>
  <c r="AD350" i="7" s="1"/>
  <c r="AD190" i="7"/>
  <c r="AD268" i="7" s="1"/>
  <c r="AD349" i="7" s="1"/>
  <c r="AD189" i="7"/>
  <c r="AD188" i="7"/>
  <c r="AD187" i="7"/>
  <c r="AD186" i="7"/>
  <c r="AD185" i="7"/>
  <c r="AD263" i="7" s="1"/>
  <c r="AD344" i="7" s="1"/>
  <c r="AD184" i="7"/>
  <c r="AD183" i="7"/>
  <c r="AD182" i="7"/>
  <c r="AD181" i="7"/>
  <c r="AD180" i="7"/>
  <c r="AD179" i="7"/>
  <c r="AD178" i="7"/>
  <c r="AD256" i="7" s="1"/>
  <c r="AD337" i="7" s="1"/>
  <c r="AD177" i="7"/>
  <c r="AD176" i="7"/>
  <c r="AD175" i="7"/>
  <c r="AD174" i="7"/>
  <c r="AD173" i="7"/>
  <c r="AD172" i="7"/>
  <c r="AD209" i="7" l="1"/>
  <c r="AJ209" i="7"/>
  <c r="AD210" i="7"/>
  <c r="AJ214" i="7"/>
  <c r="AD214" i="7"/>
  <c r="AD213" i="7"/>
  <c r="AJ213" i="7"/>
  <c r="AD212" i="7"/>
  <c r="AJ212" i="7"/>
  <c r="AD211" i="7"/>
  <c r="AJ211" i="7"/>
  <c r="AJ210" i="7"/>
  <c r="AD100" i="7"/>
  <c r="AC100" i="7"/>
  <c r="C100" i="7"/>
  <c r="A100" i="7"/>
  <c r="AD99" i="7"/>
  <c r="AC99" i="7"/>
  <c r="C99" i="7"/>
  <c r="A99" i="7"/>
  <c r="AD101" i="7"/>
  <c r="AC101" i="7"/>
  <c r="C101" i="7"/>
  <c r="A101" i="7"/>
  <c r="AD96" i="7"/>
  <c r="AC96" i="7"/>
  <c r="C96" i="7"/>
  <c r="CL349" i="7" s="1"/>
  <c r="A96" i="7"/>
  <c r="AD95" i="7"/>
  <c r="AC95" i="7"/>
  <c r="C95" i="7"/>
  <c r="A95" i="7"/>
  <c r="AC138" i="7"/>
  <c r="AB138" i="7"/>
  <c r="AA138" i="7"/>
  <c r="Z138" i="7"/>
  <c r="Y138" i="7"/>
  <c r="X138" i="7"/>
  <c r="W138" i="7"/>
  <c r="V138" i="7"/>
  <c r="U138" i="7"/>
  <c r="T138" i="7"/>
  <c r="S138" i="7"/>
  <c r="Q21" i="14"/>
  <c r="BM237" i="7"/>
  <c r="BM236" i="7"/>
  <c r="BM235" i="7"/>
  <c r="BM234" i="7"/>
  <c r="BM233" i="7"/>
  <c r="BM213" i="7"/>
  <c r="BM209" i="7"/>
  <c r="BM210" i="7" s="1"/>
  <c r="AA153" i="7"/>
  <c r="AA149" i="7"/>
  <c r="AA148" i="7"/>
  <c r="AA147" i="7"/>
  <c r="AA146" i="7"/>
  <c r="AA145" i="7"/>
  <c r="AA144" i="7"/>
  <c r="AA143" i="7"/>
  <c r="AA142" i="7"/>
  <c r="AA141" i="7"/>
  <c r="AA140" i="7"/>
  <c r="AA139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24" i="7"/>
  <c r="AA123" i="7"/>
  <c r="AA122" i="7"/>
  <c r="AA121" i="7"/>
  <c r="AA120" i="7"/>
  <c r="CN350" i="7" l="1"/>
  <c r="CN363" i="7"/>
  <c r="CO356" i="7"/>
  <c r="CL352" i="7"/>
  <c r="CM354" i="7"/>
  <c r="CM346" i="7"/>
  <c r="CA361" i="7"/>
  <c r="BL349" i="7"/>
  <c r="CL430" i="7"/>
  <c r="BL430" i="7" s="1"/>
  <c r="CF345" i="7"/>
  <c r="CF353" i="7"/>
  <c r="DP334" i="7"/>
  <c r="CN331" i="7"/>
  <c r="DN336" i="7"/>
  <c r="DN417" i="7" s="1"/>
  <c r="CL356" i="7"/>
  <c r="CK352" i="7"/>
  <c r="CG361" i="7"/>
  <c r="CF363" i="7"/>
  <c r="CE340" i="7"/>
  <c r="CO332" i="7"/>
  <c r="CL335" i="7"/>
  <c r="AH254" i="7" s="1"/>
  <c r="AH335" i="7" s="1"/>
  <c r="BY343" i="7"/>
  <c r="BZ341" i="7"/>
  <c r="CL336" i="7"/>
  <c r="CK334" i="7"/>
  <c r="AG253" i="7" s="1"/>
  <c r="AG334" i="7" s="1"/>
  <c r="CD334" i="7"/>
  <c r="CD352" i="7"/>
  <c r="CH332" i="7"/>
  <c r="CI335" i="7"/>
  <c r="CJ333" i="7"/>
  <c r="BY360" i="7"/>
  <c r="BZ343" i="7"/>
  <c r="AC262" i="7" s="1"/>
  <c r="AC343" i="7" s="1"/>
  <c r="CA359" i="7"/>
  <c r="BY339" i="7"/>
  <c r="AC258" i="7" s="1"/>
  <c r="AC339" i="7" s="1"/>
  <c r="CA340" i="7"/>
  <c r="CD346" i="7"/>
  <c r="CC349" i="7"/>
  <c r="CD359" i="7"/>
  <c r="CC354" i="7"/>
  <c r="CC357" i="7"/>
  <c r="CB341" i="7"/>
  <c r="CD338" i="7"/>
  <c r="Q8" i="14"/>
  <c r="Q41" i="14"/>
  <c r="Q9" i="14"/>
  <c r="Q13" i="14"/>
  <c r="Q17" i="14"/>
  <c r="Q17" i="46"/>
  <c r="Q25" i="14"/>
  <c r="Q26" i="46"/>
  <c r="Q30" i="14"/>
  <c r="Q34" i="14"/>
  <c r="Q38" i="14"/>
  <c r="Q42" i="14"/>
  <c r="Q42" i="46"/>
  <c r="Q12" i="14"/>
  <c r="Q12" i="46"/>
  <c r="Q20" i="14"/>
  <c r="Q10" i="14"/>
  <c r="Q14" i="14"/>
  <c r="Q14" i="46"/>
  <c r="Q18" i="14"/>
  <c r="Q22" i="14"/>
  <c r="Q26" i="14"/>
  <c r="Q27" i="46"/>
  <c r="Q35" i="14"/>
  <c r="Q35" i="46"/>
  <c r="Q39" i="14"/>
  <c r="Q39" i="46"/>
  <c r="Q43" i="14"/>
  <c r="Q43" i="46"/>
  <c r="Q16" i="14"/>
  <c r="Q16" i="46"/>
  <c r="Q24" i="14"/>
  <c r="Q25" i="46"/>
  <c r="Q37" i="14"/>
  <c r="Q11" i="14"/>
  <c r="Q11" i="46"/>
  <c r="Q15" i="14"/>
  <c r="Q15" i="46"/>
  <c r="Q19" i="14"/>
  <c r="Q23" i="14"/>
  <c r="Q24" i="46"/>
  <c r="Q27" i="14"/>
  <c r="Q32" i="14"/>
  <c r="Q32" i="46"/>
  <c r="Q40" i="14"/>
  <c r="Q40" i="46"/>
  <c r="Q31" i="14"/>
  <c r="Q33" i="14"/>
  <c r="AK215" i="7"/>
  <c r="AL367" i="7" s="1"/>
  <c r="L215" i="7"/>
  <c r="U367" i="7" s="1"/>
  <c r="U163" i="7"/>
  <c r="AE99" i="7"/>
  <c r="AE100" i="7"/>
  <c r="AE101" i="7"/>
  <c r="AE96" i="7"/>
  <c r="AE95" i="7"/>
  <c r="AD138" i="7"/>
  <c r="AE138" i="7" s="1"/>
  <c r="AA155" i="7"/>
  <c r="N300" i="7" l="1"/>
  <c r="N382" i="7" s="1"/>
  <c r="BE340" i="7"/>
  <c r="CE421" i="7"/>
  <c r="BE421" i="7" s="1"/>
  <c r="BL356" i="7"/>
  <c r="CL437" i="7"/>
  <c r="BL437" i="7" s="1"/>
  <c r="BL352" i="7"/>
  <c r="CL433" i="7"/>
  <c r="BL433" i="7" s="1"/>
  <c r="CF444" i="7"/>
  <c r="BF444" i="7" s="1"/>
  <c r="BF363" i="7"/>
  <c r="BF353" i="7"/>
  <c r="CF434" i="7"/>
  <c r="BF434" i="7" s="1"/>
  <c r="CA442" i="7"/>
  <c r="BA442" i="7" s="1"/>
  <c r="BA361" i="7"/>
  <c r="CO437" i="7"/>
  <c r="BO437" i="7" s="1"/>
  <c r="BO356" i="7"/>
  <c r="CG442" i="7"/>
  <c r="BG442" i="7" s="1"/>
  <c r="BG361" i="7"/>
  <c r="BN331" i="7"/>
  <c r="CN412" i="7"/>
  <c r="BN412" i="7" s="1"/>
  <c r="BF345" i="7"/>
  <c r="CF426" i="7"/>
  <c r="BF426" i="7" s="1"/>
  <c r="CM427" i="7"/>
  <c r="BM427" i="7" s="1"/>
  <c r="BM346" i="7"/>
  <c r="CN444" i="7"/>
  <c r="BN444" i="7" s="1"/>
  <c r="BN363" i="7"/>
  <c r="BK352" i="7"/>
  <c r="CK433" i="7"/>
  <c r="BK433" i="7" s="1"/>
  <c r="DP415" i="7"/>
  <c r="BO415" i="7" s="1"/>
  <c r="BO334" i="7"/>
  <c r="BM354" i="7"/>
  <c r="CM435" i="7"/>
  <c r="BM435" i="7" s="1"/>
  <c r="BN350" i="7"/>
  <c r="CN431" i="7"/>
  <c r="BN431" i="7" s="1"/>
  <c r="AG255" i="7"/>
  <c r="AG336" i="7" s="1"/>
  <c r="AH255" i="7"/>
  <c r="AH336" i="7" s="1"/>
  <c r="BH332" i="7"/>
  <c r="CH413" i="7"/>
  <c r="BH413" i="7" s="1"/>
  <c r="CD415" i="7"/>
  <c r="BD415" i="7" s="1"/>
  <c r="BD334" i="7"/>
  <c r="AY343" i="7"/>
  <c r="BY424" i="7"/>
  <c r="AY424" i="7" s="1"/>
  <c r="CK415" i="7"/>
  <c r="BK415" i="7" s="1"/>
  <c r="BK334" i="7"/>
  <c r="CL416" i="7"/>
  <c r="BL416" i="7" s="1"/>
  <c r="BL335" i="7"/>
  <c r="BJ333" i="7"/>
  <c r="CJ414" i="7"/>
  <c r="BJ414" i="7" s="1"/>
  <c r="CL417" i="7"/>
  <c r="BL417" i="7" s="1"/>
  <c r="BL336" i="7"/>
  <c r="BO332" i="7"/>
  <c r="CO413" i="7"/>
  <c r="BO413" i="7" s="1"/>
  <c r="CI416" i="7"/>
  <c r="BI416" i="7" s="1"/>
  <c r="BI335" i="7"/>
  <c r="CD433" i="7"/>
  <c r="BD433" i="7" s="1"/>
  <c r="BD352" i="7"/>
  <c r="BZ422" i="7"/>
  <c r="AZ422" i="7" s="1"/>
  <c r="AZ341" i="7"/>
  <c r="BD338" i="7"/>
  <c r="CD419" i="7"/>
  <c r="BD419" i="7" s="1"/>
  <c r="BB341" i="7"/>
  <c r="CB422" i="7"/>
  <c r="BB422" i="7" s="1"/>
  <c r="CC430" i="7"/>
  <c r="BC430" i="7" s="1"/>
  <c r="BC349" i="7"/>
  <c r="CA440" i="7"/>
  <c r="BA440" i="7" s="1"/>
  <c r="BA359" i="7"/>
  <c r="BC357" i="7"/>
  <c r="CC438" i="7"/>
  <c r="BC438" i="7" s="1"/>
  <c r="CD427" i="7"/>
  <c r="BD427" i="7" s="1"/>
  <c r="BD346" i="7"/>
  <c r="BZ424" i="7"/>
  <c r="AZ424" i="7" s="1"/>
  <c r="AZ343" i="7"/>
  <c r="AL262" i="7"/>
  <c r="AL343" i="7" s="1"/>
  <c r="CC435" i="7"/>
  <c r="BC435" i="7" s="1"/>
  <c r="BC354" i="7"/>
  <c r="BA340" i="7"/>
  <c r="CA421" i="7"/>
  <c r="BA421" i="7" s="1"/>
  <c r="AY360" i="7"/>
  <c r="BY441" i="7"/>
  <c r="AY441" i="7" s="1"/>
  <c r="AC279" i="7"/>
  <c r="AC360" i="7" s="1"/>
  <c r="CD440" i="7"/>
  <c r="BD440" i="7" s="1"/>
  <c r="BD359" i="7"/>
  <c r="BY420" i="7"/>
  <c r="AY420" i="7" s="1"/>
  <c r="N298" i="7"/>
  <c r="N380" i="7" s="1"/>
  <c r="R298" i="7"/>
  <c r="R380" i="7" s="1"/>
  <c r="AY339" i="7"/>
  <c r="AF138" i="7"/>
  <c r="U165" i="7"/>
  <c r="U164" i="7" s="1"/>
  <c r="Y172" i="7" l="1"/>
  <c r="N250" i="7" s="1"/>
  <c r="N331" i="7" s="1"/>
  <c r="Y173" i="7"/>
  <c r="Y174" i="7"/>
  <c r="Y175" i="7"/>
  <c r="Y176" i="7"/>
  <c r="Y177" i="7"/>
  <c r="N255" i="7" s="1"/>
  <c r="N336" i="7" s="1"/>
  <c r="Y178" i="7"/>
  <c r="N256" i="7" s="1"/>
  <c r="N337" i="7" s="1"/>
  <c r="Y179" i="7"/>
  <c r="Y180" i="7"/>
  <c r="N258" i="7" s="1"/>
  <c r="N339" i="7" s="1"/>
  <c r="Y181" i="7"/>
  <c r="Y182" i="7"/>
  <c r="N260" i="7" s="1"/>
  <c r="N341" i="7" s="1"/>
  <c r="Y183" i="7"/>
  <c r="N261" i="7" s="1"/>
  <c r="N342" i="7" s="1"/>
  <c r="Y184" i="7"/>
  <c r="Y185" i="7"/>
  <c r="N263" i="7" s="1"/>
  <c r="N344" i="7" s="1"/>
  <c r="Y186" i="7"/>
  <c r="Y187" i="7"/>
  <c r="N265" i="7" s="1"/>
  <c r="N346" i="7" s="1"/>
  <c r="Y188" i="7"/>
  <c r="Y189" i="7"/>
  <c r="N267" i="7" s="1"/>
  <c r="N348" i="7" s="1"/>
  <c r="Y190" i="7"/>
  <c r="N268" i="7" s="1"/>
  <c r="N349" i="7" s="1"/>
  <c r="Y191" i="7"/>
  <c r="Y192" i="7"/>
  <c r="N270" i="7" s="1"/>
  <c r="N351" i="7" s="1"/>
  <c r="Y193" i="7"/>
  <c r="Y194" i="7"/>
  <c r="Y195" i="7"/>
  <c r="Y196" i="7"/>
  <c r="N274" i="7" s="1"/>
  <c r="N355" i="7" s="1"/>
  <c r="Y197" i="7"/>
  <c r="Y198" i="7"/>
  <c r="N276" i="7" s="1"/>
  <c r="N357" i="7" s="1"/>
  <c r="Y199" i="7"/>
  <c r="N277" i="7" s="1"/>
  <c r="N358" i="7" s="1"/>
  <c r="Y200" i="7"/>
  <c r="N278" i="7" s="1"/>
  <c r="N359" i="7" s="1"/>
  <c r="Y201" i="7"/>
  <c r="N279" i="7" s="1"/>
  <c r="N360" i="7" s="1"/>
  <c r="Y202" i="7"/>
  <c r="N280" i="7" s="1"/>
  <c r="N361" i="7" s="1"/>
  <c r="Y203" i="7"/>
  <c r="N281" i="7" s="1"/>
  <c r="N362" i="7" s="1"/>
  <c r="Y204" i="7"/>
  <c r="N282" i="7" s="1"/>
  <c r="N363" i="7" s="1"/>
  <c r="Y205" i="7"/>
  <c r="N283" i="7" s="1"/>
  <c r="N364" i="7" s="1"/>
  <c r="Y206" i="7"/>
  <c r="N284" i="7" s="1"/>
  <c r="N365" i="7" s="1"/>
  <c r="Y209" i="7" l="1"/>
  <c r="Y210" i="7"/>
  <c r="Y211" i="7"/>
  <c r="Y214" i="7"/>
  <c r="Y213" i="7"/>
  <c r="Y212" i="7"/>
  <c r="Y215" i="7" l="1"/>
  <c r="O367" i="7" s="1"/>
  <c r="AL136" i="7"/>
  <c r="AQ4" i="7" l="1"/>
  <c r="BB275" i="7"/>
  <c r="BB476" i="7" s="1"/>
  <c r="BH280" i="7"/>
  <c r="BH481" i="7" s="1"/>
  <c r="BN275" i="7"/>
  <c r="BN476" i="7" s="1"/>
  <c r="AY282" i="7"/>
  <c r="AY483" i="7" s="1"/>
  <c r="BO269" i="7"/>
  <c r="BO470" i="7" s="1"/>
  <c r="AZ257" i="7"/>
  <c r="AZ458" i="7" s="1"/>
  <c r="BK269" i="7" l="1"/>
  <c r="BK470" i="7" s="1"/>
  <c r="BK280" i="7"/>
  <c r="BK481" i="7" s="1"/>
  <c r="BR272" i="7"/>
  <c r="BR473" i="7" s="1"/>
  <c r="BR259" i="7"/>
  <c r="BR460" i="7" s="1"/>
  <c r="BR250" i="7"/>
  <c r="BR451" i="7" s="1"/>
  <c r="BQ265" i="7"/>
  <c r="BQ466" i="7" s="1"/>
  <c r="BQ271" i="7"/>
  <c r="BQ472" i="7" s="1"/>
  <c r="BQ251" i="7"/>
  <c r="BQ452" i="7" s="1"/>
  <c r="BF267" i="7"/>
  <c r="BF468" i="7" s="1"/>
  <c r="BE252" i="7"/>
  <c r="BE453" i="7" s="1"/>
  <c r="BC272" i="7"/>
  <c r="BH250" i="7"/>
  <c r="BH451" i="7" s="1"/>
  <c r="BO264" i="7"/>
  <c r="BO465" i="7" s="1"/>
  <c r="BO279" i="7"/>
  <c r="BO480" i="7" s="1"/>
  <c r="BD281" i="7"/>
  <c r="BD482" i="7" s="1"/>
  <c r="BU258" i="7"/>
  <c r="BU459" i="7" s="1"/>
  <c r="BU253" i="7"/>
  <c r="BU454" i="7" s="1"/>
  <c r="BJ255" i="7"/>
  <c r="BJ456" i="7" s="1"/>
  <c r="BL269" i="7"/>
  <c r="BL470" i="7" s="1"/>
  <c r="BC281" i="7"/>
  <c r="BC482" i="7" s="1"/>
  <c r="BU273" i="7"/>
  <c r="BU474" i="7" s="1"/>
  <c r="BJ260" i="7"/>
  <c r="BJ461" i="7" s="1"/>
  <c r="BN254" i="7"/>
  <c r="BN455" i="7" s="1"/>
  <c r="BT273" i="7"/>
  <c r="BT474" i="7" s="1"/>
  <c r="BT258" i="7"/>
  <c r="BT459" i="7" s="1"/>
  <c r="BT253" i="7"/>
  <c r="BT454" i="7" s="1"/>
  <c r="BM254" i="7"/>
  <c r="BE265" i="7"/>
  <c r="BE466" i="7" s="1"/>
  <c r="BE281" i="7"/>
  <c r="BE482" i="7" s="1"/>
  <c r="BC267" i="7"/>
  <c r="BC468" i="7" s="1"/>
  <c r="BO261" i="7"/>
  <c r="BO462" i="7" s="1"/>
  <c r="BG266" i="7"/>
  <c r="BG467" i="7" s="1"/>
  <c r="BH255" i="7"/>
  <c r="BH456" i="7" s="1"/>
  <c r="BA264" i="7"/>
  <c r="BA465" i="7" s="1"/>
  <c r="BN280" i="7"/>
  <c r="BN481" i="7" s="1"/>
  <c r="AZ252" i="7"/>
  <c r="AZ453" i="7" s="1"/>
  <c r="BM281" i="7"/>
  <c r="BM482" i="7" s="1"/>
  <c r="BH260" i="7"/>
  <c r="BH461" i="7" s="1"/>
  <c r="BA265" i="7"/>
  <c r="BA466" i="7" s="1"/>
  <c r="BM267" i="7"/>
  <c r="BM468" i="7" s="1"/>
  <c r="AZ253" i="7"/>
  <c r="AZ454" i="7" s="1"/>
  <c r="BC269" i="7"/>
  <c r="BC470" i="7" s="1"/>
  <c r="BM272" i="7"/>
  <c r="BM473" i="7" s="1"/>
  <c r="BM258" i="7"/>
  <c r="BM459" i="7" s="1"/>
  <c r="BG280" i="7"/>
  <c r="BG481" i="7" s="1"/>
  <c r="BJ261" i="7"/>
  <c r="BJ462" i="7" s="1"/>
  <c r="BD259" i="7"/>
  <c r="BD460" i="7" s="1"/>
  <c r="BK254" i="7"/>
  <c r="BK455" i="7" s="1"/>
  <c r="BL281" i="7"/>
  <c r="BL482" i="7" s="1"/>
  <c r="BD252" i="7"/>
  <c r="BD453" i="7" s="1"/>
  <c r="BO265" i="7"/>
  <c r="BO466" i="7" s="1"/>
  <c r="BK278" i="7"/>
  <c r="BK479" i="7" s="1"/>
  <c r="BG282" i="7"/>
  <c r="BG483" i="7" s="1"/>
  <c r="BD269" i="7"/>
  <c r="BD470" i="7" s="1"/>
  <c r="BL282" i="7"/>
  <c r="BL483" i="7" s="1"/>
  <c r="BJ262" i="7"/>
  <c r="BJ463" i="7" s="1"/>
  <c r="BD253" i="7"/>
  <c r="BD454" i="7" s="1"/>
  <c r="BO266" i="7"/>
  <c r="BO467" i="7" s="1"/>
  <c r="AY259" i="7"/>
  <c r="AY460" i="7" s="1"/>
  <c r="AY271" i="7"/>
  <c r="AY472" i="7" s="1"/>
  <c r="AZ272" i="7"/>
  <c r="AZ473" i="7" s="1"/>
  <c r="BH282" i="7"/>
  <c r="BH483" i="7" s="1"/>
  <c r="BB268" i="7"/>
  <c r="BB469" i="7" s="1"/>
  <c r="BH257" i="7"/>
  <c r="BH458" i="7" s="1"/>
  <c r="BI280" i="7"/>
  <c r="BI481" i="7" s="1"/>
  <c r="BA259" i="7"/>
  <c r="BA460" i="7" s="1"/>
  <c r="BK273" i="7"/>
  <c r="BK474" i="7" s="1"/>
  <c r="BJ275" i="7"/>
  <c r="BJ476" i="7" s="1"/>
  <c r="AY252" i="7"/>
  <c r="AY453" i="7" s="1"/>
  <c r="BE278" i="7"/>
  <c r="BE479" i="7" s="1"/>
  <c r="BF254" i="7"/>
  <c r="BF455" i="7" s="1"/>
  <c r="BB250" i="7"/>
  <c r="BB451" i="7" s="1"/>
  <c r="BE262" i="7"/>
  <c r="BE463" i="7" s="1"/>
  <c r="BE279" i="7"/>
  <c r="BE480" i="7" s="1"/>
  <c r="BB251" i="7"/>
  <c r="BB452" i="7" s="1"/>
  <c r="BF260" i="7"/>
  <c r="BF461" i="7" s="1"/>
  <c r="BH267" i="7"/>
  <c r="BH468" i="7" s="1"/>
  <c r="BA258" i="7"/>
  <c r="BA459" i="7" s="1"/>
  <c r="BA266" i="7"/>
  <c r="BA467" i="7" s="1"/>
  <c r="BK257" i="7"/>
  <c r="BK458" i="7" s="1"/>
  <c r="BJ274" i="7"/>
  <c r="BJ475" i="7" s="1"/>
  <c r="BA271" i="7"/>
  <c r="BA472" i="7" s="1"/>
  <c r="BG262" i="7"/>
  <c r="BG463" i="7" s="1"/>
  <c r="BG265" i="7"/>
  <c r="BG466" i="7" s="1"/>
  <c r="BI276" i="7"/>
  <c r="BI477" i="7" s="1"/>
  <c r="BN260" i="7"/>
  <c r="BN461" i="7" s="1"/>
  <c r="BH258" i="7"/>
  <c r="BH459" i="7" s="1"/>
  <c r="BI251" i="7"/>
  <c r="BI452" i="7" s="1"/>
  <c r="BC253" i="7"/>
  <c r="BC454" i="7" s="1"/>
  <c r="BF252" i="7"/>
  <c r="BF453" i="7" s="1"/>
  <c r="BI252" i="7"/>
  <c r="BI453" i="7" s="1"/>
  <c r="BC262" i="7"/>
  <c r="BC463" i="7" s="1"/>
  <c r="BF272" i="7"/>
  <c r="BF473" i="7" s="1"/>
  <c r="BI255" i="7"/>
  <c r="BI456" i="7" s="1"/>
  <c r="BI260" i="7"/>
  <c r="BI461" i="7" s="1"/>
  <c r="BK255" i="7"/>
  <c r="AZ282" i="7"/>
  <c r="AZ483" i="7" s="1"/>
  <c r="AZ261" i="7"/>
  <c r="AZ462" i="7" s="1"/>
  <c r="BP271" i="7"/>
  <c r="BP472" i="7" s="1"/>
  <c r="BS253" i="7"/>
  <c r="BS454" i="7" s="1"/>
  <c r="BP265" i="7"/>
  <c r="BP466" i="7" s="1"/>
  <c r="BS273" i="7"/>
  <c r="BS474" i="7" s="1"/>
  <c r="BS258" i="7"/>
  <c r="BS459" i="7" s="1"/>
  <c r="BP251" i="7"/>
  <c r="BP452" i="7" s="1"/>
  <c r="BG252" i="7"/>
  <c r="BG453" i="7" s="1"/>
  <c r="BG267" i="7"/>
  <c r="BG468" i="7" s="1"/>
  <c r="BN272" i="7"/>
  <c r="BN473" i="7" s="1"/>
  <c r="BL273" i="7"/>
  <c r="BL474" i="7" s="1"/>
  <c r="BL271" i="7"/>
  <c r="BL472" i="7" s="1"/>
  <c r="BI278" i="7"/>
  <c r="BI479" i="7" s="1"/>
  <c r="BH266" i="7"/>
  <c r="BH467" i="7" s="1"/>
  <c r="AY265" i="7"/>
  <c r="AY466" i="7" s="1"/>
  <c r="BI264" i="7"/>
  <c r="BI465" i="7" s="1"/>
  <c r="BL280" i="7"/>
  <c r="BL481" i="7" s="1"/>
  <c r="BM264" i="7"/>
  <c r="BM465" i="7" s="1"/>
  <c r="BM271" i="7"/>
  <c r="BM472" i="7" s="1"/>
  <c r="BB257" i="7"/>
  <c r="BB458" i="7" s="1"/>
  <c r="BC279" i="7"/>
  <c r="BC480" i="7" s="1"/>
  <c r="BK268" i="7"/>
  <c r="BK469" i="7" s="1"/>
  <c r="BL257" i="7"/>
  <c r="BL458" i="7" s="1"/>
  <c r="BL264" i="7"/>
  <c r="BL465" i="7" s="1"/>
  <c r="BE259" i="7"/>
  <c r="BE460" i="7" s="1"/>
  <c r="BE250" i="7"/>
  <c r="BE451" i="7" s="1"/>
  <c r="BA279" i="7"/>
  <c r="BA480" i="7" s="1"/>
  <c r="BH283" i="7"/>
  <c r="BH484" i="7" s="1"/>
  <c r="BJ252" i="7"/>
  <c r="BJ453" i="7" s="1"/>
  <c r="BJ267" i="7"/>
  <c r="BJ468" i="7" s="1"/>
  <c r="BI261" i="7"/>
  <c r="BI462" i="7" s="1"/>
  <c r="BG278" i="7"/>
  <c r="BG479" i="7" s="1"/>
  <c r="BA280" i="7"/>
  <c r="BA481" i="7" s="1"/>
  <c r="BI282" i="7"/>
  <c r="BI483" i="7" s="1"/>
  <c r="BN278" i="7"/>
  <c r="BN479" i="7" s="1"/>
  <c r="BN253" i="7"/>
  <c r="BN454" i="7" s="1"/>
  <c r="BD266" i="7"/>
  <c r="BD467" i="7" s="1"/>
  <c r="BL265" i="7"/>
  <c r="BL466" i="7" s="1"/>
  <c r="BM262" i="7"/>
  <c r="BM463" i="7" s="1"/>
  <c r="BE260" i="7"/>
  <c r="BE461" i="7" s="1"/>
  <c r="BL258" i="7"/>
  <c r="BL459" i="7" s="1"/>
  <c r="BE251" i="7"/>
  <c r="BE452" i="7" s="1"/>
  <c r="BK276" i="7"/>
  <c r="BK477" i="7" s="1"/>
  <c r="BK271" i="7"/>
  <c r="BK472" i="7" s="1"/>
  <c r="BG257" i="7"/>
  <c r="BG458" i="7" s="1"/>
  <c r="BG283" i="7"/>
  <c r="BG484" i="7" s="1"/>
  <c r="BK279" i="7"/>
  <c r="BK480" i="7" s="1"/>
  <c r="BA269" i="7"/>
  <c r="BA470" i="7" s="1"/>
  <c r="BJ253" i="7"/>
  <c r="BJ454" i="7" s="1"/>
  <c r="BG281" i="7"/>
  <c r="BG482" i="7" s="1"/>
  <c r="BI262" i="7"/>
  <c r="BI463" i="7" s="1"/>
  <c r="BG255" i="7"/>
  <c r="BG456" i="7" s="1"/>
  <c r="BI265" i="7"/>
  <c r="BI466" i="7" s="1"/>
  <c r="BE266" i="7"/>
  <c r="BE467" i="7" s="1"/>
  <c r="BF259" i="7"/>
  <c r="BF460" i="7" s="1"/>
  <c r="BF281" i="7"/>
  <c r="BF482" i="7" s="1"/>
  <c r="AY279" i="7"/>
  <c r="AY480" i="7" s="1"/>
  <c r="BO253" i="7"/>
  <c r="BO454" i="7" s="1"/>
  <c r="BO278" i="7"/>
  <c r="BO479" i="7" s="1"/>
  <c r="BO267" i="7"/>
  <c r="BO468" i="7" s="1"/>
  <c r="AZ275" i="7"/>
  <c r="AZ476" i="7" s="1"/>
  <c r="BH276" i="7"/>
  <c r="BO254" i="7"/>
  <c r="BO455" i="7" s="1"/>
  <c r="BO274" i="7"/>
  <c r="BO475" i="7" s="1"/>
  <c r="BB280" i="7"/>
  <c r="BB481" i="7" s="1"/>
  <c r="BD258" i="7"/>
  <c r="BD459" i="7" s="1"/>
  <c r="BN252" i="7"/>
  <c r="BN453" i="7" s="1"/>
  <c r="BJ271" i="7"/>
  <c r="BJ472" i="7" s="1"/>
  <c r="BI273" i="7"/>
  <c r="BI474" i="7" s="1"/>
  <c r="BF258" i="7"/>
  <c r="BF459" i="7" s="1"/>
  <c r="BE267" i="7"/>
  <c r="BE468" i="7" s="1"/>
  <c r="AZ268" i="7"/>
  <c r="AZ469" i="7" s="1"/>
  <c r="BF262" i="7"/>
  <c r="BF463" i="7" s="1"/>
  <c r="AZ279" i="7"/>
  <c r="AZ480" i="7" s="1"/>
  <c r="BF265" i="7"/>
  <c r="BF466" i="7" s="1"/>
  <c r="AZ269" i="7"/>
  <c r="AZ470" i="7" s="1"/>
  <c r="BF253" i="7"/>
  <c r="BF454" i="7" s="1"/>
  <c r="BF264" i="7"/>
  <c r="BF465" i="7" s="1"/>
  <c r="BC268" i="7"/>
  <c r="BC469" i="7" s="1"/>
  <c r="BA261" i="7"/>
  <c r="BA462" i="7" s="1"/>
  <c r="BB266" i="7"/>
  <c r="BB467" i="7" s="1"/>
  <c r="BB282" i="7"/>
  <c r="BB483" i="7" s="1"/>
  <c r="BC259" i="7"/>
  <c r="BC460" i="7" s="1"/>
  <c r="BC278" i="7"/>
  <c r="BC479" i="7" s="1"/>
  <c r="BB283" i="7"/>
  <c r="BB484" i="7" s="1"/>
  <c r="AY264" i="7"/>
  <c r="AY465" i="7" s="1"/>
  <c r="AY280" i="7"/>
  <c r="AY481" i="7" s="1"/>
  <c r="BD271" i="7"/>
  <c r="BD472" i="7" s="1"/>
  <c r="AY250" i="7"/>
  <c r="AY451" i="7" s="1"/>
  <c r="BC265" i="7"/>
  <c r="BC466" i="7" s="1"/>
  <c r="BD262" i="7"/>
  <c r="BD463" i="7" s="1"/>
  <c r="BB260" i="7"/>
  <c r="BB461" i="7" s="1"/>
  <c r="BO258" i="7"/>
  <c r="BO459" i="7" s="1"/>
  <c r="BO259" i="7"/>
  <c r="BO460" i="7" s="1"/>
  <c r="BO257" i="7"/>
  <c r="BO458" i="7" s="1"/>
  <c r="BJ279" i="7"/>
  <c r="BJ480" i="7" s="1"/>
  <c r="BI281" i="7"/>
  <c r="BI482" i="7" s="1"/>
  <c r="BL275" i="7"/>
  <c r="BL476" i="7" s="1"/>
  <c r="BA267" i="7"/>
  <c r="BA468" i="7" s="1"/>
  <c r="BB278" i="7"/>
  <c r="BB479" i="7" s="1"/>
  <c r="BB274" i="7"/>
  <c r="BB475" i="7" s="1"/>
  <c r="BC264" i="7"/>
  <c r="BC465" i="7" s="1"/>
  <c r="BC260" i="7"/>
  <c r="BC461" i="7" s="1"/>
  <c r="BA281" i="7"/>
  <c r="BA482" i="7" s="1"/>
  <c r="BC280" i="7"/>
  <c r="BC481" i="7" s="1"/>
  <c r="BA273" i="7"/>
  <c r="BA474" i="7" s="1"/>
  <c r="BL262" i="7"/>
  <c r="BL463" i="7" s="1"/>
  <c r="BB258" i="7"/>
  <c r="BB459" i="7" s="1"/>
  <c r="BM265" i="7"/>
  <c r="BM466" i="7" s="1"/>
  <c r="BM257" i="7"/>
  <c r="BM458" i="7" s="1"/>
  <c r="BN251" i="7"/>
  <c r="BN452" i="7" s="1"/>
  <c r="BN279" i="7"/>
  <c r="BN480" i="7" s="1"/>
  <c r="BD261" i="7"/>
  <c r="BD462" i="7" s="1"/>
  <c r="BD268" i="7"/>
  <c r="BD469" i="7" s="1"/>
  <c r="BE254" i="7"/>
  <c r="BE455" i="7" s="1"/>
  <c r="BM274" i="7"/>
  <c r="BM475" i="7" s="1"/>
  <c r="BL260" i="7"/>
  <c r="BL461" i="7" s="1"/>
  <c r="BK262" i="7"/>
  <c r="BK463" i="7" s="1"/>
  <c r="BM261" i="7"/>
  <c r="BM462" i="7" s="1"/>
  <c r="BE258" i="7"/>
  <c r="BE459" i="7" s="1"/>
  <c r="BL266" i="7"/>
  <c r="BL467" i="7" s="1"/>
  <c r="BK265" i="7"/>
  <c r="BK466" i="7" s="1"/>
  <c r="BK275" i="7"/>
  <c r="BK476" i="7" s="1"/>
  <c r="BL272" i="7"/>
  <c r="BL473" i="7" s="1"/>
  <c r="BK264" i="7"/>
  <c r="BK465" i="7" s="1"/>
  <c r="BM268" i="7"/>
  <c r="BM469" i="7" s="1"/>
  <c r="BE257" i="7"/>
  <c r="BE458" i="7" s="1"/>
  <c r="BM273" i="7"/>
  <c r="BM474" i="7" s="1"/>
  <c r="BL267" i="7"/>
  <c r="BL468" i="7" s="1"/>
  <c r="BE253" i="7"/>
  <c r="BE454" i="7" s="1"/>
  <c r="BO273" i="7"/>
  <c r="BO474" i="7" s="1"/>
  <c r="BO252" i="7"/>
  <c r="BO453" i="7" s="1"/>
  <c r="BG268" i="7"/>
  <c r="BG469" i="7" s="1"/>
  <c r="BK266" i="7"/>
  <c r="BK467" i="7" s="1"/>
  <c r="BH261" i="7"/>
  <c r="BH462" i="7" s="1"/>
  <c r="BH278" i="7"/>
  <c r="BH479" i="7" s="1"/>
  <c r="BG258" i="7"/>
  <c r="BG459" i="7" s="1"/>
  <c r="BK272" i="7"/>
  <c r="BK473" i="7" s="1"/>
  <c r="AZ271" i="7"/>
  <c r="AZ472" i="7" s="1"/>
  <c r="AZ259" i="7"/>
  <c r="AZ460" i="7" s="1"/>
  <c r="AZ280" i="7"/>
  <c r="AZ481" i="7" s="1"/>
  <c r="BB259" i="7"/>
  <c r="BB460" i="7" s="1"/>
  <c r="BC283" i="7"/>
  <c r="BC484" i="7" s="1"/>
  <c r="BL276" i="7"/>
  <c r="BL477" i="7" s="1"/>
  <c r="BA268" i="7"/>
  <c r="BA469" i="7" s="1"/>
  <c r="BA282" i="7"/>
  <c r="BA483" i="7" s="1"/>
  <c r="BB279" i="7"/>
  <c r="BB480" i="7" s="1"/>
  <c r="BC261" i="7"/>
  <c r="BC462" i="7" s="1"/>
  <c r="BM266" i="7"/>
  <c r="BM467" i="7" s="1"/>
  <c r="BI272" i="7"/>
  <c r="BI473" i="7" s="1"/>
  <c r="BN271" i="7"/>
  <c r="BH264" i="7"/>
  <c r="BH465" i="7" s="1"/>
  <c r="BA251" i="7"/>
  <c r="BA452" i="7" s="1"/>
  <c r="BH252" i="7"/>
  <c r="BH453" i="7" s="1"/>
  <c r="BJ268" i="7"/>
  <c r="BJ469" i="7" s="1"/>
  <c r="BA262" i="7"/>
  <c r="BA463" i="7" s="1"/>
  <c r="BG276" i="7"/>
  <c r="BA274" i="7"/>
  <c r="BA475" i="7" s="1"/>
  <c r="BI266" i="7"/>
  <c r="BI467" i="7" s="1"/>
  <c r="BJ257" i="7"/>
  <c r="BJ458" i="7" s="1"/>
  <c r="BN258" i="7"/>
  <c r="BN459" i="7" s="1"/>
  <c r="BG260" i="7"/>
  <c r="BG461" i="7" s="1"/>
  <c r="BA250" i="7"/>
  <c r="BA451" i="7" s="1"/>
  <c r="BJ269" i="7"/>
  <c r="BJ470" i="7" s="1"/>
  <c r="BG261" i="7"/>
  <c r="BG462" i="7" s="1"/>
  <c r="BI267" i="7"/>
  <c r="BI468" i="7" s="1"/>
  <c r="BN259" i="7"/>
  <c r="BN460" i="7" s="1"/>
  <c r="BG254" i="7"/>
  <c r="BG455" i="7" s="1"/>
  <c r="BH265" i="7"/>
  <c r="BH466" i="7" s="1"/>
  <c r="BA275" i="7"/>
  <c r="BA476" i="7" s="1"/>
  <c r="BE282" i="7"/>
  <c r="BE483" i="7" s="1"/>
  <c r="BE275" i="7"/>
  <c r="BE476" i="7" s="1"/>
  <c r="BJ280" i="7"/>
  <c r="BJ481" i="7" s="1"/>
  <c r="BI279" i="7"/>
  <c r="BI480" i="7" s="1"/>
  <c r="BF268" i="7"/>
  <c r="BF469" i="7" s="1"/>
  <c r="AY266" i="7"/>
  <c r="AY467" i="7" s="1"/>
  <c r="BI258" i="7"/>
  <c r="BI459" i="7" s="1"/>
  <c r="AY278" i="7"/>
  <c r="AY479" i="7" s="1"/>
  <c r="BJ264" i="7"/>
  <c r="BJ465" i="7" s="1"/>
  <c r="AY261" i="7"/>
  <c r="AY462" i="7" s="1"/>
  <c r="BF257" i="7"/>
  <c r="BF458" i="7" s="1"/>
  <c r="BG269" i="7"/>
  <c r="BG470" i="7" s="1"/>
  <c r="BK267" i="7"/>
  <c r="BK468" i="7" s="1"/>
  <c r="BH279" i="7"/>
  <c r="BH480" i="7" s="1"/>
  <c r="BH262" i="7"/>
  <c r="BH463" i="7" s="1"/>
  <c r="AZ260" i="7"/>
  <c r="AZ461" i="7" s="1"/>
  <c r="AZ281" i="7"/>
  <c r="AZ482" i="7" s="1"/>
  <c r="AY273" i="7"/>
  <c r="AY474" i="7" s="1"/>
  <c r="AY268" i="7"/>
  <c r="AY469" i="7" s="1"/>
  <c r="BD264" i="7"/>
  <c r="BD465" i="7" s="1"/>
  <c r="BB261" i="7"/>
  <c r="BB462" i="7" s="1"/>
  <c r="BC257" i="7"/>
  <c r="BC458" i="7" s="1"/>
  <c r="BC282" i="7"/>
  <c r="BC483" i="7" s="1"/>
  <c r="BB281" i="7"/>
  <c r="BB482" i="7" s="1"/>
  <c r="BD279" i="7"/>
  <c r="BD480" i="7" s="1"/>
  <c r="BD272" i="7"/>
  <c r="BC266" i="7"/>
  <c r="BC467" i="7" s="1"/>
  <c r="AY251" i="7"/>
  <c r="AY452" i="7" s="1"/>
  <c r="BF278" i="7"/>
  <c r="BF479" i="7" s="1"/>
  <c r="BF275" i="7"/>
  <c r="BF476" i="7" s="1"/>
  <c r="BB267" i="7"/>
  <c r="BB468" i="7" s="1"/>
  <c r="BB262" i="7"/>
  <c r="BB463" i="7" s="1"/>
  <c r="BF255" i="7"/>
  <c r="BF456" i="7" s="1"/>
  <c r="AY253" i="7"/>
  <c r="AY454" i="7" s="1"/>
  <c r="AY269" i="7"/>
  <c r="AY470" i="7" s="1"/>
  <c r="BC258" i="7"/>
  <c r="BC459" i="7" s="1"/>
  <c r="BD265" i="7"/>
  <c r="BD466" i="7" s="1"/>
  <c r="BO260" i="7"/>
  <c r="BO461" i="7" s="1"/>
  <c r="BB252" i="7"/>
  <c r="BB453" i="7" s="1"/>
  <c r="BC254" i="7"/>
  <c r="BO271" i="7"/>
  <c r="BO472" i="7" s="1"/>
  <c r="BD250" i="7"/>
  <c r="BD451" i="7" s="1"/>
  <c r="BF276" i="7"/>
  <c r="BF477" i="7" s="1"/>
  <c r="BN250" i="7"/>
  <c r="BN451" i="7" s="1"/>
  <c r="BD280" i="7"/>
  <c r="BD481" i="7" s="1"/>
  <c r="BD267" i="7"/>
  <c r="BD468" i="7" s="1"/>
  <c r="BD260" i="7"/>
  <c r="BD461" i="7" s="1"/>
  <c r="BJ281" i="7"/>
  <c r="BJ482" i="7" s="1"/>
  <c r="BE276" i="7"/>
  <c r="BE477" i="7" s="1"/>
  <c r="BI259" i="7"/>
  <c r="BI460" i="7" s="1"/>
  <c r="BF269" i="7"/>
  <c r="BF470" i="7" s="1"/>
  <c r="BJ265" i="7"/>
  <c r="BJ466" i="7" s="1"/>
  <c r="BI283" i="7"/>
  <c r="BI484" i="7" s="1"/>
  <c r="AY267" i="7"/>
  <c r="AY468" i="7" s="1"/>
  <c r="AY262" i="7"/>
  <c r="AY463" i="7" s="1"/>
  <c r="AZ251" i="7"/>
  <c r="AZ452" i="7" s="1"/>
  <c r="AZ274" i="7"/>
  <c r="AZ475" i="7" s="1"/>
  <c r="AZ264" i="7"/>
  <c r="AZ465" i="7" s="1"/>
  <c r="AZ265" i="7"/>
  <c r="AZ466" i="7" s="1"/>
  <c r="AZ250" i="7"/>
  <c r="AZ451" i="7" s="1"/>
  <c r="BE283" i="7"/>
  <c r="BE484" i="7" s="1"/>
  <c r="BE274" i="7"/>
  <c r="BE475" i="7" s="1"/>
  <c r="BE261" i="7"/>
  <c r="BE462" i="7" s="1"/>
  <c r="AY281" i="7"/>
  <c r="AY482" i="7" s="1"/>
  <c r="AY274" i="7"/>
  <c r="AY475" i="7" s="1"/>
  <c r="AY260" i="7"/>
  <c r="AY461" i="7" s="1"/>
  <c r="BB273" i="7"/>
  <c r="BB474" i="7" s="1"/>
  <c r="BB253" i="7"/>
  <c r="BB454" i="7" s="1"/>
  <c r="BK282" i="7"/>
  <c r="BK483" i="7" s="1"/>
  <c r="BT250" i="7"/>
  <c r="BT451" i="7" s="1"/>
  <c r="BT280" i="7"/>
  <c r="BT481" i="7" s="1"/>
  <c r="BT265" i="7"/>
  <c r="BT466" i="7" s="1"/>
  <c r="BB269" i="7"/>
  <c r="BB470" i="7" s="1"/>
  <c r="BK259" i="7"/>
  <c r="BK460" i="7" s="1"/>
  <c r="BL259" i="7"/>
  <c r="BL460" i="7" s="1"/>
  <c r="BF251" i="7"/>
  <c r="BF452" i="7" s="1"/>
  <c r="BN268" i="7"/>
  <c r="BN257" i="7"/>
  <c r="BN458" i="7" s="1"/>
  <c r="AZ278" i="7"/>
  <c r="AZ479" i="7" s="1"/>
  <c r="AZ258" i="7"/>
  <c r="AZ459" i="7" s="1"/>
  <c r="AZ266" i="7"/>
  <c r="AZ467" i="7" s="1"/>
  <c r="BP279" i="7"/>
  <c r="BP480" i="7" s="1"/>
  <c r="BP264" i="7"/>
  <c r="BP465" i="7" s="1"/>
  <c r="BP252" i="7"/>
  <c r="BP453" i="7" s="1"/>
  <c r="BS280" i="7"/>
  <c r="BS481" i="7" s="1"/>
  <c r="BS265" i="7"/>
  <c r="BS466" i="7" s="1"/>
  <c r="BS250" i="7"/>
  <c r="BS451" i="7" s="1"/>
  <c r="F37" i="43"/>
  <c r="BD225" i="7" l="1"/>
  <c r="BD473" i="7"/>
  <c r="BN224" i="7"/>
  <c r="BN469" i="7"/>
  <c r="BN225" i="7"/>
  <c r="BN472" i="7"/>
  <c r="BK222" i="7"/>
  <c r="BK456" i="7"/>
  <c r="BC222" i="7"/>
  <c r="BC455" i="7"/>
  <c r="BH225" i="7"/>
  <c r="BH477" i="7"/>
  <c r="BM222" i="7"/>
  <c r="BM455" i="7"/>
  <c r="BC225" i="7"/>
  <c r="BC473" i="7"/>
  <c r="BG225" i="7"/>
  <c r="BG477" i="7"/>
  <c r="BE226" i="7"/>
  <c r="BO226" i="7"/>
  <c r="BD222" i="7"/>
  <c r="BA223" i="7"/>
  <c r="BO224" i="7"/>
  <c r="BH222" i="7"/>
  <c r="BJ223" i="7"/>
  <c r="BJ225" i="7"/>
  <c r="BL226" i="7"/>
  <c r="BM226" i="7"/>
  <c r="BI222" i="7"/>
  <c r="BF223" i="7"/>
  <c r="BK226" i="7"/>
  <c r="AY226" i="7"/>
  <c r="AZ222" i="7"/>
  <c r="BI225" i="7"/>
  <c r="BO222" i="7"/>
  <c r="AZ223" i="7"/>
  <c r="BG226" i="7"/>
  <c r="BD223" i="7"/>
  <c r="BN226" i="7"/>
  <c r="BO223" i="7"/>
  <c r="BG222" i="7"/>
  <c r="BE224" i="7"/>
  <c r="BO225" i="7"/>
  <c r="BF226" i="7"/>
  <c r="BJ222" i="7"/>
  <c r="BF222" i="7"/>
  <c r="BC224" i="7"/>
  <c r="AZ226" i="7"/>
  <c r="BL223" i="7"/>
  <c r="BN222" i="7"/>
  <c r="AY225" i="7"/>
  <c r="BE223" i="7"/>
  <c r="BK223" i="7"/>
  <c r="BB225" i="7"/>
  <c r="BN223" i="7"/>
  <c r="BF225" i="7"/>
  <c r="BB224" i="7"/>
  <c r="BB222" i="7"/>
  <c r="AZ224" i="7"/>
  <c r="AY223" i="7"/>
  <c r="BJ226" i="7"/>
  <c r="BK225" i="7"/>
  <c r="BE222" i="7"/>
  <c r="BH224" i="7"/>
  <c r="BH226" i="7"/>
  <c r="BE225" i="7"/>
  <c r="BD226" i="7"/>
  <c r="BJ224" i="7"/>
  <c r="BF224" i="7"/>
  <c r="BA222" i="7"/>
  <c r="AY222" i="7"/>
  <c r="BD224" i="7"/>
  <c r="BI226" i="7"/>
  <c r="BI224" i="7"/>
  <c r="AZ225" i="7"/>
  <c r="BH223" i="7"/>
  <c r="BK224" i="7"/>
  <c r="BL224" i="7"/>
  <c r="BM224" i="7"/>
  <c r="BC226" i="7"/>
  <c r="BI223" i="7"/>
  <c r="BM225" i="7"/>
  <c r="BL225" i="7"/>
  <c r="BB223" i="7"/>
  <c r="BA226" i="7"/>
  <c r="BB226" i="7"/>
  <c r="BC223" i="7"/>
  <c r="AY224" i="7"/>
  <c r="BG223" i="7"/>
  <c r="BG224" i="7"/>
  <c r="BA224" i="7"/>
  <c r="BM223" i="7"/>
  <c r="BA225" i="7"/>
  <c r="S43" i="14"/>
  <c r="N44" i="43"/>
  <c r="R44" i="43"/>
  <c r="I44" i="43"/>
  <c r="E44" i="43"/>
  <c r="O43" i="43"/>
  <c r="N45" i="43"/>
  <c r="J45" i="43"/>
  <c r="F45" i="43"/>
  <c r="P44" i="43"/>
  <c r="L44" i="43"/>
  <c r="H44" i="43"/>
  <c r="D44" i="43"/>
  <c r="S43" i="43"/>
  <c r="N43" i="43"/>
  <c r="J43" i="43"/>
  <c r="F43" i="43"/>
  <c r="P42" i="43"/>
  <c r="L42" i="43"/>
  <c r="H42" i="43"/>
  <c r="D42" i="43"/>
  <c r="S41" i="43"/>
  <c r="N41" i="43"/>
  <c r="J41" i="43"/>
  <c r="F41" i="43"/>
  <c r="P40" i="43"/>
  <c r="L40" i="43"/>
  <c r="H40" i="43"/>
  <c r="D40" i="43"/>
  <c r="S39" i="43"/>
  <c r="N39" i="43"/>
  <c r="J39" i="43"/>
  <c r="F39" i="43"/>
  <c r="P37" i="43"/>
  <c r="L37" i="43"/>
  <c r="H37" i="43"/>
  <c r="D37" i="43"/>
  <c r="S35" i="14"/>
  <c r="S36" i="43"/>
  <c r="N36" i="43"/>
  <c r="J36" i="43"/>
  <c r="F36" i="43"/>
  <c r="P35" i="43"/>
  <c r="L35" i="43"/>
  <c r="H35" i="43"/>
  <c r="D35" i="43"/>
  <c r="S34" i="43"/>
  <c r="N34" i="43"/>
  <c r="J34" i="43"/>
  <c r="F34" i="43"/>
  <c r="P33" i="43"/>
  <c r="L33" i="43"/>
  <c r="H33" i="43"/>
  <c r="D33" i="43"/>
  <c r="S32" i="43"/>
  <c r="N32" i="43"/>
  <c r="J32" i="43"/>
  <c r="F32" i="43"/>
  <c r="P31" i="43"/>
  <c r="L31" i="43"/>
  <c r="H31" i="43"/>
  <c r="D31" i="43"/>
  <c r="S30" i="43"/>
  <c r="N30" i="43"/>
  <c r="J30" i="43"/>
  <c r="F30" i="43"/>
  <c r="P29" i="43"/>
  <c r="L29" i="43"/>
  <c r="H29" i="43"/>
  <c r="D29" i="43"/>
  <c r="S28" i="43"/>
  <c r="N28" i="43"/>
  <c r="J28" i="43"/>
  <c r="F28" i="43"/>
  <c r="P27" i="43"/>
  <c r="L27" i="43"/>
  <c r="H27" i="43"/>
  <c r="D27" i="43"/>
  <c r="S26" i="43"/>
  <c r="N26" i="43"/>
  <c r="J26" i="43"/>
  <c r="F26" i="43"/>
  <c r="P25" i="43"/>
  <c r="L25" i="43"/>
  <c r="H25" i="43"/>
  <c r="D25" i="43"/>
  <c r="S24" i="43"/>
  <c r="N24" i="43"/>
  <c r="J24" i="43"/>
  <c r="F24" i="43"/>
  <c r="P22" i="43"/>
  <c r="L22" i="43"/>
  <c r="H22" i="43"/>
  <c r="D22" i="43"/>
  <c r="S20" i="14"/>
  <c r="S21" i="43"/>
  <c r="N21" i="43"/>
  <c r="J21" i="43"/>
  <c r="F21" i="43"/>
  <c r="P20" i="43"/>
  <c r="L20" i="43"/>
  <c r="H20" i="43"/>
  <c r="D20" i="43"/>
  <c r="S19" i="43"/>
  <c r="N19" i="43"/>
  <c r="J19" i="43"/>
  <c r="F19" i="43"/>
  <c r="P18" i="43"/>
  <c r="L18" i="43"/>
  <c r="H18" i="43"/>
  <c r="D18" i="43"/>
  <c r="S17" i="43"/>
  <c r="N17" i="43"/>
  <c r="J17" i="43"/>
  <c r="F17" i="43"/>
  <c r="P16" i="43"/>
  <c r="L16" i="43"/>
  <c r="H16" i="43"/>
  <c r="D16" i="43"/>
  <c r="S15" i="43"/>
  <c r="N15" i="43"/>
  <c r="J15" i="43"/>
  <c r="F15" i="43"/>
  <c r="P14" i="43"/>
  <c r="L14" i="43"/>
  <c r="H14" i="43"/>
  <c r="D14" i="43"/>
  <c r="S13" i="43"/>
  <c r="N13" i="43"/>
  <c r="J13" i="43"/>
  <c r="F13" i="43"/>
  <c r="P12" i="43"/>
  <c r="L12" i="43"/>
  <c r="H12" i="43"/>
  <c r="D12" i="43"/>
  <c r="S11" i="43"/>
  <c r="N11" i="43"/>
  <c r="J11" i="43"/>
  <c r="F11" i="43"/>
  <c r="P10" i="43"/>
  <c r="L10" i="43"/>
  <c r="H10" i="43"/>
  <c r="D10" i="43"/>
  <c r="S9" i="43"/>
  <c r="N9" i="43"/>
  <c r="J9" i="43"/>
  <c r="F9" i="43"/>
  <c r="R45" i="43"/>
  <c r="M45" i="43"/>
  <c r="I45" i="43"/>
  <c r="E45" i="43"/>
  <c r="O44" i="43"/>
  <c r="K44" i="43"/>
  <c r="G44" i="43"/>
  <c r="C44" i="43"/>
  <c r="R41" i="14"/>
  <c r="R43" i="43"/>
  <c r="M43" i="43"/>
  <c r="I43" i="43"/>
  <c r="E43" i="43"/>
  <c r="O42" i="43"/>
  <c r="K42" i="43"/>
  <c r="G42" i="43"/>
  <c r="C42" i="43"/>
  <c r="R41" i="43"/>
  <c r="M41" i="43"/>
  <c r="I41" i="43"/>
  <c r="E41" i="43"/>
  <c r="O40" i="43"/>
  <c r="K40" i="43"/>
  <c r="G40" i="43"/>
  <c r="C40" i="43"/>
  <c r="R39" i="43"/>
  <c r="M39" i="43"/>
  <c r="I39" i="43"/>
  <c r="E39" i="43"/>
  <c r="O37" i="43"/>
  <c r="K37" i="43"/>
  <c r="G37" i="43"/>
  <c r="C37" i="43"/>
  <c r="R36" i="43"/>
  <c r="M36" i="43"/>
  <c r="I36" i="43"/>
  <c r="E36" i="43"/>
  <c r="O35" i="43"/>
  <c r="K35" i="43"/>
  <c r="G35" i="43"/>
  <c r="C35" i="43"/>
  <c r="R34" i="43"/>
  <c r="M34" i="43"/>
  <c r="I34" i="43"/>
  <c r="E34" i="43"/>
  <c r="O33" i="43"/>
  <c r="K33" i="43"/>
  <c r="G33" i="43"/>
  <c r="C33" i="43"/>
  <c r="R32" i="43"/>
  <c r="M32" i="43"/>
  <c r="I32" i="43"/>
  <c r="E32" i="43"/>
  <c r="O31" i="43"/>
  <c r="K31" i="43"/>
  <c r="G31" i="43"/>
  <c r="C31" i="43"/>
  <c r="R30" i="43"/>
  <c r="M30" i="43"/>
  <c r="I30" i="43"/>
  <c r="E30" i="43"/>
  <c r="O29" i="43"/>
  <c r="K29" i="43"/>
  <c r="G29" i="43"/>
  <c r="C29" i="43"/>
  <c r="R28" i="43"/>
  <c r="M28" i="43"/>
  <c r="I28" i="43"/>
  <c r="E28" i="43"/>
  <c r="O27" i="43"/>
  <c r="K27" i="43"/>
  <c r="G27" i="43"/>
  <c r="C27" i="43"/>
  <c r="R26" i="43"/>
  <c r="M26" i="43"/>
  <c r="I26" i="43"/>
  <c r="E26" i="43"/>
  <c r="O25" i="43"/>
  <c r="K25" i="43"/>
  <c r="G25" i="43"/>
  <c r="C25" i="43"/>
  <c r="R22" i="14"/>
  <c r="R24" i="43"/>
  <c r="M24" i="43"/>
  <c r="I24" i="43"/>
  <c r="E24" i="43"/>
  <c r="O22" i="43"/>
  <c r="K22" i="43"/>
  <c r="G22" i="43"/>
  <c r="C22" i="43"/>
  <c r="R21" i="43"/>
  <c r="M21" i="43"/>
  <c r="I21" i="43"/>
  <c r="E21" i="43"/>
  <c r="O20" i="43"/>
  <c r="K20" i="43"/>
  <c r="G20" i="43"/>
  <c r="C20" i="43"/>
  <c r="R19" i="43"/>
  <c r="M19" i="43"/>
  <c r="I19" i="43"/>
  <c r="E19" i="43"/>
  <c r="O18" i="43"/>
  <c r="K18" i="43"/>
  <c r="G18" i="43"/>
  <c r="C18" i="43"/>
  <c r="R17" i="43"/>
  <c r="M17" i="43"/>
  <c r="I17" i="43"/>
  <c r="E17" i="43"/>
  <c r="O16" i="43"/>
  <c r="K16" i="43"/>
  <c r="G16" i="43"/>
  <c r="C16" i="43"/>
  <c r="R15" i="43"/>
  <c r="M15" i="43"/>
  <c r="I15" i="43"/>
  <c r="E15" i="43"/>
  <c r="O14" i="43"/>
  <c r="K14" i="43"/>
  <c r="G14" i="43"/>
  <c r="C14" i="43"/>
  <c r="R12" i="14"/>
  <c r="R13" i="43"/>
  <c r="M13" i="43"/>
  <c r="I13" i="43"/>
  <c r="E13" i="43"/>
  <c r="O12" i="43"/>
  <c r="K12" i="43"/>
  <c r="G12" i="43"/>
  <c r="C12" i="43"/>
  <c r="R11" i="43"/>
  <c r="M11" i="43"/>
  <c r="I11" i="43"/>
  <c r="E11" i="43"/>
  <c r="O10" i="43"/>
  <c r="K10" i="43"/>
  <c r="G10" i="43"/>
  <c r="C10" i="43"/>
  <c r="R9" i="43"/>
  <c r="M9" i="43"/>
  <c r="I9" i="43"/>
  <c r="E9" i="43"/>
  <c r="P45" i="43"/>
  <c r="L43" i="14"/>
  <c r="L45" i="43"/>
  <c r="H45" i="43"/>
  <c r="D45" i="43"/>
  <c r="S42" i="14"/>
  <c r="S44" i="43"/>
  <c r="F44" i="43"/>
  <c r="P43" i="43"/>
  <c r="L43" i="43"/>
  <c r="H43" i="43"/>
  <c r="D43" i="43"/>
  <c r="S42" i="43"/>
  <c r="N42" i="43"/>
  <c r="J42" i="43"/>
  <c r="F42" i="43"/>
  <c r="P41" i="43"/>
  <c r="L41" i="43"/>
  <c r="H41" i="43"/>
  <c r="D41" i="43"/>
  <c r="S40" i="43"/>
  <c r="N40" i="43"/>
  <c r="J40" i="43"/>
  <c r="F40" i="43"/>
  <c r="P39" i="43"/>
  <c r="L39" i="43"/>
  <c r="H39" i="43"/>
  <c r="D39" i="43"/>
  <c r="S37" i="43"/>
  <c r="N37" i="43"/>
  <c r="J37" i="43"/>
  <c r="P36" i="43"/>
  <c r="L36" i="43"/>
  <c r="H36" i="43"/>
  <c r="D36" i="43"/>
  <c r="S35" i="43"/>
  <c r="N35" i="43"/>
  <c r="J35" i="43"/>
  <c r="F35" i="43"/>
  <c r="P34" i="43"/>
  <c r="L34" i="43"/>
  <c r="H34" i="43"/>
  <c r="D34" i="43"/>
  <c r="S33" i="43"/>
  <c r="N33" i="43"/>
  <c r="J33" i="43"/>
  <c r="F33" i="43"/>
  <c r="P32" i="43"/>
  <c r="L32" i="43"/>
  <c r="H32" i="43"/>
  <c r="D32" i="43"/>
  <c r="S31" i="43"/>
  <c r="N31" i="43"/>
  <c r="J31" i="43"/>
  <c r="F31" i="43"/>
  <c r="P30" i="43"/>
  <c r="L29" i="14"/>
  <c r="L30" i="43"/>
  <c r="H30" i="43"/>
  <c r="D30" i="43"/>
  <c r="S27" i="14"/>
  <c r="S29" i="43"/>
  <c r="N29" i="43"/>
  <c r="J29" i="43"/>
  <c r="F29" i="43"/>
  <c r="P28" i="43"/>
  <c r="L28" i="43"/>
  <c r="H28" i="43"/>
  <c r="D28" i="43"/>
  <c r="S27" i="43"/>
  <c r="N27" i="43"/>
  <c r="J27" i="43"/>
  <c r="F27" i="43"/>
  <c r="P26" i="43"/>
  <c r="L26" i="43"/>
  <c r="H26" i="43"/>
  <c r="D26" i="43"/>
  <c r="S25" i="43"/>
  <c r="N25" i="43"/>
  <c r="J25" i="43"/>
  <c r="F25" i="43"/>
  <c r="P24" i="43"/>
  <c r="L24" i="43"/>
  <c r="H24" i="43"/>
  <c r="D24" i="43"/>
  <c r="S22" i="43"/>
  <c r="N22" i="43"/>
  <c r="J22" i="43"/>
  <c r="F22" i="43"/>
  <c r="P21" i="43"/>
  <c r="L21" i="43"/>
  <c r="H21" i="43"/>
  <c r="D21" i="43"/>
  <c r="S19" i="14"/>
  <c r="S20" i="43"/>
  <c r="N20" i="43"/>
  <c r="J20" i="43"/>
  <c r="F20" i="43"/>
  <c r="P19" i="43"/>
  <c r="L19" i="43"/>
  <c r="H19" i="43"/>
  <c r="D19" i="43"/>
  <c r="S18" i="43"/>
  <c r="N18" i="43"/>
  <c r="J18" i="43"/>
  <c r="F18" i="43"/>
  <c r="P17" i="43"/>
  <c r="L17" i="43"/>
  <c r="H17" i="43"/>
  <c r="D17" i="43"/>
  <c r="S16" i="43"/>
  <c r="N16" i="43"/>
  <c r="J16" i="43"/>
  <c r="F16" i="43"/>
  <c r="P15" i="43"/>
  <c r="L15" i="43"/>
  <c r="H15" i="43"/>
  <c r="D15" i="43"/>
  <c r="S13" i="14"/>
  <c r="S14" i="43"/>
  <c r="N14" i="43"/>
  <c r="J14" i="43"/>
  <c r="F14" i="43"/>
  <c r="P13" i="43"/>
  <c r="L13" i="43"/>
  <c r="H13" i="43"/>
  <c r="D13" i="43"/>
  <c r="S12" i="43"/>
  <c r="N12" i="43"/>
  <c r="J12" i="43"/>
  <c r="F12" i="43"/>
  <c r="P11" i="43"/>
  <c r="L11" i="43"/>
  <c r="H11" i="43"/>
  <c r="D11" i="43"/>
  <c r="S10" i="43"/>
  <c r="N10" i="43"/>
  <c r="J10" i="43"/>
  <c r="F10" i="43"/>
  <c r="P9" i="43"/>
  <c r="L9" i="43"/>
  <c r="H9" i="43"/>
  <c r="D9" i="43"/>
  <c r="J44" i="43"/>
  <c r="O45" i="43"/>
  <c r="K45" i="43"/>
  <c r="G45" i="43"/>
  <c r="C45" i="43"/>
  <c r="M44" i="43"/>
  <c r="K43" i="43"/>
  <c r="G43" i="43"/>
  <c r="C43" i="43"/>
  <c r="R40" i="14"/>
  <c r="R42" i="43"/>
  <c r="M42" i="43"/>
  <c r="I42" i="43"/>
  <c r="E42" i="43"/>
  <c r="O41" i="43"/>
  <c r="K41" i="43"/>
  <c r="G41" i="43"/>
  <c r="C41" i="43"/>
  <c r="R40" i="43"/>
  <c r="M40" i="43"/>
  <c r="I40" i="43"/>
  <c r="E40" i="43"/>
  <c r="O39" i="43"/>
  <c r="K39" i="43"/>
  <c r="G39" i="43"/>
  <c r="C39" i="43"/>
  <c r="R37" i="43"/>
  <c r="M37" i="43"/>
  <c r="I37" i="43"/>
  <c r="E37" i="43"/>
  <c r="O36" i="43"/>
  <c r="K36" i="43"/>
  <c r="G36" i="43"/>
  <c r="C36" i="43"/>
  <c r="R34" i="14"/>
  <c r="R35" i="43"/>
  <c r="M35" i="43"/>
  <c r="I35" i="43"/>
  <c r="E35" i="43"/>
  <c r="O34" i="43"/>
  <c r="K34" i="43"/>
  <c r="G34" i="43"/>
  <c r="C34" i="43"/>
  <c r="R33" i="43"/>
  <c r="M33" i="43"/>
  <c r="I33" i="43"/>
  <c r="E33" i="43"/>
  <c r="O32" i="43"/>
  <c r="K32" i="43"/>
  <c r="G32" i="43"/>
  <c r="C32" i="43"/>
  <c r="R31" i="43"/>
  <c r="M31" i="43"/>
  <c r="I31" i="43"/>
  <c r="E31" i="43"/>
  <c r="O29" i="14"/>
  <c r="O30" i="43"/>
  <c r="K30" i="43"/>
  <c r="G30" i="43"/>
  <c r="C30" i="43"/>
  <c r="R29" i="43"/>
  <c r="M29" i="43"/>
  <c r="I29" i="43"/>
  <c r="E29" i="43"/>
  <c r="O28" i="43"/>
  <c r="K28" i="43"/>
  <c r="G28" i="43"/>
  <c r="C28" i="43"/>
  <c r="R25" i="14"/>
  <c r="R27" i="43"/>
  <c r="M27" i="43"/>
  <c r="I27" i="43"/>
  <c r="E27" i="43"/>
  <c r="O26" i="43"/>
  <c r="K26" i="43"/>
  <c r="G26" i="43"/>
  <c r="C26" i="43"/>
  <c r="R23" i="14"/>
  <c r="R25" i="43"/>
  <c r="M25" i="43"/>
  <c r="I25" i="43"/>
  <c r="E25" i="43"/>
  <c r="O24" i="43"/>
  <c r="K24" i="43"/>
  <c r="G24" i="43"/>
  <c r="C24" i="43"/>
  <c r="R22" i="43"/>
  <c r="M22" i="43"/>
  <c r="I22" i="43"/>
  <c r="E22" i="43"/>
  <c r="O21" i="43"/>
  <c r="K21" i="43"/>
  <c r="G21" i="43"/>
  <c r="C21" i="43"/>
  <c r="R20" i="43"/>
  <c r="M20" i="43"/>
  <c r="I20" i="43"/>
  <c r="E20" i="43"/>
  <c r="O19" i="43"/>
  <c r="K19" i="43"/>
  <c r="G19" i="43"/>
  <c r="C19" i="43"/>
  <c r="R18" i="43"/>
  <c r="M18" i="43"/>
  <c r="I18" i="43"/>
  <c r="E18" i="43"/>
  <c r="O17" i="43"/>
  <c r="K17" i="43"/>
  <c r="G17" i="43"/>
  <c r="C17" i="43"/>
  <c r="R16" i="43"/>
  <c r="M16" i="43"/>
  <c r="I16" i="43"/>
  <c r="E16" i="43"/>
  <c r="O14" i="14"/>
  <c r="O15" i="43"/>
  <c r="K15" i="43"/>
  <c r="G15" i="43"/>
  <c r="C15" i="43"/>
  <c r="R13" i="14"/>
  <c r="R14" i="43"/>
  <c r="M14" i="43"/>
  <c r="I14" i="43"/>
  <c r="E14" i="43"/>
  <c r="O13" i="43"/>
  <c r="K13" i="43"/>
  <c r="G13" i="43"/>
  <c r="C13" i="43"/>
  <c r="R12" i="43"/>
  <c r="M12" i="43"/>
  <c r="I12" i="43"/>
  <c r="E12" i="43"/>
  <c r="O11" i="43"/>
  <c r="K11" i="43"/>
  <c r="G11" i="43"/>
  <c r="C11" i="43"/>
  <c r="R10" i="43"/>
  <c r="M10" i="43"/>
  <c r="I10" i="43"/>
  <c r="E10" i="43"/>
  <c r="O9" i="43"/>
  <c r="K9" i="43"/>
  <c r="G9" i="43"/>
  <c r="C9" i="43"/>
  <c r="AR206" i="7"/>
  <c r="AR284" i="7" s="1"/>
  <c r="AR365" i="7" s="1"/>
  <c r="AQ206" i="7"/>
  <c r="AQ284" i="7" s="1"/>
  <c r="AQ365" i="7" s="1"/>
  <c r="AP206" i="7"/>
  <c r="AP284" i="7" s="1"/>
  <c r="AP365" i="7" s="1"/>
  <c r="AN206" i="7"/>
  <c r="AM206" i="7"/>
  <c r="AK206" i="7"/>
  <c r="AK284" i="7" s="1"/>
  <c r="AK365" i="7" s="1"/>
  <c r="AI206" i="7"/>
  <c r="AI284" i="7" s="1"/>
  <c r="AI365" i="7" s="1"/>
  <c r="T206" i="7"/>
  <c r="AB284" i="7" s="1"/>
  <c r="AB365" i="7" s="1"/>
  <c r="S206" i="7"/>
  <c r="AA284" i="7" s="1"/>
  <c r="AA365" i="7" s="1"/>
  <c r="R206" i="7"/>
  <c r="Q206" i="7"/>
  <c r="Y284" i="7" s="1"/>
  <c r="Y365" i="7" s="1"/>
  <c r="P206" i="7"/>
  <c r="X284" i="7" s="1"/>
  <c r="X365" i="7" s="1"/>
  <c r="O206" i="7"/>
  <c r="W284" i="7" s="1"/>
  <c r="W365" i="7" s="1"/>
  <c r="N206" i="7"/>
  <c r="V284" i="7" s="1"/>
  <c r="V365" i="7" s="1"/>
  <c r="M206" i="7"/>
  <c r="U284" i="7" s="1"/>
  <c r="U365" i="7" s="1"/>
  <c r="L206" i="7"/>
  <c r="T284" i="7" s="1"/>
  <c r="T365" i="7" s="1"/>
  <c r="K206" i="7"/>
  <c r="S284" i="7" s="1"/>
  <c r="S365" i="7" s="1"/>
  <c r="AC206" i="7"/>
  <c r="R284" i="7" s="1"/>
  <c r="R365" i="7" s="1"/>
  <c r="AB206" i="7"/>
  <c r="Q284" i="7" s="1"/>
  <c r="Q365" i="7" s="1"/>
  <c r="AA206" i="7"/>
  <c r="P284" i="7" s="1"/>
  <c r="P365" i="7" s="1"/>
  <c r="Z206" i="7"/>
  <c r="O284" i="7" s="1"/>
  <c r="O365" i="7" s="1"/>
  <c r="X206" i="7"/>
  <c r="M284" i="7" s="1"/>
  <c r="M365" i="7" s="1"/>
  <c r="W206" i="7"/>
  <c r="L284" i="7" s="1"/>
  <c r="L365" i="7" s="1"/>
  <c r="AK205" i="7"/>
  <c r="AK283" i="7" s="1"/>
  <c r="AK364" i="7" s="1"/>
  <c r="AK204" i="7"/>
  <c r="AK282" i="7" s="1"/>
  <c r="AK363" i="7" s="1"/>
  <c r="AK203" i="7"/>
  <c r="AK281" i="7" s="1"/>
  <c r="AK362" i="7" s="1"/>
  <c r="AK202" i="7"/>
  <c r="AK280" i="7" s="1"/>
  <c r="AK361" i="7" s="1"/>
  <c r="AK201" i="7"/>
  <c r="AK279" i="7" s="1"/>
  <c r="AK360" i="7" s="1"/>
  <c r="AK200" i="7"/>
  <c r="AK199" i="7"/>
  <c r="AK277" i="7" s="1"/>
  <c r="AK358" i="7" s="1"/>
  <c r="AK198" i="7"/>
  <c r="AK276" i="7" s="1"/>
  <c r="AK357" i="7" s="1"/>
  <c r="AK197" i="7"/>
  <c r="AK196" i="7"/>
  <c r="AK274" i="7" s="1"/>
  <c r="AK355" i="7" s="1"/>
  <c r="AK195" i="7"/>
  <c r="AK194" i="7"/>
  <c r="AK193" i="7"/>
  <c r="AK192" i="7"/>
  <c r="AK270" i="7" s="1"/>
  <c r="AK351" i="7" s="1"/>
  <c r="AK191" i="7"/>
  <c r="AK269" i="7" s="1"/>
  <c r="AK350" i="7" s="1"/>
  <c r="AK190" i="7"/>
  <c r="AK189" i="7"/>
  <c r="AK267" i="7" s="1"/>
  <c r="AK348" i="7" s="1"/>
  <c r="AK188" i="7"/>
  <c r="AK266" i="7" s="1"/>
  <c r="AK347" i="7" s="1"/>
  <c r="AK187" i="7"/>
  <c r="AK186" i="7"/>
  <c r="AK185" i="7"/>
  <c r="AK263" i="7" s="1"/>
  <c r="AK344" i="7" s="1"/>
  <c r="AK184" i="7"/>
  <c r="AK262" i="7" s="1"/>
  <c r="AK343" i="7" s="1"/>
  <c r="AK183" i="7"/>
  <c r="AK182" i="7"/>
  <c r="AK260" i="7" s="1"/>
  <c r="AK341" i="7" s="1"/>
  <c r="AK181" i="7"/>
  <c r="AK259" i="7" s="1"/>
  <c r="AK340" i="7" s="1"/>
  <c r="AK180" i="7"/>
  <c r="AK258" i="7" s="1"/>
  <c r="AK339" i="7" s="1"/>
  <c r="AK179" i="7"/>
  <c r="AK257" i="7" s="1"/>
  <c r="AK338" i="7" s="1"/>
  <c r="AK178" i="7"/>
  <c r="AK256" i="7" s="1"/>
  <c r="AK337" i="7" s="1"/>
  <c r="AK177" i="7"/>
  <c r="AK255" i="7" s="1"/>
  <c r="AK336" i="7" s="1"/>
  <c r="AK176" i="7"/>
  <c r="AK254" i="7" s="1"/>
  <c r="AK335" i="7" s="1"/>
  <c r="AK175" i="7"/>
  <c r="AK174" i="7"/>
  <c r="AK252" i="7" s="1"/>
  <c r="AK333" i="7" s="1"/>
  <c r="AK173" i="7"/>
  <c r="AK172" i="7"/>
  <c r="AR205" i="7"/>
  <c r="AR283" i="7" s="1"/>
  <c r="AR364" i="7" s="1"/>
  <c r="AQ205" i="7"/>
  <c r="AP205" i="7"/>
  <c r="AN205" i="7"/>
  <c r="AM205" i="7"/>
  <c r="AR204" i="7"/>
  <c r="AR282" i="7" s="1"/>
  <c r="AR363" i="7" s="1"/>
  <c r="AQ204" i="7"/>
  <c r="AP204" i="7"/>
  <c r="AN204" i="7"/>
  <c r="AM204" i="7"/>
  <c r="AR203" i="7"/>
  <c r="AR281" i="7" s="1"/>
  <c r="AR362" i="7" s="1"/>
  <c r="AQ203" i="7"/>
  <c r="AP203" i="7"/>
  <c r="AN203" i="7"/>
  <c r="AM203" i="7"/>
  <c r="AR202" i="7"/>
  <c r="AR280" i="7" s="1"/>
  <c r="AR361" i="7" s="1"/>
  <c r="AQ202" i="7"/>
  <c r="AP202" i="7"/>
  <c r="AN202" i="7"/>
  <c r="AM202" i="7"/>
  <c r="AR201" i="7"/>
  <c r="AR279" i="7" s="1"/>
  <c r="AR360" i="7" s="1"/>
  <c r="AQ201" i="7"/>
  <c r="AP201" i="7"/>
  <c r="AN201" i="7"/>
  <c r="AM201" i="7"/>
  <c r="AR200" i="7"/>
  <c r="AR278" i="7" s="1"/>
  <c r="AR359" i="7" s="1"/>
  <c r="AQ200" i="7"/>
  <c r="AP200" i="7"/>
  <c r="AN200" i="7"/>
  <c r="AM200" i="7"/>
  <c r="AR199" i="7"/>
  <c r="AR277" i="7" s="1"/>
  <c r="AR358" i="7" s="1"/>
  <c r="AQ199" i="7"/>
  <c r="AQ277" i="7" s="1"/>
  <c r="AQ358" i="7" s="1"/>
  <c r="AP199" i="7"/>
  <c r="AP277" i="7" s="1"/>
  <c r="AP358" i="7" s="1"/>
  <c r="AN199" i="7"/>
  <c r="AN277" i="7" s="1"/>
  <c r="AN358" i="7" s="1"/>
  <c r="AM199" i="7"/>
  <c r="AR198" i="7"/>
  <c r="AR276" i="7" s="1"/>
  <c r="AR357" i="7" s="1"/>
  <c r="AQ198" i="7"/>
  <c r="AP198" i="7"/>
  <c r="AN198" i="7"/>
  <c r="AM198" i="7"/>
  <c r="AR197" i="7"/>
  <c r="AR275" i="7" s="1"/>
  <c r="AR356" i="7" s="1"/>
  <c r="AQ197" i="7"/>
  <c r="AP197" i="7"/>
  <c r="AN197" i="7"/>
  <c r="AM197" i="7"/>
  <c r="AR196" i="7"/>
  <c r="AR274" i="7" s="1"/>
  <c r="AR355" i="7" s="1"/>
  <c r="AQ196" i="7"/>
  <c r="AP196" i="7"/>
  <c r="AN196" i="7"/>
  <c r="AN274" i="7" s="1"/>
  <c r="AN355" i="7" s="1"/>
  <c r="AM196" i="7"/>
  <c r="AR195" i="7"/>
  <c r="AR273" i="7" s="1"/>
  <c r="AR354" i="7" s="1"/>
  <c r="AQ195" i="7"/>
  <c r="AP195" i="7"/>
  <c r="AN195" i="7"/>
  <c r="AM195" i="7"/>
  <c r="AR194" i="7"/>
  <c r="AR272" i="7" s="1"/>
  <c r="AR353" i="7" s="1"/>
  <c r="AQ194" i="7"/>
  <c r="AP194" i="7"/>
  <c r="AN194" i="7"/>
  <c r="AM194" i="7"/>
  <c r="AR193" i="7"/>
  <c r="AR271" i="7" s="1"/>
  <c r="AR352" i="7" s="1"/>
  <c r="AQ193" i="7"/>
  <c r="AP193" i="7"/>
  <c r="AN193" i="7"/>
  <c r="AM193" i="7"/>
  <c r="AR192" i="7"/>
  <c r="AR270" i="7" s="1"/>
  <c r="AR351" i="7" s="1"/>
  <c r="AQ192" i="7"/>
  <c r="AQ270" i="7" s="1"/>
  <c r="AQ351" i="7" s="1"/>
  <c r="AP192" i="7"/>
  <c r="AP270" i="7" s="1"/>
  <c r="AP351" i="7" s="1"/>
  <c r="AN192" i="7"/>
  <c r="AN270" i="7" s="1"/>
  <c r="AN351" i="7" s="1"/>
  <c r="AM192" i="7"/>
  <c r="AR191" i="7"/>
  <c r="AQ191" i="7"/>
  <c r="AQ269" i="7" s="1"/>
  <c r="AQ350" i="7" s="1"/>
  <c r="AP191" i="7"/>
  <c r="AP269" i="7" s="1"/>
  <c r="AP350" i="7" s="1"/>
  <c r="AN191" i="7"/>
  <c r="AM191" i="7"/>
  <c r="AR190" i="7"/>
  <c r="AR268" i="7" s="1"/>
  <c r="AR349" i="7" s="1"/>
  <c r="AQ190" i="7"/>
  <c r="AQ268" i="7" s="1"/>
  <c r="AQ349" i="7" s="1"/>
  <c r="AP190" i="7"/>
  <c r="AP268" i="7" s="1"/>
  <c r="AP349" i="7" s="1"/>
  <c r="AN190" i="7"/>
  <c r="AM190" i="7"/>
  <c r="AR189" i="7"/>
  <c r="AR267" i="7" s="1"/>
  <c r="AR348" i="7" s="1"/>
  <c r="AQ189" i="7"/>
  <c r="AQ267" i="7" s="1"/>
  <c r="AQ348" i="7" s="1"/>
  <c r="AP189" i="7"/>
  <c r="AP267" i="7" s="1"/>
  <c r="AP348" i="7" s="1"/>
  <c r="AN189" i="7"/>
  <c r="AN267" i="7" s="1"/>
  <c r="AN348" i="7" s="1"/>
  <c r="AM189" i="7"/>
  <c r="AR188" i="7"/>
  <c r="AQ188" i="7"/>
  <c r="AQ266" i="7" s="1"/>
  <c r="AQ347" i="7" s="1"/>
  <c r="AP188" i="7"/>
  <c r="AP266" i="7" s="1"/>
  <c r="AP347" i="7" s="1"/>
  <c r="AN188" i="7"/>
  <c r="AM188" i="7"/>
  <c r="AR187" i="7"/>
  <c r="AR265" i="7" s="1"/>
  <c r="AR346" i="7" s="1"/>
  <c r="AQ187" i="7"/>
  <c r="AQ265" i="7" s="1"/>
  <c r="AQ346" i="7" s="1"/>
  <c r="AP187" i="7"/>
  <c r="AP265" i="7" s="1"/>
  <c r="AP346" i="7" s="1"/>
  <c r="AN187" i="7"/>
  <c r="AM187" i="7"/>
  <c r="AR186" i="7"/>
  <c r="AQ186" i="7"/>
  <c r="AQ264" i="7" s="1"/>
  <c r="AQ345" i="7" s="1"/>
  <c r="AP186" i="7"/>
  <c r="AP264" i="7" s="1"/>
  <c r="AP345" i="7" s="1"/>
  <c r="AN186" i="7"/>
  <c r="AM186" i="7"/>
  <c r="AR185" i="7"/>
  <c r="AR263" i="7" s="1"/>
  <c r="AR344" i="7" s="1"/>
  <c r="AQ185" i="7"/>
  <c r="AQ263" i="7" s="1"/>
  <c r="AQ344" i="7" s="1"/>
  <c r="AP185" i="7"/>
  <c r="AP263" i="7" s="1"/>
  <c r="AP344" i="7" s="1"/>
  <c r="AN185" i="7"/>
  <c r="AM185" i="7"/>
  <c r="AR184" i="7"/>
  <c r="AR262" i="7" s="1"/>
  <c r="AR343" i="7" s="1"/>
  <c r="AQ184" i="7"/>
  <c r="AP184" i="7"/>
  <c r="AN184" i="7"/>
  <c r="AN262" i="7" s="1"/>
  <c r="AN343" i="7" s="1"/>
  <c r="AM184" i="7"/>
  <c r="AR183" i="7"/>
  <c r="AR261" i="7" s="1"/>
  <c r="AR342" i="7" s="1"/>
  <c r="AQ183" i="7"/>
  <c r="AQ261" i="7" s="1"/>
  <c r="AQ342" i="7" s="1"/>
  <c r="AP183" i="7"/>
  <c r="AN183" i="7"/>
  <c r="AM183" i="7"/>
  <c r="AR182" i="7"/>
  <c r="AR260" i="7" s="1"/>
  <c r="AR341" i="7" s="1"/>
  <c r="AQ182" i="7"/>
  <c r="AP182" i="7"/>
  <c r="AN182" i="7"/>
  <c r="AM182" i="7"/>
  <c r="AR181" i="7"/>
  <c r="AR259" i="7" s="1"/>
  <c r="AR340" i="7" s="1"/>
  <c r="AQ181" i="7"/>
  <c r="AP181" i="7"/>
  <c r="AN181" i="7"/>
  <c r="AM181" i="7"/>
  <c r="AR180" i="7"/>
  <c r="AR258" i="7" s="1"/>
  <c r="AR339" i="7" s="1"/>
  <c r="AQ180" i="7"/>
  <c r="AP180" i="7"/>
  <c r="AN180" i="7"/>
  <c r="AM180" i="7"/>
  <c r="AR179" i="7"/>
  <c r="AR257" i="7" s="1"/>
  <c r="AR338" i="7" s="1"/>
  <c r="AQ179" i="7"/>
  <c r="AP179" i="7"/>
  <c r="AN179" i="7"/>
  <c r="AM179" i="7"/>
  <c r="AR178" i="7"/>
  <c r="AR256" i="7" s="1"/>
  <c r="AR337" i="7" s="1"/>
  <c r="AQ178" i="7"/>
  <c r="AQ256" i="7" s="1"/>
  <c r="AQ337" i="7" s="1"/>
  <c r="AP178" i="7"/>
  <c r="AP256" i="7" s="1"/>
  <c r="AP337" i="7" s="1"/>
  <c r="AN178" i="7"/>
  <c r="AN256" i="7" s="1"/>
  <c r="AN337" i="7" s="1"/>
  <c r="AM178" i="7"/>
  <c r="AR177" i="7"/>
  <c r="AR255" i="7" s="1"/>
  <c r="AR336" i="7" s="1"/>
  <c r="AQ177" i="7"/>
  <c r="AP177" i="7"/>
  <c r="AN177" i="7"/>
  <c r="AM177" i="7"/>
  <c r="AR176" i="7"/>
  <c r="AQ176" i="7"/>
  <c r="AP176" i="7"/>
  <c r="AN176" i="7"/>
  <c r="AM176" i="7"/>
  <c r="AR175" i="7"/>
  <c r="AR253" i="7" s="1"/>
  <c r="AR334" i="7" s="1"/>
  <c r="AQ175" i="7"/>
  <c r="AP175" i="7"/>
  <c r="AN175" i="7"/>
  <c r="AM175" i="7"/>
  <c r="AR174" i="7"/>
  <c r="AR252" i="7" s="1"/>
  <c r="AR333" i="7" s="1"/>
  <c r="AQ174" i="7"/>
  <c r="AP174" i="7"/>
  <c r="AN174" i="7"/>
  <c r="AM174" i="7"/>
  <c r="AR173" i="7"/>
  <c r="AQ173" i="7"/>
  <c r="AP173" i="7"/>
  <c r="AN173" i="7"/>
  <c r="AM173" i="7"/>
  <c r="AR172" i="7"/>
  <c r="AQ172" i="7"/>
  <c r="AP172" i="7"/>
  <c r="AN172" i="7"/>
  <c r="AM172" i="7"/>
  <c r="AI205" i="7"/>
  <c r="AI204" i="7"/>
  <c r="AI203" i="7"/>
  <c r="AI202" i="7"/>
  <c r="AI201" i="7"/>
  <c r="AI200" i="7"/>
  <c r="AI199" i="7"/>
  <c r="AI277" i="7" s="1"/>
  <c r="AI358" i="7" s="1"/>
  <c r="AI198" i="7"/>
  <c r="AI197" i="7"/>
  <c r="AI196" i="7"/>
  <c r="AI195" i="7"/>
  <c r="AI194" i="7"/>
  <c r="AI193" i="7"/>
  <c r="AI192" i="7"/>
  <c r="AI270" i="7" s="1"/>
  <c r="AI351" i="7" s="1"/>
  <c r="AI191" i="7"/>
  <c r="AI269" i="7" s="1"/>
  <c r="AI350" i="7" s="1"/>
  <c r="AI190" i="7"/>
  <c r="AI268" i="7" s="1"/>
  <c r="AI349" i="7" s="1"/>
  <c r="AI189" i="7"/>
  <c r="AI267" i="7" s="1"/>
  <c r="AI348" i="7" s="1"/>
  <c r="AI188" i="7"/>
  <c r="AI266" i="7" s="1"/>
  <c r="AI347" i="7" s="1"/>
  <c r="AI187" i="7"/>
  <c r="AI265" i="7" s="1"/>
  <c r="AI346" i="7" s="1"/>
  <c r="AI186" i="7"/>
  <c r="AI264" i="7" s="1"/>
  <c r="AI345" i="7" s="1"/>
  <c r="AI185" i="7"/>
  <c r="AI184" i="7"/>
  <c r="AI183" i="7"/>
  <c r="AI182" i="7"/>
  <c r="AI181" i="7"/>
  <c r="AI180" i="7"/>
  <c r="AI179" i="7"/>
  <c r="AI178" i="7"/>
  <c r="AI256" i="7" s="1"/>
  <c r="AI337" i="7" s="1"/>
  <c r="AI177" i="7"/>
  <c r="AI176" i="7"/>
  <c r="AI175" i="7"/>
  <c r="AI174" i="7"/>
  <c r="AI173" i="7"/>
  <c r="AI172" i="7"/>
  <c r="BO213" i="7"/>
  <c r="BN213" i="7"/>
  <c r="BL213" i="7"/>
  <c r="BK213" i="7"/>
  <c r="BJ213" i="7"/>
  <c r="BI213" i="7"/>
  <c r="BH213" i="7"/>
  <c r="BG213" i="7"/>
  <c r="BF213" i="7"/>
  <c r="BE213" i="7"/>
  <c r="BD213" i="7"/>
  <c r="BC213" i="7"/>
  <c r="BB213" i="7"/>
  <c r="BA213" i="7"/>
  <c r="AZ213" i="7"/>
  <c r="AS186" i="7" l="1"/>
  <c r="AS173" i="7"/>
  <c r="AS177" i="7"/>
  <c r="AS185" i="7"/>
  <c r="AS189" i="7"/>
  <c r="AS201" i="7"/>
  <c r="AS174" i="7"/>
  <c r="AS178" i="7"/>
  <c r="AS194" i="7"/>
  <c r="AS202" i="7"/>
  <c r="AS206" i="7"/>
  <c r="AS175" i="7"/>
  <c r="AS183" i="7"/>
  <c r="AS191" i="7"/>
  <c r="AS199" i="7"/>
  <c r="AS203" i="7"/>
  <c r="AS172" i="7"/>
  <c r="AS176" i="7"/>
  <c r="AS188" i="7"/>
  <c r="AM270" i="7"/>
  <c r="AM351" i="7" s="1"/>
  <c r="AS192" i="7"/>
  <c r="AS196" i="7"/>
  <c r="AS180" i="7"/>
  <c r="AS181" i="7"/>
  <c r="AS190" i="7"/>
  <c r="AM262" i="7"/>
  <c r="AM343" i="7" s="1"/>
  <c r="AS184" i="7"/>
  <c r="AS205" i="7"/>
  <c r="AM257" i="7"/>
  <c r="AM338" i="7" s="1"/>
  <c r="AS179" i="7"/>
  <c r="AS193" i="7"/>
  <c r="AS187" i="7"/>
  <c r="AS197" i="7"/>
  <c r="AS204" i="7"/>
  <c r="AS182" i="7"/>
  <c r="AS200" i="7"/>
  <c r="AS195" i="7"/>
  <c r="AS198" i="7"/>
  <c r="K10" i="14"/>
  <c r="K10" i="46"/>
  <c r="C12" i="14"/>
  <c r="C12" i="46"/>
  <c r="E13" i="14"/>
  <c r="E13" i="46"/>
  <c r="K14" i="14"/>
  <c r="K14" i="46"/>
  <c r="C16" i="14"/>
  <c r="C16" i="46"/>
  <c r="M17" i="14"/>
  <c r="E19" i="14"/>
  <c r="E19" i="46"/>
  <c r="E21" i="14"/>
  <c r="E21" i="46"/>
  <c r="K22" i="14"/>
  <c r="C24" i="14"/>
  <c r="C25" i="46"/>
  <c r="C26" i="14"/>
  <c r="C27" i="46"/>
  <c r="M27" i="14"/>
  <c r="M28" i="46"/>
  <c r="E30" i="14"/>
  <c r="E30" i="46"/>
  <c r="K31" i="14"/>
  <c r="K31" i="46"/>
  <c r="C33" i="14"/>
  <c r="C33" i="46"/>
  <c r="C35" i="46"/>
  <c r="C39" i="14"/>
  <c r="C39" i="46"/>
  <c r="M40" i="14"/>
  <c r="M40" i="46"/>
  <c r="J42" i="14"/>
  <c r="J9" i="14"/>
  <c r="J9" i="46"/>
  <c r="H16" i="14"/>
  <c r="H16" i="46"/>
  <c r="H18" i="14"/>
  <c r="H18" i="46"/>
  <c r="J19" i="14"/>
  <c r="J19" i="46"/>
  <c r="P20" i="14"/>
  <c r="P20" i="46"/>
  <c r="H22" i="14"/>
  <c r="H23" i="46"/>
  <c r="S23" i="14"/>
  <c r="S24" i="46"/>
  <c r="J25" i="14"/>
  <c r="J26" i="46"/>
  <c r="H26" i="14"/>
  <c r="H27" i="46"/>
  <c r="J27" i="14"/>
  <c r="J28" i="46"/>
  <c r="H31" i="14"/>
  <c r="H31" i="46"/>
  <c r="S32" i="14"/>
  <c r="S32" i="46"/>
  <c r="S34" i="14"/>
  <c r="F38" i="14"/>
  <c r="F38" i="46"/>
  <c r="D39" i="14"/>
  <c r="D39" i="46"/>
  <c r="N40" i="14"/>
  <c r="N40" i="46"/>
  <c r="F42" i="14"/>
  <c r="F42" i="46"/>
  <c r="K9" i="14"/>
  <c r="K9" i="46"/>
  <c r="M12" i="14"/>
  <c r="M12" i="46"/>
  <c r="K13" i="14"/>
  <c r="K13" i="46"/>
  <c r="C15" i="14"/>
  <c r="C15" i="46"/>
  <c r="M16" i="14"/>
  <c r="M16" i="46"/>
  <c r="E18" i="14"/>
  <c r="E18" i="46"/>
  <c r="K19" i="14"/>
  <c r="C21" i="14"/>
  <c r="C21" i="46"/>
  <c r="M22" i="14"/>
  <c r="M23" i="46"/>
  <c r="E24" i="14"/>
  <c r="E25" i="46"/>
  <c r="E26" i="14"/>
  <c r="E27" i="46"/>
  <c r="K30" i="14"/>
  <c r="K30" i="46"/>
  <c r="C32" i="14"/>
  <c r="C32" i="46"/>
  <c r="M33" i="14"/>
  <c r="M33" i="46"/>
  <c r="E35" i="14"/>
  <c r="E35" i="46"/>
  <c r="K38" i="14"/>
  <c r="K38" i="46"/>
  <c r="C40" i="14"/>
  <c r="C40" i="46"/>
  <c r="M41" i="14"/>
  <c r="M41" i="46"/>
  <c r="E43" i="14"/>
  <c r="E43" i="46"/>
  <c r="D9" i="14"/>
  <c r="D9" i="46"/>
  <c r="N10" i="14"/>
  <c r="N10" i="46"/>
  <c r="F12" i="14"/>
  <c r="F12" i="46"/>
  <c r="D13" i="14"/>
  <c r="D13" i="46"/>
  <c r="N14" i="14"/>
  <c r="N14" i="46"/>
  <c r="F16" i="14"/>
  <c r="F16" i="46"/>
  <c r="L17" i="14"/>
  <c r="L17" i="46"/>
  <c r="D19" i="14"/>
  <c r="D19" i="46"/>
  <c r="N20" i="14"/>
  <c r="N20" i="46"/>
  <c r="D27" i="14"/>
  <c r="D28" i="46"/>
  <c r="F29" i="14"/>
  <c r="L30" i="14"/>
  <c r="F33" i="14"/>
  <c r="F33" i="46"/>
  <c r="D38" i="14"/>
  <c r="D38" i="46"/>
  <c r="N39" i="14"/>
  <c r="N39" i="46"/>
  <c r="F41" i="14"/>
  <c r="F41" i="46"/>
  <c r="L42" i="14"/>
  <c r="K8" i="14"/>
  <c r="K8" i="46"/>
  <c r="M11" i="14"/>
  <c r="M11" i="46"/>
  <c r="C14" i="14"/>
  <c r="C14" i="46"/>
  <c r="M15" i="14"/>
  <c r="M15" i="46"/>
  <c r="E17" i="14"/>
  <c r="C20" i="14"/>
  <c r="M21" i="14"/>
  <c r="M21" i="46"/>
  <c r="E23" i="14"/>
  <c r="E24" i="46"/>
  <c r="K24" i="14"/>
  <c r="K25" i="46"/>
  <c r="M25" i="14"/>
  <c r="M26" i="46"/>
  <c r="E27" i="14"/>
  <c r="E28" i="46"/>
  <c r="K29" i="14"/>
  <c r="C31" i="14"/>
  <c r="C31" i="46"/>
  <c r="M32" i="14"/>
  <c r="M32" i="46"/>
  <c r="E34" i="14"/>
  <c r="E34" i="46"/>
  <c r="K35" i="14"/>
  <c r="K35" i="46"/>
  <c r="E38" i="14"/>
  <c r="E38" i="46"/>
  <c r="C41" i="14"/>
  <c r="C41" i="46"/>
  <c r="K43" i="14"/>
  <c r="K43" i="46"/>
  <c r="P8" i="14"/>
  <c r="P8" i="46"/>
  <c r="H10" i="14"/>
  <c r="H10" i="46"/>
  <c r="S11" i="14"/>
  <c r="S11" i="46"/>
  <c r="P12" i="14"/>
  <c r="P12" i="46"/>
  <c r="P14" i="14"/>
  <c r="P14" i="46"/>
  <c r="P16" i="14"/>
  <c r="P16" i="46"/>
  <c r="J21" i="14"/>
  <c r="J21" i="46"/>
  <c r="P22" i="14"/>
  <c r="P23" i="46"/>
  <c r="H24" i="14"/>
  <c r="H25" i="46"/>
  <c r="S25" i="14"/>
  <c r="P26" i="14"/>
  <c r="P27" i="46"/>
  <c r="H29" i="14"/>
  <c r="J32" i="14"/>
  <c r="J32" i="46"/>
  <c r="P33" i="14"/>
  <c r="J34" i="14"/>
  <c r="J34" i="46"/>
  <c r="P35" i="14"/>
  <c r="P35" i="46"/>
  <c r="N38" i="14"/>
  <c r="N38" i="46"/>
  <c r="F40" i="14"/>
  <c r="L41" i="14"/>
  <c r="L41" i="46"/>
  <c r="D43" i="14"/>
  <c r="D43" i="46"/>
  <c r="M8" i="14"/>
  <c r="M8" i="46"/>
  <c r="K11" i="14"/>
  <c r="K11" i="46"/>
  <c r="C13" i="14"/>
  <c r="C13" i="46"/>
  <c r="M14" i="14"/>
  <c r="M14" i="46"/>
  <c r="E16" i="14"/>
  <c r="E16" i="46"/>
  <c r="C17" i="14"/>
  <c r="C17" i="46"/>
  <c r="M18" i="14"/>
  <c r="M18" i="46"/>
  <c r="E20" i="14"/>
  <c r="E20" i="46"/>
  <c r="K21" i="14"/>
  <c r="K21" i="46"/>
  <c r="C23" i="14"/>
  <c r="C24" i="46"/>
  <c r="M24" i="14"/>
  <c r="M25" i="46"/>
  <c r="K25" i="14"/>
  <c r="K26" i="46"/>
  <c r="E29" i="14"/>
  <c r="C30" i="14"/>
  <c r="M31" i="14"/>
  <c r="M31" i="46"/>
  <c r="E33" i="14"/>
  <c r="E33" i="46"/>
  <c r="K34" i="14"/>
  <c r="K34" i="46"/>
  <c r="M37" i="14"/>
  <c r="M37" i="46"/>
  <c r="C42" i="14"/>
  <c r="C42" i="46"/>
  <c r="M43" i="14"/>
  <c r="M43" i="46"/>
  <c r="N8" i="14"/>
  <c r="N8" i="46"/>
  <c r="L9" i="14"/>
  <c r="L9" i="46"/>
  <c r="N12" i="14"/>
  <c r="N12" i="46"/>
  <c r="F14" i="14"/>
  <c r="F14" i="46"/>
  <c r="L15" i="14"/>
  <c r="L15" i="46"/>
  <c r="D17" i="14"/>
  <c r="D17" i="46"/>
  <c r="N18" i="14"/>
  <c r="N18" i="46"/>
  <c r="F20" i="14"/>
  <c r="F20" i="46"/>
  <c r="D21" i="14"/>
  <c r="D21" i="46"/>
  <c r="N22" i="14"/>
  <c r="N23" i="46"/>
  <c r="F24" i="14"/>
  <c r="F25" i="46"/>
  <c r="D25" i="14"/>
  <c r="D26" i="46"/>
  <c r="N26" i="14"/>
  <c r="N27" i="46"/>
  <c r="L27" i="14"/>
  <c r="D30" i="14"/>
  <c r="D30" i="46"/>
  <c r="F31" i="14"/>
  <c r="F31" i="46"/>
  <c r="D32" i="14"/>
  <c r="N33" i="14"/>
  <c r="D34" i="14"/>
  <c r="D34" i="46"/>
  <c r="N35" i="14"/>
  <c r="N35" i="46"/>
  <c r="F37" i="14"/>
  <c r="F37" i="46"/>
  <c r="L38" i="14"/>
  <c r="L38" i="46"/>
  <c r="D40" i="14"/>
  <c r="D40" i="46"/>
  <c r="N41" i="14"/>
  <c r="N41" i="46"/>
  <c r="F43" i="14"/>
  <c r="F43" i="46"/>
  <c r="N43" i="14"/>
  <c r="G8" i="14"/>
  <c r="G8" i="46"/>
  <c r="O8" i="14"/>
  <c r="O8" i="46"/>
  <c r="I9" i="14"/>
  <c r="I9" i="46"/>
  <c r="R9" i="14"/>
  <c r="R9" i="46"/>
  <c r="G10" i="14"/>
  <c r="G10" i="46"/>
  <c r="O10" i="14"/>
  <c r="I11" i="14"/>
  <c r="I11" i="46"/>
  <c r="R11" i="14"/>
  <c r="R11" i="46"/>
  <c r="G12" i="14"/>
  <c r="G12" i="46"/>
  <c r="O12" i="14"/>
  <c r="O12" i="46"/>
  <c r="I13" i="14"/>
  <c r="I13" i="46"/>
  <c r="G14" i="14"/>
  <c r="G14" i="46"/>
  <c r="I15" i="14"/>
  <c r="I15" i="46"/>
  <c r="R15" i="14"/>
  <c r="R15" i="46"/>
  <c r="G16" i="14"/>
  <c r="G16" i="46"/>
  <c r="O16" i="14"/>
  <c r="O16" i="46"/>
  <c r="I17" i="14"/>
  <c r="I17" i="46"/>
  <c r="O18" i="14"/>
  <c r="O18" i="46"/>
  <c r="I19" i="14"/>
  <c r="I19" i="46"/>
  <c r="R19" i="14"/>
  <c r="R19" i="46"/>
  <c r="G20" i="14"/>
  <c r="G20" i="46"/>
  <c r="O20" i="14"/>
  <c r="O20" i="46"/>
  <c r="I21" i="14"/>
  <c r="I21" i="46"/>
  <c r="R21" i="14"/>
  <c r="G22" i="14"/>
  <c r="G23" i="46"/>
  <c r="O22" i="14"/>
  <c r="O23" i="46"/>
  <c r="I23" i="14"/>
  <c r="I24" i="46"/>
  <c r="G24" i="14"/>
  <c r="G25" i="46"/>
  <c r="O24" i="14"/>
  <c r="O25" i="46"/>
  <c r="G26" i="14"/>
  <c r="G27" i="46"/>
  <c r="I27" i="14"/>
  <c r="I28" i="46"/>
  <c r="R27" i="14"/>
  <c r="R28" i="46"/>
  <c r="G29" i="14"/>
  <c r="I30" i="14"/>
  <c r="I30" i="46"/>
  <c r="G31" i="14"/>
  <c r="G31" i="46"/>
  <c r="O31" i="14"/>
  <c r="I32" i="14"/>
  <c r="I32" i="46"/>
  <c r="R32" i="14"/>
  <c r="R32" i="46"/>
  <c r="G33" i="14"/>
  <c r="G33" i="46"/>
  <c r="O33" i="14"/>
  <c r="O33" i="46"/>
  <c r="I34" i="14"/>
  <c r="I34" i="46"/>
  <c r="G35" i="14"/>
  <c r="G35" i="46"/>
  <c r="O35" i="14"/>
  <c r="O35" i="46"/>
  <c r="G37" i="14"/>
  <c r="G37" i="46"/>
  <c r="O37" i="14"/>
  <c r="O37" i="46"/>
  <c r="I38" i="14"/>
  <c r="R38" i="14"/>
  <c r="R38" i="46"/>
  <c r="G39" i="14"/>
  <c r="G39" i="46"/>
  <c r="O39" i="14"/>
  <c r="O39" i="46"/>
  <c r="I40" i="14"/>
  <c r="I40" i="46"/>
  <c r="G41" i="14"/>
  <c r="G41" i="46"/>
  <c r="M42" i="14"/>
  <c r="G43" i="14"/>
  <c r="G43" i="46"/>
  <c r="O43" i="14"/>
  <c r="O43" i="46"/>
  <c r="D8" i="14"/>
  <c r="D8" i="46"/>
  <c r="L8" i="14"/>
  <c r="L8" i="46"/>
  <c r="F9" i="14"/>
  <c r="F9" i="46"/>
  <c r="N9" i="14"/>
  <c r="N9" i="46"/>
  <c r="L10" i="14"/>
  <c r="L10" i="46"/>
  <c r="F11" i="14"/>
  <c r="F11" i="46"/>
  <c r="N11" i="14"/>
  <c r="N11" i="46"/>
  <c r="D12" i="14"/>
  <c r="D12" i="46"/>
  <c r="L12" i="14"/>
  <c r="L12" i="46"/>
  <c r="F13" i="14"/>
  <c r="F13" i="46"/>
  <c r="N13" i="14"/>
  <c r="N13" i="46"/>
  <c r="D14" i="14"/>
  <c r="D14" i="46"/>
  <c r="L14" i="14"/>
  <c r="L14" i="46"/>
  <c r="F15" i="14"/>
  <c r="F15" i="46"/>
  <c r="N15" i="14"/>
  <c r="N15" i="46"/>
  <c r="D16" i="14"/>
  <c r="D16" i="46"/>
  <c r="L16" i="14"/>
  <c r="L16" i="46"/>
  <c r="F17" i="14"/>
  <c r="F17" i="46"/>
  <c r="N17" i="14"/>
  <c r="N17" i="46"/>
  <c r="D18" i="14"/>
  <c r="D18" i="46"/>
  <c r="L18" i="14"/>
  <c r="L18" i="46"/>
  <c r="F19" i="14"/>
  <c r="F19" i="46"/>
  <c r="N19" i="14"/>
  <c r="N19" i="46"/>
  <c r="D20" i="14"/>
  <c r="D20" i="46"/>
  <c r="L20" i="14"/>
  <c r="L20" i="46"/>
  <c r="F21" i="14"/>
  <c r="F21" i="46"/>
  <c r="N21" i="14"/>
  <c r="N21" i="46"/>
  <c r="D22" i="14"/>
  <c r="D23" i="46"/>
  <c r="L22" i="14"/>
  <c r="L23" i="46"/>
  <c r="F23" i="14"/>
  <c r="N23" i="14"/>
  <c r="N24" i="46"/>
  <c r="D24" i="14"/>
  <c r="D25" i="46"/>
  <c r="F25" i="14"/>
  <c r="F26" i="46"/>
  <c r="N25" i="14"/>
  <c r="N26" i="46"/>
  <c r="D26" i="14"/>
  <c r="D27" i="46"/>
  <c r="L26" i="14"/>
  <c r="L27" i="46"/>
  <c r="F27" i="14"/>
  <c r="F28" i="46"/>
  <c r="N27" i="14"/>
  <c r="N28" i="46"/>
  <c r="D29" i="14"/>
  <c r="F30" i="14"/>
  <c r="F30" i="46"/>
  <c r="N30" i="14"/>
  <c r="N30" i="46"/>
  <c r="D31" i="14"/>
  <c r="D31" i="46"/>
  <c r="L31" i="14"/>
  <c r="L31" i="46"/>
  <c r="F32" i="14"/>
  <c r="F32" i="46"/>
  <c r="N32" i="14"/>
  <c r="N32" i="46"/>
  <c r="D33" i="14"/>
  <c r="D33" i="46"/>
  <c r="L33" i="14"/>
  <c r="L33" i="46"/>
  <c r="F34" i="14"/>
  <c r="F34" i="46"/>
  <c r="N34" i="14"/>
  <c r="N34" i="46"/>
  <c r="D35" i="46"/>
  <c r="L35" i="14"/>
  <c r="L35" i="46"/>
  <c r="H37" i="14"/>
  <c r="H37" i="46"/>
  <c r="P37" i="14"/>
  <c r="P37" i="46"/>
  <c r="J38" i="14"/>
  <c r="J38" i="46"/>
  <c r="S38" i="14"/>
  <c r="H39" i="14"/>
  <c r="H39" i="46"/>
  <c r="P39" i="14"/>
  <c r="P39" i="46"/>
  <c r="J40" i="14"/>
  <c r="J40" i="46"/>
  <c r="S40" i="14"/>
  <c r="H41" i="14"/>
  <c r="H41" i="46"/>
  <c r="P41" i="14"/>
  <c r="P41" i="46"/>
  <c r="H43" i="14"/>
  <c r="H43" i="46"/>
  <c r="P43" i="14"/>
  <c r="P43" i="46"/>
  <c r="I8" i="14"/>
  <c r="I8" i="46"/>
  <c r="R8" i="14"/>
  <c r="R8" i="46"/>
  <c r="G9" i="14"/>
  <c r="G9" i="46"/>
  <c r="O9" i="14"/>
  <c r="O9" i="46"/>
  <c r="I10" i="14"/>
  <c r="I10" i="46"/>
  <c r="R10" i="14"/>
  <c r="R10" i="46"/>
  <c r="G11" i="14"/>
  <c r="G11" i="46"/>
  <c r="O11" i="14"/>
  <c r="O11" i="46"/>
  <c r="I12" i="14"/>
  <c r="I12" i="46"/>
  <c r="G13" i="14"/>
  <c r="G13" i="46"/>
  <c r="O13" i="14"/>
  <c r="O13" i="46"/>
  <c r="I14" i="14"/>
  <c r="I14" i="46"/>
  <c r="R14" i="14"/>
  <c r="R14" i="46"/>
  <c r="G15" i="14"/>
  <c r="G15" i="46"/>
  <c r="O15" i="14"/>
  <c r="O15" i="46"/>
  <c r="I16" i="14"/>
  <c r="I16" i="46"/>
  <c r="O17" i="14"/>
  <c r="O17" i="46"/>
  <c r="I18" i="14"/>
  <c r="R18" i="14"/>
  <c r="R18" i="46"/>
  <c r="G19" i="14"/>
  <c r="G19" i="46"/>
  <c r="O19" i="14"/>
  <c r="O19" i="46"/>
  <c r="I20" i="14"/>
  <c r="I20" i="46"/>
  <c r="R20" i="14"/>
  <c r="R20" i="46"/>
  <c r="G21" i="14"/>
  <c r="G21" i="46"/>
  <c r="O21" i="14"/>
  <c r="I22" i="14"/>
  <c r="I23" i="46"/>
  <c r="G23" i="14"/>
  <c r="G24" i="46"/>
  <c r="O23" i="14"/>
  <c r="O24" i="46"/>
  <c r="R24" i="14"/>
  <c r="G25" i="14"/>
  <c r="I26" i="14"/>
  <c r="I27" i="46"/>
  <c r="R26" i="14"/>
  <c r="R27" i="46"/>
  <c r="G27" i="14"/>
  <c r="G28" i="46"/>
  <c r="O27" i="14"/>
  <c r="O28" i="46"/>
  <c r="I29" i="14"/>
  <c r="G30" i="14"/>
  <c r="G30" i="46"/>
  <c r="O30" i="14"/>
  <c r="O30" i="46"/>
  <c r="I31" i="14"/>
  <c r="I31" i="46"/>
  <c r="R31" i="14"/>
  <c r="G32" i="14"/>
  <c r="G32" i="46"/>
  <c r="O32" i="14"/>
  <c r="O32" i="46"/>
  <c r="I33" i="14"/>
  <c r="I33" i="46"/>
  <c r="R33" i="14"/>
  <c r="R33" i="46"/>
  <c r="G34" i="14"/>
  <c r="O34" i="14"/>
  <c r="O34" i="46"/>
  <c r="I35" i="14"/>
  <c r="I35" i="46"/>
  <c r="R35" i="14"/>
  <c r="R35" i="46"/>
  <c r="I37" i="14"/>
  <c r="I37" i="46"/>
  <c r="R37" i="14"/>
  <c r="R37" i="46"/>
  <c r="G38" i="14"/>
  <c r="G38" i="46"/>
  <c r="O38" i="14"/>
  <c r="O38" i="46"/>
  <c r="I39" i="14"/>
  <c r="I39" i="46"/>
  <c r="R39" i="14"/>
  <c r="G40" i="14"/>
  <c r="G40" i="46"/>
  <c r="O40" i="14"/>
  <c r="O40" i="46"/>
  <c r="I41" i="14"/>
  <c r="I41" i="46"/>
  <c r="G42" i="14"/>
  <c r="O42" i="14"/>
  <c r="I43" i="14"/>
  <c r="I43" i="46"/>
  <c r="R43" i="14"/>
  <c r="R43" i="46"/>
  <c r="J8" i="14"/>
  <c r="J8" i="46"/>
  <c r="S8" i="14"/>
  <c r="S8" i="46"/>
  <c r="H9" i="14"/>
  <c r="H9" i="46"/>
  <c r="P9" i="14"/>
  <c r="P9" i="46"/>
  <c r="S10" i="14"/>
  <c r="H11" i="14"/>
  <c r="H11" i="46"/>
  <c r="P11" i="14"/>
  <c r="J12" i="14"/>
  <c r="J12" i="46"/>
  <c r="S12" i="14"/>
  <c r="H13" i="14"/>
  <c r="H13" i="46"/>
  <c r="P13" i="14"/>
  <c r="P13" i="46"/>
  <c r="J14" i="14"/>
  <c r="J14" i="46"/>
  <c r="S14" i="14"/>
  <c r="S14" i="46"/>
  <c r="H15" i="14"/>
  <c r="H15" i="46"/>
  <c r="P15" i="14"/>
  <c r="P15" i="46"/>
  <c r="J16" i="14"/>
  <c r="J16" i="46"/>
  <c r="S16" i="14"/>
  <c r="H17" i="14"/>
  <c r="H17" i="46"/>
  <c r="P17" i="14"/>
  <c r="P17" i="46"/>
  <c r="J18" i="14"/>
  <c r="J18" i="46"/>
  <c r="S18" i="14"/>
  <c r="H19" i="14"/>
  <c r="H19" i="46"/>
  <c r="P19" i="14"/>
  <c r="P19" i="46"/>
  <c r="J20" i="14"/>
  <c r="J20" i="46"/>
  <c r="H21" i="14"/>
  <c r="H21" i="46"/>
  <c r="P21" i="14"/>
  <c r="P21" i="46"/>
  <c r="J22" i="14"/>
  <c r="J23" i="46"/>
  <c r="S22" i="14"/>
  <c r="S23" i="46"/>
  <c r="H23" i="14"/>
  <c r="H24" i="46"/>
  <c r="P23" i="14"/>
  <c r="P24" i="46"/>
  <c r="J24" i="14"/>
  <c r="J25" i="46"/>
  <c r="S24" i="14"/>
  <c r="S25" i="46"/>
  <c r="H25" i="14"/>
  <c r="H26" i="46"/>
  <c r="P25" i="14"/>
  <c r="P26" i="46"/>
  <c r="J26" i="14"/>
  <c r="S26" i="14"/>
  <c r="H27" i="14"/>
  <c r="H28" i="46"/>
  <c r="P27" i="14"/>
  <c r="P28" i="46"/>
  <c r="J29" i="14"/>
  <c r="S29" i="14"/>
  <c r="H30" i="14"/>
  <c r="P30" i="14"/>
  <c r="P30" i="46"/>
  <c r="J31" i="14"/>
  <c r="J31" i="46"/>
  <c r="H32" i="14"/>
  <c r="H32" i="46"/>
  <c r="P32" i="14"/>
  <c r="P32" i="46"/>
  <c r="J33" i="14"/>
  <c r="J33" i="46"/>
  <c r="S33" i="14"/>
  <c r="H34" i="14"/>
  <c r="H34" i="46"/>
  <c r="P34" i="14"/>
  <c r="P34" i="46"/>
  <c r="J35" i="14"/>
  <c r="J35" i="46"/>
  <c r="H38" i="14"/>
  <c r="H38" i="46"/>
  <c r="P38" i="14"/>
  <c r="P38" i="46"/>
  <c r="S39" i="14"/>
  <c r="H40" i="14"/>
  <c r="H40" i="46"/>
  <c r="P40" i="14"/>
  <c r="P40" i="46"/>
  <c r="J41" i="14"/>
  <c r="J41" i="46"/>
  <c r="S41" i="14"/>
  <c r="H42" i="14"/>
  <c r="P42" i="14"/>
  <c r="J43" i="14"/>
  <c r="J43" i="46"/>
  <c r="O41" i="14"/>
  <c r="I42" i="14"/>
  <c r="N42" i="14"/>
  <c r="C8" i="14"/>
  <c r="C8" i="46"/>
  <c r="M9" i="14"/>
  <c r="M9" i="46"/>
  <c r="K12" i="14"/>
  <c r="K12" i="46"/>
  <c r="M13" i="14"/>
  <c r="M13" i="46"/>
  <c r="E15" i="14"/>
  <c r="E15" i="46"/>
  <c r="K16" i="14"/>
  <c r="K16" i="46"/>
  <c r="C18" i="14"/>
  <c r="C18" i="46"/>
  <c r="M19" i="14"/>
  <c r="M19" i="46"/>
  <c r="K20" i="14"/>
  <c r="K20" i="46"/>
  <c r="C22" i="14"/>
  <c r="C23" i="46"/>
  <c r="M23" i="14"/>
  <c r="M24" i="46"/>
  <c r="E25" i="14"/>
  <c r="E26" i="46"/>
  <c r="K26" i="14"/>
  <c r="K27" i="46"/>
  <c r="C29" i="14"/>
  <c r="M30" i="14"/>
  <c r="M30" i="46"/>
  <c r="E32" i="14"/>
  <c r="E32" i="46"/>
  <c r="K33" i="14"/>
  <c r="K33" i="46"/>
  <c r="M34" i="14"/>
  <c r="M34" i="46"/>
  <c r="M38" i="14"/>
  <c r="M38" i="46"/>
  <c r="E40" i="14"/>
  <c r="E40" i="46"/>
  <c r="C43" i="14"/>
  <c r="C43" i="46"/>
  <c r="H8" i="14"/>
  <c r="S9" i="14"/>
  <c r="S9" i="46"/>
  <c r="P10" i="14"/>
  <c r="P10" i="46"/>
  <c r="H12" i="14"/>
  <c r="H12" i="46"/>
  <c r="J13" i="14"/>
  <c r="H14" i="14"/>
  <c r="H14" i="46"/>
  <c r="S15" i="14"/>
  <c r="S17" i="14"/>
  <c r="P18" i="14"/>
  <c r="P18" i="46"/>
  <c r="H20" i="14"/>
  <c r="H20" i="46"/>
  <c r="S21" i="14"/>
  <c r="S21" i="46"/>
  <c r="J23" i="14"/>
  <c r="J24" i="46"/>
  <c r="P24" i="14"/>
  <c r="P25" i="46"/>
  <c r="J30" i="14"/>
  <c r="J30" i="46"/>
  <c r="P31" i="14"/>
  <c r="P31" i="46"/>
  <c r="H33" i="14"/>
  <c r="H33" i="46"/>
  <c r="H35" i="14"/>
  <c r="H35" i="46"/>
  <c r="D37" i="14"/>
  <c r="D37" i="46"/>
  <c r="L39" i="14"/>
  <c r="L39" i="46"/>
  <c r="D41" i="14"/>
  <c r="D41" i="46"/>
  <c r="C9" i="14"/>
  <c r="C9" i="46"/>
  <c r="M10" i="14"/>
  <c r="M10" i="46"/>
  <c r="E12" i="14"/>
  <c r="E12" i="46"/>
  <c r="E14" i="14"/>
  <c r="E14" i="46"/>
  <c r="K15" i="14"/>
  <c r="K15" i="46"/>
  <c r="C19" i="14"/>
  <c r="C19" i="46"/>
  <c r="M20" i="14"/>
  <c r="M20" i="46"/>
  <c r="E22" i="14"/>
  <c r="E23" i="46"/>
  <c r="K23" i="14"/>
  <c r="K24" i="46"/>
  <c r="M26" i="14"/>
  <c r="K27" i="14"/>
  <c r="K28" i="46"/>
  <c r="M29" i="14"/>
  <c r="E31" i="14"/>
  <c r="E31" i="46"/>
  <c r="K32" i="14"/>
  <c r="C34" i="14"/>
  <c r="C34" i="46"/>
  <c r="M35" i="14"/>
  <c r="M35" i="46"/>
  <c r="E37" i="14"/>
  <c r="M39" i="14"/>
  <c r="M39" i="46"/>
  <c r="K42" i="14"/>
  <c r="F8" i="14"/>
  <c r="F8" i="46"/>
  <c r="F10" i="14"/>
  <c r="F10" i="46"/>
  <c r="L11" i="14"/>
  <c r="L11" i="46"/>
  <c r="L13" i="14"/>
  <c r="L13" i="46"/>
  <c r="D15" i="14"/>
  <c r="N16" i="14"/>
  <c r="N16" i="46"/>
  <c r="F18" i="14"/>
  <c r="F18" i="46"/>
  <c r="L19" i="14"/>
  <c r="L19" i="46"/>
  <c r="L21" i="14"/>
  <c r="L21" i="46"/>
  <c r="D23" i="14"/>
  <c r="D24" i="46"/>
  <c r="N24" i="14"/>
  <c r="N25" i="46"/>
  <c r="F26" i="14"/>
  <c r="F27" i="46"/>
  <c r="N31" i="14"/>
  <c r="N31" i="46"/>
  <c r="L32" i="14"/>
  <c r="L32" i="46"/>
  <c r="L34" i="14"/>
  <c r="L34" i="46"/>
  <c r="N37" i="14"/>
  <c r="F39" i="14"/>
  <c r="F39" i="46"/>
  <c r="L40" i="14"/>
  <c r="L40" i="46"/>
  <c r="D42" i="14"/>
  <c r="D42" i="46"/>
  <c r="R42" i="14"/>
  <c r="R42" i="46"/>
  <c r="F35" i="14"/>
  <c r="F35" i="46"/>
  <c r="F22" i="14"/>
  <c r="F23" i="46"/>
  <c r="K18" i="14"/>
  <c r="K18" i="46"/>
  <c r="J15" i="14"/>
  <c r="J15" i="46"/>
  <c r="J17" i="14"/>
  <c r="J17" i="46"/>
  <c r="O26" i="14"/>
  <c r="O27" i="46"/>
  <c r="O25" i="14"/>
  <c r="O26" i="46"/>
  <c r="R17" i="14"/>
  <c r="R17" i="46"/>
  <c r="R16" i="14"/>
  <c r="R16" i="46"/>
  <c r="C38" i="14"/>
  <c r="C38" i="46"/>
  <c r="C37" i="14"/>
  <c r="C37" i="46"/>
  <c r="I25" i="14"/>
  <c r="I26" i="46"/>
  <c r="I24" i="14"/>
  <c r="I25" i="46"/>
  <c r="C25" i="14"/>
  <c r="C26" i="46"/>
  <c r="C27" i="14"/>
  <c r="C28" i="46"/>
  <c r="S37" i="14"/>
  <c r="S37" i="46"/>
  <c r="L24" i="14"/>
  <c r="L25" i="46"/>
  <c r="L23" i="14"/>
  <c r="L24" i="46"/>
  <c r="L25" i="14"/>
  <c r="L26" i="46"/>
  <c r="L37" i="14"/>
  <c r="L37" i="46"/>
  <c r="S31" i="14"/>
  <c r="S31" i="46"/>
  <c r="S30" i="14"/>
  <c r="S30" i="46"/>
  <c r="E9" i="14"/>
  <c r="E9" i="46"/>
  <c r="E8" i="14"/>
  <c r="E8" i="46"/>
  <c r="E39" i="14"/>
  <c r="E39" i="46"/>
  <c r="E41" i="14"/>
  <c r="E41" i="46"/>
  <c r="E42" i="14"/>
  <c r="E42" i="46"/>
  <c r="K40" i="14"/>
  <c r="K40" i="46"/>
  <c r="K41" i="14"/>
  <c r="K41" i="46"/>
  <c r="K39" i="14"/>
  <c r="K39" i="46"/>
  <c r="K37" i="14"/>
  <c r="K37" i="46"/>
  <c r="J37" i="14"/>
  <c r="J37" i="46"/>
  <c r="J39" i="14"/>
  <c r="J39" i="46"/>
  <c r="G18" i="14"/>
  <c r="G18" i="46"/>
  <c r="G17" i="14"/>
  <c r="G17" i="46"/>
  <c r="K17" i="14"/>
  <c r="K17" i="46"/>
  <c r="C11" i="14"/>
  <c r="C11" i="46"/>
  <c r="C10" i="14"/>
  <c r="C10" i="46"/>
  <c r="D10" i="14"/>
  <c r="D10" i="46"/>
  <c r="D11" i="14"/>
  <c r="D11" i="46"/>
  <c r="E11" i="14"/>
  <c r="E11" i="46"/>
  <c r="E10" i="14"/>
  <c r="E10" i="46"/>
  <c r="J10" i="14"/>
  <c r="J10" i="46"/>
  <c r="J11" i="14"/>
  <c r="J11" i="46"/>
  <c r="AQ209" i="7"/>
  <c r="AQ163" i="7" s="1"/>
  <c r="AP209" i="7"/>
  <c r="AP163" i="7" s="1"/>
  <c r="AI209" i="7"/>
  <c r="AI163" i="7" s="1"/>
  <c r="AM209" i="7"/>
  <c r="AM163" i="7" s="1"/>
  <c r="AR209" i="7"/>
  <c r="AR163" i="7" s="1"/>
  <c r="AK209" i="7"/>
  <c r="AF163" i="7"/>
  <c r="AN209" i="7"/>
  <c r="AN163" i="7" s="1"/>
  <c r="AG163" i="7"/>
  <c r="BM227" i="7"/>
  <c r="BM229" i="7"/>
  <c r="AK211" i="7"/>
  <c r="AQ214" i="7"/>
  <c r="AI211" i="7"/>
  <c r="AM211" i="7"/>
  <c r="AK213" i="7"/>
  <c r="AP213" i="7"/>
  <c r="AK214" i="7"/>
  <c r="AK210" i="7"/>
  <c r="AN212" i="7"/>
  <c r="AK212" i="7"/>
  <c r="AR211" i="7"/>
  <c r="AJ163" i="7"/>
  <c r="AI214" i="7"/>
  <c r="AN211" i="7"/>
  <c r="AQ211" i="7"/>
  <c r="AP212" i="7"/>
  <c r="AQ213" i="7"/>
  <c r="AN213" i="7"/>
  <c r="AM214" i="7"/>
  <c r="AR214" i="7"/>
  <c r="AI210" i="7"/>
  <c r="AI213" i="7"/>
  <c r="AN210" i="7"/>
  <c r="AP211" i="7"/>
  <c r="AQ212" i="7"/>
  <c r="AM213" i="7"/>
  <c r="AR213" i="7"/>
  <c r="AN214" i="7"/>
  <c r="AI212" i="7"/>
  <c r="AP210" i="7"/>
  <c r="AM212" i="7"/>
  <c r="AR212" i="7"/>
  <c r="AP214" i="7"/>
  <c r="AQ210" i="7"/>
  <c r="AM210" i="7"/>
  <c r="AR210" i="7"/>
  <c r="AS209" i="7" l="1"/>
  <c r="M215" i="7"/>
  <c r="V367" i="7" s="1"/>
  <c r="AP215" i="7"/>
  <c r="AQ367" i="7" s="1"/>
  <c r="O215" i="7"/>
  <c r="X367" i="7" s="1"/>
  <c r="AR215" i="7"/>
  <c r="P215" i="7"/>
  <c r="Y367" i="7" s="1"/>
  <c r="K215" i="7"/>
  <c r="T367" i="7" s="1"/>
  <c r="AQ215" i="7"/>
  <c r="AR367" i="7" s="1"/>
  <c r="AK163" i="7"/>
  <c r="AL163" i="7"/>
  <c r="AH163" i="7"/>
  <c r="AD163" i="7"/>
  <c r="AE163" i="7"/>
  <c r="AC123" i="7"/>
  <c r="AB123" i="7"/>
  <c r="Z123" i="7"/>
  <c r="Y123" i="7"/>
  <c r="X123" i="7"/>
  <c r="W123" i="7"/>
  <c r="V123" i="7"/>
  <c r="U123" i="7"/>
  <c r="T123" i="7"/>
  <c r="S123" i="7"/>
  <c r="AD123" i="7" l="1"/>
  <c r="AE123" i="7" s="1"/>
  <c r="AF123" i="7" s="1"/>
  <c r="X9" i="11" l="1"/>
  <c r="X30" i="11"/>
  <c r="AB37" i="11"/>
  <c r="AB30" i="11"/>
  <c r="AB23" i="11"/>
  <c r="AB9" i="11"/>
  <c r="AC153" i="7"/>
  <c r="AB153" i="7"/>
  <c r="Z153" i="7"/>
  <c r="Y153" i="7"/>
  <c r="X153" i="7"/>
  <c r="W153" i="7"/>
  <c r="V153" i="7"/>
  <c r="U153" i="7"/>
  <c r="T153" i="7"/>
  <c r="S153" i="7"/>
  <c r="AC149" i="7"/>
  <c r="AB149" i="7"/>
  <c r="Z149" i="7"/>
  <c r="Y149" i="7"/>
  <c r="X149" i="7"/>
  <c r="W149" i="7"/>
  <c r="V149" i="7"/>
  <c r="U149" i="7"/>
  <c r="T149" i="7"/>
  <c r="S149" i="7"/>
  <c r="AC148" i="7"/>
  <c r="AB148" i="7"/>
  <c r="Z148" i="7"/>
  <c r="Y148" i="7"/>
  <c r="X148" i="7"/>
  <c r="W148" i="7"/>
  <c r="V148" i="7"/>
  <c r="U148" i="7"/>
  <c r="T148" i="7"/>
  <c r="S148" i="7"/>
  <c r="AC147" i="7"/>
  <c r="AB147" i="7"/>
  <c r="Z147" i="7"/>
  <c r="Y147" i="7"/>
  <c r="X147" i="7"/>
  <c r="W147" i="7"/>
  <c r="V147" i="7"/>
  <c r="U147" i="7"/>
  <c r="T147" i="7"/>
  <c r="S147" i="7"/>
  <c r="AC146" i="7"/>
  <c r="AB146" i="7"/>
  <c r="Z146" i="7"/>
  <c r="Y146" i="7"/>
  <c r="X146" i="7"/>
  <c r="W146" i="7"/>
  <c r="V146" i="7"/>
  <c r="U146" i="7"/>
  <c r="T146" i="7"/>
  <c r="S146" i="7"/>
  <c r="AC145" i="7"/>
  <c r="AB145" i="7"/>
  <c r="Z145" i="7"/>
  <c r="Y145" i="7"/>
  <c r="X145" i="7"/>
  <c r="W145" i="7"/>
  <c r="V145" i="7"/>
  <c r="U145" i="7"/>
  <c r="T145" i="7"/>
  <c r="S145" i="7"/>
  <c r="AC144" i="7"/>
  <c r="AB144" i="7"/>
  <c r="Z144" i="7"/>
  <c r="Y144" i="7"/>
  <c r="X144" i="7"/>
  <c r="W144" i="7"/>
  <c r="V144" i="7"/>
  <c r="U144" i="7"/>
  <c r="T144" i="7"/>
  <c r="S144" i="7"/>
  <c r="AC143" i="7"/>
  <c r="AB143" i="7"/>
  <c r="Z143" i="7"/>
  <c r="Y143" i="7"/>
  <c r="X143" i="7"/>
  <c r="W143" i="7"/>
  <c r="V143" i="7"/>
  <c r="U143" i="7"/>
  <c r="T143" i="7"/>
  <c r="S143" i="7"/>
  <c r="AC142" i="7"/>
  <c r="AB142" i="7"/>
  <c r="Z142" i="7"/>
  <c r="Y142" i="7"/>
  <c r="X142" i="7"/>
  <c r="W142" i="7"/>
  <c r="V142" i="7"/>
  <c r="U142" i="7"/>
  <c r="T142" i="7"/>
  <c r="S142" i="7"/>
  <c r="AC141" i="7"/>
  <c r="AB141" i="7"/>
  <c r="Z141" i="7"/>
  <c r="Y141" i="7"/>
  <c r="X141" i="7"/>
  <c r="W141" i="7"/>
  <c r="V141" i="7"/>
  <c r="U141" i="7"/>
  <c r="T141" i="7"/>
  <c r="S141" i="7"/>
  <c r="AC140" i="7"/>
  <c r="AB140" i="7"/>
  <c r="Z140" i="7"/>
  <c r="Y140" i="7"/>
  <c r="X140" i="7"/>
  <c r="W140" i="7"/>
  <c r="V140" i="7"/>
  <c r="U140" i="7"/>
  <c r="T140" i="7"/>
  <c r="S140" i="7"/>
  <c r="AC139" i="7"/>
  <c r="AB139" i="7"/>
  <c r="Z139" i="7"/>
  <c r="Y139" i="7"/>
  <c r="X139" i="7"/>
  <c r="W139" i="7"/>
  <c r="V139" i="7"/>
  <c r="U139" i="7"/>
  <c r="T139" i="7"/>
  <c r="S139" i="7"/>
  <c r="AC137" i="7"/>
  <c r="AB137" i="7"/>
  <c r="Z137" i="7"/>
  <c r="Y137" i="7"/>
  <c r="X137" i="7"/>
  <c r="W137" i="7"/>
  <c r="V137" i="7"/>
  <c r="U137" i="7"/>
  <c r="T137" i="7"/>
  <c r="S137" i="7"/>
  <c r="AC136" i="7"/>
  <c r="AB136" i="7"/>
  <c r="Z136" i="7"/>
  <c r="Y136" i="7"/>
  <c r="X136" i="7"/>
  <c r="W136" i="7"/>
  <c r="V136" i="7"/>
  <c r="U136" i="7"/>
  <c r="T136" i="7"/>
  <c r="S136" i="7"/>
  <c r="AC135" i="7"/>
  <c r="AB135" i="7"/>
  <c r="Z135" i="7"/>
  <c r="Y135" i="7"/>
  <c r="X135" i="7"/>
  <c r="W135" i="7"/>
  <c r="V135" i="7"/>
  <c r="U135" i="7"/>
  <c r="T135" i="7"/>
  <c r="S135" i="7"/>
  <c r="AC134" i="7"/>
  <c r="AB134" i="7"/>
  <c r="Z134" i="7"/>
  <c r="Y134" i="7"/>
  <c r="X134" i="7"/>
  <c r="W134" i="7"/>
  <c r="V134" i="7"/>
  <c r="U134" i="7"/>
  <c r="T134" i="7"/>
  <c r="S134" i="7"/>
  <c r="AC133" i="7"/>
  <c r="AB133" i="7"/>
  <c r="Z133" i="7"/>
  <c r="Y133" i="7"/>
  <c r="X133" i="7"/>
  <c r="W133" i="7"/>
  <c r="V133" i="7"/>
  <c r="U133" i="7"/>
  <c r="T133" i="7"/>
  <c r="S133" i="7"/>
  <c r="AC132" i="7"/>
  <c r="AB132" i="7"/>
  <c r="Z132" i="7"/>
  <c r="Y132" i="7"/>
  <c r="X132" i="7"/>
  <c r="W132" i="7"/>
  <c r="V132" i="7"/>
  <c r="U132" i="7"/>
  <c r="T132" i="7"/>
  <c r="S132" i="7"/>
  <c r="AC131" i="7"/>
  <c r="AB131" i="7"/>
  <c r="Z131" i="7"/>
  <c r="Y131" i="7"/>
  <c r="X131" i="7"/>
  <c r="W131" i="7"/>
  <c r="V131" i="7"/>
  <c r="U131" i="7"/>
  <c r="T131" i="7"/>
  <c r="S131" i="7"/>
  <c r="AC130" i="7"/>
  <c r="AB130" i="7"/>
  <c r="Z130" i="7"/>
  <c r="Y130" i="7"/>
  <c r="X130" i="7"/>
  <c r="W130" i="7"/>
  <c r="V130" i="7"/>
  <c r="U130" i="7"/>
  <c r="T130" i="7"/>
  <c r="S130" i="7"/>
  <c r="AC129" i="7"/>
  <c r="AB129" i="7"/>
  <c r="Z129" i="7"/>
  <c r="Y129" i="7"/>
  <c r="X129" i="7"/>
  <c r="W129" i="7"/>
  <c r="V129" i="7"/>
  <c r="U129" i="7"/>
  <c r="T129" i="7"/>
  <c r="S129" i="7"/>
  <c r="AC128" i="7"/>
  <c r="AB128" i="7"/>
  <c r="Z128" i="7"/>
  <c r="Y128" i="7"/>
  <c r="X128" i="7"/>
  <c r="W128" i="7"/>
  <c r="V128" i="7"/>
  <c r="U128" i="7"/>
  <c r="T128" i="7"/>
  <c r="S128" i="7"/>
  <c r="AC127" i="7"/>
  <c r="AB127" i="7"/>
  <c r="Z127" i="7"/>
  <c r="Y127" i="7"/>
  <c r="X127" i="7"/>
  <c r="W127" i="7"/>
  <c r="V127" i="7"/>
  <c r="U127" i="7"/>
  <c r="T127" i="7"/>
  <c r="S127" i="7"/>
  <c r="AC126" i="7"/>
  <c r="AB126" i="7"/>
  <c r="Z126" i="7"/>
  <c r="Y126" i="7"/>
  <c r="X126" i="7"/>
  <c r="W126" i="7"/>
  <c r="V126" i="7"/>
  <c r="U126" i="7"/>
  <c r="T126" i="7"/>
  <c r="S126" i="7"/>
  <c r="AC125" i="7"/>
  <c r="AB125" i="7"/>
  <c r="Z125" i="7"/>
  <c r="Y125" i="7"/>
  <c r="X125" i="7"/>
  <c r="W125" i="7"/>
  <c r="V125" i="7"/>
  <c r="U125" i="7"/>
  <c r="T125" i="7"/>
  <c r="S125" i="7"/>
  <c r="AC124" i="7"/>
  <c r="AB124" i="7"/>
  <c r="Z124" i="7"/>
  <c r="Y124" i="7"/>
  <c r="X124" i="7"/>
  <c r="W124" i="7"/>
  <c r="V124" i="7"/>
  <c r="U124" i="7"/>
  <c r="T124" i="7"/>
  <c r="S124" i="7"/>
  <c r="AC122" i="7"/>
  <c r="AB122" i="7"/>
  <c r="Z122" i="7"/>
  <c r="Y122" i="7"/>
  <c r="X122" i="7"/>
  <c r="W122" i="7"/>
  <c r="V122" i="7"/>
  <c r="U122" i="7"/>
  <c r="T122" i="7"/>
  <c r="S122" i="7"/>
  <c r="AC121" i="7"/>
  <c r="AB121" i="7"/>
  <c r="Z121" i="7"/>
  <c r="Y121" i="7"/>
  <c r="X121" i="7"/>
  <c r="W121" i="7"/>
  <c r="V121" i="7"/>
  <c r="U121" i="7"/>
  <c r="T121" i="7"/>
  <c r="S121" i="7"/>
  <c r="AC120" i="7"/>
  <c r="AB120" i="7"/>
  <c r="Z120" i="7"/>
  <c r="Y120" i="7"/>
  <c r="X120" i="7"/>
  <c r="W120" i="7"/>
  <c r="V120" i="7"/>
  <c r="U120" i="7"/>
  <c r="T120" i="7"/>
  <c r="S120" i="7"/>
  <c r="AK37" i="11"/>
  <c r="AJ37" i="11"/>
  <c r="AK30" i="11"/>
  <c r="AJ30" i="11"/>
  <c r="AK23" i="11"/>
  <c r="AK16" i="11"/>
  <c r="AJ16" i="11"/>
  <c r="AK14" i="11"/>
  <c r="AK9" i="11"/>
  <c r="AJ9" i="11"/>
  <c r="AI30" i="11"/>
  <c r="AI23" i="11"/>
  <c r="AI16" i="11"/>
  <c r="AI9" i="11"/>
  <c r="AD37" i="11"/>
  <c r="AD36" i="11"/>
  <c r="AE30" i="11"/>
  <c r="AD30" i="11"/>
  <c r="AF23" i="11"/>
  <c r="AE23" i="11"/>
  <c r="AD22" i="11"/>
  <c r="AD16" i="11"/>
  <c r="AE9" i="11"/>
  <c r="AD9" i="11"/>
  <c r="AD8" i="11"/>
  <c r="Z37" i="11"/>
  <c r="Z16" i="11"/>
  <c r="Y37" i="11"/>
  <c r="W37" i="11"/>
  <c r="V37" i="11"/>
  <c r="T205" i="7"/>
  <c r="S205" i="7"/>
  <c r="T204" i="7"/>
  <c r="S204" i="7"/>
  <c r="T203" i="7"/>
  <c r="S203" i="7"/>
  <c r="T202" i="7"/>
  <c r="S202" i="7"/>
  <c r="T201" i="7"/>
  <c r="S201" i="7"/>
  <c r="T200" i="7"/>
  <c r="AB278" i="7" s="1"/>
  <c r="AB359" i="7" s="1"/>
  <c r="S200" i="7"/>
  <c r="T199" i="7"/>
  <c r="AB277" i="7" s="1"/>
  <c r="AB358" i="7" s="1"/>
  <c r="S199" i="7"/>
  <c r="AA277" i="7" s="1"/>
  <c r="AA358" i="7" s="1"/>
  <c r="T198" i="7"/>
  <c r="AB276" i="7" s="1"/>
  <c r="AB357" i="7" s="1"/>
  <c r="S198" i="7"/>
  <c r="T197" i="7"/>
  <c r="S197" i="7"/>
  <c r="T196" i="7"/>
  <c r="S196" i="7"/>
  <c r="T195" i="7"/>
  <c r="S195" i="7"/>
  <c r="T194" i="7"/>
  <c r="S194" i="7"/>
  <c r="T193" i="7"/>
  <c r="S193" i="7"/>
  <c r="T192" i="7"/>
  <c r="AB270" i="7" s="1"/>
  <c r="AB351" i="7" s="1"/>
  <c r="S192" i="7"/>
  <c r="AA270" i="7" s="1"/>
  <c r="AA351" i="7" s="1"/>
  <c r="T191" i="7"/>
  <c r="AB269" i="7" s="1"/>
  <c r="AB350" i="7" s="1"/>
  <c r="S191" i="7"/>
  <c r="T190" i="7"/>
  <c r="S190" i="7"/>
  <c r="T189" i="7"/>
  <c r="S189" i="7"/>
  <c r="T188" i="7"/>
  <c r="AB266" i="7" s="1"/>
  <c r="AB347" i="7" s="1"/>
  <c r="S188" i="7"/>
  <c r="T187" i="7"/>
  <c r="S187" i="7"/>
  <c r="T186" i="7"/>
  <c r="S186" i="7"/>
  <c r="Y16" i="11"/>
  <c r="X16" i="11"/>
  <c r="T185" i="7"/>
  <c r="AB263" i="7" s="1"/>
  <c r="AB344" i="7" s="1"/>
  <c r="S185" i="7"/>
  <c r="AA263" i="7" s="1"/>
  <c r="AA344" i="7" s="1"/>
  <c r="T184" i="7"/>
  <c r="S184" i="7"/>
  <c r="T183" i="7"/>
  <c r="S183" i="7"/>
  <c r="T182" i="7"/>
  <c r="S182" i="7"/>
  <c r="T181" i="7"/>
  <c r="S181" i="7"/>
  <c r="T180" i="7"/>
  <c r="S180" i="7"/>
  <c r="T179" i="7"/>
  <c r="S179" i="7"/>
  <c r="T178" i="7"/>
  <c r="AB256" i="7" s="1"/>
  <c r="AB337" i="7" s="1"/>
  <c r="S178" i="7"/>
  <c r="AA256" i="7" s="1"/>
  <c r="AA337" i="7" s="1"/>
  <c r="T177" i="7"/>
  <c r="AB255" i="7" s="1"/>
  <c r="AB336" i="7" s="1"/>
  <c r="S177" i="7"/>
  <c r="T176" i="7"/>
  <c r="S176" i="7"/>
  <c r="T175" i="7"/>
  <c r="S175" i="7"/>
  <c r="T174" i="7"/>
  <c r="S174" i="7"/>
  <c r="T173" i="7"/>
  <c r="S173" i="7"/>
  <c r="T172" i="7"/>
  <c r="S172" i="7"/>
  <c r="AC37" i="11"/>
  <c r="AC30" i="11"/>
  <c r="AC23" i="11"/>
  <c r="AC9" i="11"/>
  <c r="AD112" i="7"/>
  <c r="AC112" i="7"/>
  <c r="C112" i="7"/>
  <c r="BY347" i="7" s="1"/>
  <c r="AH266" i="7" s="1"/>
  <c r="AH347" i="7" s="1"/>
  <c r="A112" i="7"/>
  <c r="R306" i="7" l="1"/>
  <c r="R388" i="7" s="1"/>
  <c r="AD306" i="7"/>
  <c r="AD388" i="7" s="1"/>
  <c r="AY347" i="7"/>
  <c r="V306" i="7"/>
  <c r="V388" i="7" s="1"/>
  <c r="M306" i="7"/>
  <c r="M388" i="7" s="1"/>
  <c r="BY428" i="7"/>
  <c r="AY428" i="7" s="1"/>
  <c r="S306" i="7"/>
  <c r="S388" i="7" s="1"/>
  <c r="AD266" i="7"/>
  <c r="AD347" i="7" s="1"/>
  <c r="AR266" i="7"/>
  <c r="AR347" i="7" s="1"/>
  <c r="BY350" i="7"/>
  <c r="CA350" i="7"/>
  <c r="AO269" i="7" s="1"/>
  <c r="AO350" i="7" s="1"/>
  <c r="AH22" i="11" s="1"/>
  <c r="BZ345" i="7"/>
  <c r="S209" i="7"/>
  <c r="S163" i="7" s="1"/>
  <c r="T209" i="7"/>
  <c r="T163" i="7" s="1"/>
  <c r="W9" i="11"/>
  <c r="W30" i="11"/>
  <c r="V16" i="11"/>
  <c r="V23" i="11"/>
  <c r="V30" i="11"/>
  <c r="V9" i="11"/>
  <c r="W16" i="11"/>
  <c r="W23" i="11"/>
  <c r="AD23" i="11"/>
  <c r="Y30" i="11"/>
  <c r="T212" i="7"/>
  <c r="T210" i="7"/>
  <c r="T214" i="7"/>
  <c r="T213" i="7"/>
  <c r="S214" i="7"/>
  <c r="S213" i="7"/>
  <c r="S212" i="7"/>
  <c r="T211" i="7"/>
  <c r="S211" i="7"/>
  <c r="S210" i="7"/>
  <c r="AE112" i="7"/>
  <c r="AD153" i="7"/>
  <c r="AC269" i="7" l="1"/>
  <c r="AC350" i="7" s="1"/>
  <c r="BY431" i="7"/>
  <c r="AY431" i="7" s="1"/>
  <c r="AY350" i="7"/>
  <c r="BZ426" i="7"/>
  <c r="AZ426" i="7" s="1"/>
  <c r="AZ345" i="7"/>
  <c r="AR264" i="7"/>
  <c r="AR345" i="7" s="1"/>
  <c r="CA431" i="7"/>
  <c r="BA431" i="7" s="1"/>
  <c r="BA350" i="7"/>
  <c r="AE153" i="7"/>
  <c r="AF153" i="7" s="1"/>
  <c r="AR165" i="7"/>
  <c r="AR164" i="7" s="1"/>
  <c r="AA30" i="11"/>
  <c r="AI215" i="7"/>
  <c r="AJ367" i="7" s="1"/>
  <c r="AH215" i="7"/>
  <c r="AI367" i="7" s="1"/>
  <c r="U37" i="11" l="1"/>
  <c r="R205" i="7"/>
  <c r="R204" i="7"/>
  <c r="R203" i="7"/>
  <c r="R202" i="7"/>
  <c r="R201" i="7"/>
  <c r="R200" i="7"/>
  <c r="R199" i="7"/>
  <c r="Z277" i="7" s="1"/>
  <c r="Z358" i="7" s="1"/>
  <c r="R198" i="7"/>
  <c r="R197" i="7"/>
  <c r="R196" i="7"/>
  <c r="R195" i="7"/>
  <c r="R194" i="7"/>
  <c r="R193" i="7"/>
  <c r="R192" i="7"/>
  <c r="Z270" i="7" s="1"/>
  <c r="Z351" i="7" s="1"/>
  <c r="R191" i="7"/>
  <c r="R190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AD111" i="7"/>
  <c r="AC111" i="7"/>
  <c r="C111" i="7"/>
  <c r="A111" i="7"/>
  <c r="AD93" i="7"/>
  <c r="CA335" i="7" l="1"/>
  <c r="BZ331" i="7"/>
  <c r="BY332" i="7"/>
  <c r="R209" i="7"/>
  <c r="R163" i="7" s="1"/>
  <c r="U23" i="11"/>
  <c r="U16" i="11"/>
  <c r="U9" i="11"/>
  <c r="U30" i="11"/>
  <c r="R211" i="7"/>
  <c r="R210" i="7"/>
  <c r="R214" i="7"/>
  <c r="R213" i="7"/>
  <c r="R212" i="7"/>
  <c r="AE111" i="7"/>
  <c r="E37" i="11"/>
  <c r="AD54" i="7"/>
  <c r="AC54" i="7"/>
  <c r="C54" i="7"/>
  <c r="A54" i="7"/>
  <c r="AL134" i="7"/>
  <c r="AL135" i="7"/>
  <c r="AL137" i="7"/>
  <c r="AL138" i="7"/>
  <c r="AL139" i="7"/>
  <c r="AL140" i="7"/>
  <c r="AL141" i="7"/>
  <c r="AL142" i="7"/>
  <c r="AL143" i="7"/>
  <c r="AL144" i="7"/>
  <c r="AL146" i="7"/>
  <c r="AL147" i="7"/>
  <c r="AL149" i="7"/>
  <c r="AL150" i="7"/>
  <c r="W205" i="7"/>
  <c r="X205" i="7"/>
  <c r="Z205" i="7"/>
  <c r="AA205" i="7"/>
  <c r="P283" i="7" s="1"/>
  <c r="P364" i="7" s="1"/>
  <c r="AB205" i="7"/>
  <c r="Q283" i="7" s="1"/>
  <c r="Q364" i="7" s="1"/>
  <c r="K43" i="18"/>
  <c r="C104" i="7"/>
  <c r="C80" i="7"/>
  <c r="C108" i="7"/>
  <c r="AC205" i="7"/>
  <c r="R283" i="7" s="1"/>
  <c r="R364" i="7" s="1"/>
  <c r="K205" i="7"/>
  <c r="S283" i="7" s="1"/>
  <c r="S364" i="7" s="1"/>
  <c r="C93" i="7"/>
  <c r="L205" i="7"/>
  <c r="M205" i="7"/>
  <c r="U283" i="7" s="1"/>
  <c r="U364" i="7" s="1"/>
  <c r="N205" i="7"/>
  <c r="V283" i="7" s="1"/>
  <c r="V364" i="7" s="1"/>
  <c r="C87" i="7"/>
  <c r="O205" i="7"/>
  <c r="W283" i="7" s="1"/>
  <c r="W364" i="7" s="1"/>
  <c r="P205" i="7"/>
  <c r="X283" i="7" s="1"/>
  <c r="X364" i="7" s="1"/>
  <c r="Q205" i="7"/>
  <c r="C102" i="7"/>
  <c r="C91" i="7"/>
  <c r="D37" i="11"/>
  <c r="F37" i="11"/>
  <c r="G37" i="11"/>
  <c r="H37" i="11"/>
  <c r="I37" i="11"/>
  <c r="J37" i="11"/>
  <c r="K37" i="11"/>
  <c r="L37" i="11"/>
  <c r="O37" i="11"/>
  <c r="P37" i="11"/>
  <c r="Q37" i="11"/>
  <c r="R37" i="11"/>
  <c r="T37" i="11"/>
  <c r="CS254" i="7"/>
  <c r="K11" i="18"/>
  <c r="E54" i="18"/>
  <c r="E98" i="18"/>
  <c r="CP257" i="7"/>
  <c r="CR257" i="7"/>
  <c r="CS257" i="7"/>
  <c r="K20" i="18"/>
  <c r="E106" i="18"/>
  <c r="K149" i="18"/>
  <c r="E192" i="18"/>
  <c r="CQ264" i="7"/>
  <c r="CP269" i="7"/>
  <c r="CQ269" i="7"/>
  <c r="CT271" i="7"/>
  <c r="CU271" i="7"/>
  <c r="CQ275" i="7"/>
  <c r="CR275" i="7"/>
  <c r="CU275" i="7"/>
  <c r="E165" i="18"/>
  <c r="CQ278" i="7"/>
  <c r="CS278" i="7"/>
  <c r="CU278" i="7"/>
  <c r="CT279" i="7"/>
  <c r="CU280" i="7"/>
  <c r="CS281" i="7"/>
  <c r="CP282" i="7"/>
  <c r="CR282" i="7"/>
  <c r="CR283" i="7"/>
  <c r="CU283" i="7"/>
  <c r="N1" i="17"/>
  <c r="Q10" i="17" s="1"/>
  <c r="H1" i="17"/>
  <c r="K42" i="17" s="1"/>
  <c r="B1" i="17"/>
  <c r="E45" i="17" s="1"/>
  <c r="Z172" i="7"/>
  <c r="O250" i="7" s="1"/>
  <c r="O331" i="7" s="1"/>
  <c r="AA172" i="7"/>
  <c r="AB172" i="7"/>
  <c r="Q250" i="7" s="1"/>
  <c r="Q331" i="7" s="1"/>
  <c r="AC172" i="7"/>
  <c r="R250" i="7" s="1"/>
  <c r="R331" i="7" s="1"/>
  <c r="O172" i="7"/>
  <c r="W250" i="7" s="1"/>
  <c r="W331" i="7" s="1"/>
  <c r="Q172" i="7"/>
  <c r="Y250" i="7" s="1"/>
  <c r="Y331" i="7" s="1"/>
  <c r="Z173" i="7"/>
  <c r="O251" i="7" s="1"/>
  <c r="O332" i="7" s="1"/>
  <c r="AB173" i="7"/>
  <c r="Q251" i="7" s="1"/>
  <c r="Q332" i="7" s="1"/>
  <c r="K173" i="7"/>
  <c r="O173" i="7"/>
  <c r="Z174" i="7"/>
  <c r="O252" i="7" s="1"/>
  <c r="O333" i="7" s="1"/>
  <c r="AA174" i="7"/>
  <c r="P252" i="7" s="1"/>
  <c r="P333" i="7" s="1"/>
  <c r="AB174" i="7"/>
  <c r="Q252" i="7" s="1"/>
  <c r="Q333" i="7" s="1"/>
  <c r="N174" i="7"/>
  <c r="Q174" i="7"/>
  <c r="W177" i="7"/>
  <c r="Z177" i="7"/>
  <c r="O255" i="7" s="1"/>
  <c r="O336" i="7" s="1"/>
  <c r="AB177" i="7"/>
  <c r="Q255" i="7" s="1"/>
  <c r="Q336" i="7" s="1"/>
  <c r="AC177" i="7"/>
  <c r="R255" i="7" s="1"/>
  <c r="R336" i="7" s="1"/>
  <c r="W179" i="7"/>
  <c r="AA179" i="7"/>
  <c r="P257" i="7" s="1"/>
  <c r="P338" i="7" s="1"/>
  <c r="K179" i="7"/>
  <c r="L179" i="7"/>
  <c r="M179" i="7"/>
  <c r="U257" i="7" s="1"/>
  <c r="U338" i="7" s="1"/>
  <c r="N179" i="7"/>
  <c r="V257" i="7" s="1"/>
  <c r="V338" i="7" s="1"/>
  <c r="O179" i="7"/>
  <c r="W257" i="7" s="1"/>
  <c r="W338" i="7" s="1"/>
  <c r="P179" i="7"/>
  <c r="X257" i="7" s="1"/>
  <c r="X338" i="7" s="1"/>
  <c r="Q179" i="7"/>
  <c r="AA180" i="7"/>
  <c r="P258" i="7" s="1"/>
  <c r="P339" i="7" s="1"/>
  <c r="AC180" i="7"/>
  <c r="R258" i="7" s="1"/>
  <c r="R339" i="7" s="1"/>
  <c r="L180" i="7"/>
  <c r="T258" i="7" s="1"/>
  <c r="T339" i="7" s="1"/>
  <c r="O180" i="7"/>
  <c r="P180" i="7"/>
  <c r="Q180" i="7"/>
  <c r="X181" i="7"/>
  <c r="AA181" i="7"/>
  <c r="P259" i="7" s="1"/>
  <c r="P340" i="7" s="1"/>
  <c r="AC181" i="7"/>
  <c r="L181" i="7"/>
  <c r="M181" i="7"/>
  <c r="P181" i="7"/>
  <c r="Q181" i="7"/>
  <c r="AA183" i="7"/>
  <c r="K183" i="7"/>
  <c r="S261" i="7" s="1"/>
  <c r="S342" i="7" s="1"/>
  <c r="L183" i="7"/>
  <c r="O183" i="7"/>
  <c r="P183" i="7"/>
  <c r="X261" i="7" s="1"/>
  <c r="X342" i="7" s="1"/>
  <c r="Q183" i="7"/>
  <c r="W184" i="7"/>
  <c r="AA184" i="7"/>
  <c r="O184" i="7"/>
  <c r="W262" i="7" s="1"/>
  <c r="W343" i="7" s="1"/>
  <c r="P184" i="7"/>
  <c r="Q184" i="7"/>
  <c r="Y262" i="7" s="1"/>
  <c r="Y343" i="7" s="1"/>
  <c r="W185" i="7"/>
  <c r="L263" i="7" s="1"/>
  <c r="L344" i="7" s="1"/>
  <c r="X185" i="7"/>
  <c r="M263" i="7" s="1"/>
  <c r="M344" i="7" s="1"/>
  <c r="Z185" i="7"/>
  <c r="O263" i="7" s="1"/>
  <c r="O344" i="7" s="1"/>
  <c r="AA185" i="7"/>
  <c r="P263" i="7" s="1"/>
  <c r="P344" i="7" s="1"/>
  <c r="AB185" i="7"/>
  <c r="Q263" i="7" s="1"/>
  <c r="Q344" i="7" s="1"/>
  <c r="AC185" i="7"/>
  <c r="R263" i="7" s="1"/>
  <c r="R344" i="7" s="1"/>
  <c r="K185" i="7"/>
  <c r="S263" i="7" s="1"/>
  <c r="S344" i="7" s="1"/>
  <c r="L185" i="7"/>
  <c r="T263" i="7" s="1"/>
  <c r="T344" i="7" s="1"/>
  <c r="M185" i="7"/>
  <c r="U263" i="7" s="1"/>
  <c r="U344" i="7" s="1"/>
  <c r="N185" i="7"/>
  <c r="V263" i="7" s="1"/>
  <c r="V344" i="7" s="1"/>
  <c r="O185" i="7"/>
  <c r="W263" i="7" s="1"/>
  <c r="W344" i="7" s="1"/>
  <c r="P185" i="7"/>
  <c r="X263" i="7" s="1"/>
  <c r="X344" i="7" s="1"/>
  <c r="Q185" i="7"/>
  <c r="Y263" i="7" s="1"/>
  <c r="Y344" i="7" s="1"/>
  <c r="O187" i="7"/>
  <c r="AC188" i="7"/>
  <c r="R266" i="7" s="1"/>
  <c r="R347" i="7" s="1"/>
  <c r="Q188" i="7"/>
  <c r="X189" i="7"/>
  <c r="Z189" i="7"/>
  <c r="AB189" i="7"/>
  <c r="AC189" i="7"/>
  <c r="R267" i="7" s="1"/>
  <c r="R348" i="7" s="1"/>
  <c r="AA190" i="7"/>
  <c r="AC190" i="7"/>
  <c r="N190" i="7"/>
  <c r="V268" i="7" s="1"/>
  <c r="V349" i="7" s="1"/>
  <c r="X191" i="7"/>
  <c r="M269" i="7" s="1"/>
  <c r="M350" i="7" s="1"/>
  <c r="C79" i="7"/>
  <c r="C53" i="7"/>
  <c r="AA191" i="7"/>
  <c r="AB191" i="7"/>
  <c r="AC191" i="7"/>
  <c r="R269" i="7" s="1"/>
  <c r="R350" i="7" s="1"/>
  <c r="L191" i="7"/>
  <c r="T269" i="7" s="1"/>
  <c r="T350" i="7" s="1"/>
  <c r="O191" i="7"/>
  <c r="P191" i="7"/>
  <c r="Q191" i="7"/>
  <c r="W192" i="7"/>
  <c r="L270" i="7" s="1"/>
  <c r="L351" i="7" s="1"/>
  <c r="X192" i="7"/>
  <c r="M270" i="7" s="1"/>
  <c r="M351" i="7" s="1"/>
  <c r="Z192" i="7"/>
  <c r="O270" i="7" s="1"/>
  <c r="O351" i="7" s="1"/>
  <c r="AA192" i="7"/>
  <c r="P270" i="7" s="1"/>
  <c r="P351" i="7" s="1"/>
  <c r="AB192" i="7"/>
  <c r="Q270" i="7" s="1"/>
  <c r="Q351" i="7" s="1"/>
  <c r="AC192" i="7"/>
  <c r="R270" i="7" s="1"/>
  <c r="R351" i="7" s="1"/>
  <c r="K192" i="7"/>
  <c r="S270" i="7" s="1"/>
  <c r="S351" i="7" s="1"/>
  <c r="L192" i="7"/>
  <c r="T270" i="7" s="1"/>
  <c r="T351" i="7" s="1"/>
  <c r="M192" i="7"/>
  <c r="U270" i="7" s="1"/>
  <c r="U351" i="7" s="1"/>
  <c r="N192" i="7"/>
  <c r="V270" i="7" s="1"/>
  <c r="V351" i="7" s="1"/>
  <c r="O192" i="7"/>
  <c r="W270" i="7" s="1"/>
  <c r="W351" i="7" s="1"/>
  <c r="P192" i="7"/>
  <c r="X270" i="7" s="1"/>
  <c r="X351" i="7" s="1"/>
  <c r="Q192" i="7"/>
  <c r="Y270" i="7" s="1"/>
  <c r="Y351" i="7" s="1"/>
  <c r="AG23" i="11"/>
  <c r="Z193" i="7"/>
  <c r="AA193" i="7"/>
  <c r="P271" i="7" s="1"/>
  <c r="P352" i="7" s="1"/>
  <c r="AC193" i="7"/>
  <c r="M193" i="7"/>
  <c r="U271" i="7" s="1"/>
  <c r="U352" i="7" s="1"/>
  <c r="N193" i="7"/>
  <c r="Q193" i="7"/>
  <c r="AA194" i="7"/>
  <c r="P272" i="7" s="1"/>
  <c r="P353" i="7" s="1"/>
  <c r="AB194" i="7"/>
  <c r="AC194" i="7"/>
  <c r="K194" i="7"/>
  <c r="O194" i="7"/>
  <c r="X195" i="7"/>
  <c r="M273" i="7" s="1"/>
  <c r="M354" i="7" s="1"/>
  <c r="AA195" i="7"/>
  <c r="AC195" i="7"/>
  <c r="L195" i="7"/>
  <c r="P195" i="7"/>
  <c r="Q195" i="7"/>
  <c r="X196" i="7"/>
  <c r="M274" i="7" s="1"/>
  <c r="M355" i="7" s="1"/>
  <c r="Z196" i="7"/>
  <c r="AA196" i="7"/>
  <c r="O196" i="7"/>
  <c r="P196" i="7"/>
  <c r="X274" i="7" s="1"/>
  <c r="X355" i="7" s="1"/>
  <c r="X197" i="7"/>
  <c r="M275" i="7" s="1"/>
  <c r="M356" i="7" s="1"/>
  <c r="Z197" i="7"/>
  <c r="AA197" i="7"/>
  <c r="P275" i="7" s="1"/>
  <c r="P356" i="7" s="1"/>
  <c r="K197" i="7"/>
  <c r="L197" i="7"/>
  <c r="P197" i="7"/>
  <c r="Q197" i="7"/>
  <c r="W198" i="7"/>
  <c r="L276" i="7" s="1"/>
  <c r="L357" i="7" s="1"/>
  <c r="X198" i="7"/>
  <c r="M276" i="7" s="1"/>
  <c r="M357" i="7" s="1"/>
  <c r="Z198" i="7"/>
  <c r="AA198" i="7"/>
  <c r="P276" i="7" s="1"/>
  <c r="P357" i="7" s="1"/>
  <c r="AC198" i="7"/>
  <c r="P198" i="7"/>
  <c r="AC199" i="7"/>
  <c r="R277" i="7" s="1"/>
  <c r="R358" i="7" s="1"/>
  <c r="N199" i="7"/>
  <c r="V277" i="7" s="1"/>
  <c r="V358" i="7" s="1"/>
  <c r="T30" i="11"/>
  <c r="W200" i="7"/>
  <c r="X200" i="7"/>
  <c r="AA200" i="7"/>
  <c r="AC200" i="7"/>
  <c r="L200" i="7"/>
  <c r="T278" i="7" s="1"/>
  <c r="T359" i="7" s="1"/>
  <c r="O200" i="7"/>
  <c r="W278" i="7" s="1"/>
  <c r="W359" i="7" s="1"/>
  <c r="P200" i="7"/>
  <c r="X278" i="7" s="1"/>
  <c r="X359" i="7" s="1"/>
  <c r="Q200" i="7"/>
  <c r="Y278" i="7" s="1"/>
  <c r="Y359" i="7" s="1"/>
  <c r="W201" i="7"/>
  <c r="X201" i="7"/>
  <c r="AA201" i="7"/>
  <c r="AC201" i="7"/>
  <c r="O201" i="7"/>
  <c r="Q201" i="7"/>
  <c r="C81" i="7"/>
  <c r="CA343" i="7" s="1"/>
  <c r="W202" i="7"/>
  <c r="X202" i="7"/>
  <c r="M280" i="7" s="1"/>
  <c r="M361" i="7" s="1"/>
  <c r="AA202" i="7"/>
  <c r="AC202" i="7"/>
  <c r="R280" i="7" s="1"/>
  <c r="R361" i="7" s="1"/>
  <c r="K202" i="7"/>
  <c r="O202" i="7"/>
  <c r="W203" i="7"/>
  <c r="X203" i="7"/>
  <c r="AA203" i="7"/>
  <c r="L203" i="7"/>
  <c r="T281" i="7" s="1"/>
  <c r="T362" i="7" s="1"/>
  <c r="M203" i="7"/>
  <c r="P203" i="7"/>
  <c r="X281" i="7" s="1"/>
  <c r="X362" i="7" s="1"/>
  <c r="Q203" i="7"/>
  <c r="C89" i="7"/>
  <c r="W204" i="7"/>
  <c r="X204" i="7"/>
  <c r="Z204" i="7"/>
  <c r="AA204" i="7"/>
  <c r="AB204" i="7"/>
  <c r="C344" i="18"/>
  <c r="I301" i="18"/>
  <c r="C258" i="18"/>
  <c r="I172" i="18"/>
  <c r="C172" i="18"/>
  <c r="I129" i="18"/>
  <c r="I43" i="18"/>
  <c r="I42" i="18"/>
  <c r="C84" i="18"/>
  <c r="I41" i="18"/>
  <c r="C341" i="18"/>
  <c r="C126" i="18"/>
  <c r="I297" i="18"/>
  <c r="AC204" i="7"/>
  <c r="R282" i="7" s="1"/>
  <c r="R363" i="7" s="1"/>
  <c r="AC203" i="7"/>
  <c r="R281" i="7" s="1"/>
  <c r="R362" i="7" s="1"/>
  <c r="O204" i="7"/>
  <c r="O203" i="7"/>
  <c r="O186" i="7"/>
  <c r="W264" i="7" s="1"/>
  <c r="W345" i="7" s="1"/>
  <c r="O188" i="7"/>
  <c r="O189" i="7"/>
  <c r="W267" i="7" s="1"/>
  <c r="W348" i="7" s="1"/>
  <c r="O190" i="7"/>
  <c r="O198" i="7"/>
  <c r="W276" i="7" s="1"/>
  <c r="W357" i="7" s="1"/>
  <c r="O195" i="7"/>
  <c r="O193" i="7"/>
  <c r="O197" i="7"/>
  <c r="W275" i="7" s="1"/>
  <c r="W356" i="7" s="1"/>
  <c r="O199" i="7"/>
  <c r="W277" i="7" s="1"/>
  <c r="W358" i="7" s="1"/>
  <c r="O182" i="7"/>
  <c r="O181" i="7"/>
  <c r="O174" i="7"/>
  <c r="W252" i="7" s="1"/>
  <c r="W333" i="7" s="1"/>
  <c r="O175" i="7"/>
  <c r="O176" i="7"/>
  <c r="O177" i="7"/>
  <c r="C49" i="18"/>
  <c r="C92" i="18"/>
  <c r="I92" i="18"/>
  <c r="C307" i="18"/>
  <c r="I50" i="18"/>
  <c r="C179" i="18"/>
  <c r="I265" i="18"/>
  <c r="C308" i="18"/>
  <c r="I8" i="18"/>
  <c r="C94" i="18"/>
  <c r="C137" i="18"/>
  <c r="I137" i="18"/>
  <c r="C180" i="18"/>
  <c r="C309" i="18"/>
  <c r="C95" i="18"/>
  <c r="C138" i="18"/>
  <c r="I138" i="18"/>
  <c r="I10" i="18"/>
  <c r="C96" i="18"/>
  <c r="I139" i="18"/>
  <c r="C182" i="18"/>
  <c r="C225" i="18"/>
  <c r="I268" i="18"/>
  <c r="I54" i="18"/>
  <c r="C97" i="18"/>
  <c r="C140" i="18"/>
  <c r="C269" i="18"/>
  <c r="C312" i="18"/>
  <c r="I12" i="18"/>
  <c r="C98" i="18"/>
  <c r="I227" i="18"/>
  <c r="C270" i="18"/>
  <c r="C313" i="18"/>
  <c r="C57" i="18"/>
  <c r="I143" i="18"/>
  <c r="C186" i="18"/>
  <c r="C230" i="18"/>
  <c r="C316" i="18"/>
  <c r="I16" i="18"/>
  <c r="I145" i="18"/>
  <c r="I188" i="18"/>
  <c r="C274" i="18"/>
  <c r="C17" i="18"/>
  <c r="I60" i="18"/>
  <c r="C146" i="18"/>
  <c r="I232" i="18"/>
  <c r="I18" i="18"/>
  <c r="C61" i="18"/>
  <c r="I147" i="18"/>
  <c r="I19" i="18"/>
  <c r="I105" i="18"/>
  <c r="C191" i="18"/>
  <c r="C106" i="18"/>
  <c r="I235" i="18"/>
  <c r="C108" i="18"/>
  <c r="I151" i="18"/>
  <c r="C323" i="18"/>
  <c r="I23" i="18"/>
  <c r="C109" i="18"/>
  <c r="C152" i="18"/>
  <c r="C195" i="18"/>
  <c r="I195" i="18"/>
  <c r="I24" i="18"/>
  <c r="C67" i="18"/>
  <c r="I282" i="18"/>
  <c r="I68" i="18"/>
  <c r="C197" i="18"/>
  <c r="I283" i="18"/>
  <c r="C69" i="18"/>
  <c r="C112" i="18"/>
  <c r="C155" i="18"/>
  <c r="C198" i="18"/>
  <c r="C284" i="18"/>
  <c r="I284" i="18"/>
  <c r="C27" i="18"/>
  <c r="I27" i="18"/>
  <c r="C199" i="18"/>
  <c r="I242" i="18"/>
  <c r="I71" i="18"/>
  <c r="I157" i="18"/>
  <c r="C200" i="18"/>
  <c r="I243" i="18"/>
  <c r="C286" i="18"/>
  <c r="C329" i="18"/>
  <c r="I116" i="18"/>
  <c r="C31" i="18"/>
  <c r="I246" i="18"/>
  <c r="C332" i="18"/>
  <c r="C32" i="18"/>
  <c r="I32" i="18"/>
  <c r="I204" i="18"/>
  <c r="C333" i="18"/>
  <c r="C33" i="18"/>
  <c r="C76" i="18"/>
  <c r="C119" i="18"/>
  <c r="I119" i="18"/>
  <c r="I120" i="18"/>
  <c r="I35" i="18"/>
  <c r="C293" i="18"/>
  <c r="I293" i="18"/>
  <c r="C336" i="18"/>
  <c r="I122" i="18"/>
  <c r="I251" i="18"/>
  <c r="I294" i="18"/>
  <c r="C38" i="18"/>
  <c r="I38" i="18"/>
  <c r="I167" i="18"/>
  <c r="I253" i="18"/>
  <c r="I296" i="18"/>
  <c r="AB200" i="7"/>
  <c r="AB201" i="7"/>
  <c r="AB202" i="7"/>
  <c r="AB203" i="7"/>
  <c r="AB193" i="7"/>
  <c r="AB195" i="7"/>
  <c r="AB196" i="7"/>
  <c r="AB197" i="7"/>
  <c r="AB198" i="7"/>
  <c r="Q276" i="7" s="1"/>
  <c r="Q357" i="7" s="1"/>
  <c r="AB199" i="7"/>
  <c r="Q277" i="7" s="1"/>
  <c r="Q358" i="7" s="1"/>
  <c r="AB186" i="7"/>
  <c r="AB187" i="7"/>
  <c r="AB188" i="7"/>
  <c r="Q266" i="7" s="1"/>
  <c r="Q347" i="7" s="1"/>
  <c r="AB190" i="7"/>
  <c r="AB179" i="7"/>
  <c r="AB180" i="7"/>
  <c r="AB181" i="7"/>
  <c r="AB182" i="7"/>
  <c r="AB183" i="7"/>
  <c r="Q261" i="7" s="1"/>
  <c r="Q342" i="7" s="1"/>
  <c r="AB184" i="7"/>
  <c r="AB175" i="7"/>
  <c r="Q253" i="7" s="1"/>
  <c r="Q334" i="7" s="1"/>
  <c r="AB176" i="7"/>
  <c r="Q254" i="7" s="1"/>
  <c r="Q335" i="7" s="1"/>
  <c r="AB178" i="7"/>
  <c r="Q256" i="7" s="1"/>
  <c r="Q337" i="7" s="1"/>
  <c r="W188" i="7"/>
  <c r="X188" i="7"/>
  <c r="M266" i="7" s="1"/>
  <c r="M347" i="7" s="1"/>
  <c r="Z188" i="7"/>
  <c r="AA188" i="7"/>
  <c r="K188" i="7"/>
  <c r="S266" i="7" s="1"/>
  <c r="S347" i="7" s="1"/>
  <c r="L188" i="7"/>
  <c r="T266" i="7" s="1"/>
  <c r="T347" i="7" s="1"/>
  <c r="M188" i="7"/>
  <c r="U266" i="7" s="1"/>
  <c r="U347" i="7" s="1"/>
  <c r="N188" i="7"/>
  <c r="V266" i="7" s="1"/>
  <c r="V347" i="7" s="1"/>
  <c r="P188" i="7"/>
  <c r="W190" i="7"/>
  <c r="X190" i="7"/>
  <c r="M268" i="7" s="1"/>
  <c r="M349" i="7" s="1"/>
  <c r="Z190" i="7"/>
  <c r="K190" i="7"/>
  <c r="S268" i="7" s="1"/>
  <c r="S349" i="7" s="1"/>
  <c r="L190" i="7"/>
  <c r="M190" i="7"/>
  <c r="P190" i="7"/>
  <c r="Q190" i="7"/>
  <c r="W191" i="7"/>
  <c r="Z191" i="7"/>
  <c r="K191" i="7"/>
  <c r="S269" i="7" s="1"/>
  <c r="S350" i="7" s="1"/>
  <c r="M191" i="7"/>
  <c r="N191" i="7"/>
  <c r="W172" i="7"/>
  <c r="X172" i="7"/>
  <c r="K172" i="7"/>
  <c r="L172" i="7"/>
  <c r="M172" i="7"/>
  <c r="N172" i="7"/>
  <c r="V250" i="7" s="1"/>
  <c r="V331" i="7" s="1"/>
  <c r="P172" i="7"/>
  <c r="W173" i="7"/>
  <c r="X173" i="7"/>
  <c r="AA173" i="7"/>
  <c r="AC173" i="7"/>
  <c r="R251" i="7" s="1"/>
  <c r="R332" i="7" s="1"/>
  <c r="L173" i="7"/>
  <c r="T251" i="7" s="1"/>
  <c r="T332" i="7" s="1"/>
  <c r="M173" i="7"/>
  <c r="U251" i="7" s="1"/>
  <c r="U332" i="7" s="1"/>
  <c r="N173" i="7"/>
  <c r="P173" i="7"/>
  <c r="Q173" i="7"/>
  <c r="Y251" i="7" s="1"/>
  <c r="Y332" i="7" s="1"/>
  <c r="W174" i="7"/>
  <c r="X174" i="7"/>
  <c r="M252" i="7" s="1"/>
  <c r="M333" i="7" s="1"/>
  <c r="AC174" i="7"/>
  <c r="R252" i="7" s="1"/>
  <c r="R333" i="7" s="1"/>
  <c r="K174" i="7"/>
  <c r="L174" i="7"/>
  <c r="M174" i="7"/>
  <c r="P174" i="7"/>
  <c r="W175" i="7"/>
  <c r="X175" i="7"/>
  <c r="Z175" i="7"/>
  <c r="O253" i="7" s="1"/>
  <c r="O334" i="7" s="1"/>
  <c r="AA175" i="7"/>
  <c r="P253" i="7" s="1"/>
  <c r="P334" i="7" s="1"/>
  <c r="AC175" i="7"/>
  <c r="R253" i="7" s="1"/>
  <c r="R334" i="7" s="1"/>
  <c r="K175" i="7"/>
  <c r="L175" i="7"/>
  <c r="T253" i="7" s="1"/>
  <c r="T334" i="7" s="1"/>
  <c r="M175" i="7"/>
  <c r="N175" i="7"/>
  <c r="P175" i="7"/>
  <c r="Q175" i="7"/>
  <c r="W176" i="7"/>
  <c r="X176" i="7"/>
  <c r="Z176" i="7"/>
  <c r="O254" i="7" s="1"/>
  <c r="O335" i="7" s="1"/>
  <c r="AA176" i="7"/>
  <c r="P254" i="7" s="1"/>
  <c r="P335" i="7" s="1"/>
  <c r="AA177" i="7"/>
  <c r="P255" i="7" s="1"/>
  <c r="P336" i="7" s="1"/>
  <c r="AC176" i="7"/>
  <c r="R254" i="7" s="1"/>
  <c r="R335" i="7" s="1"/>
  <c r="K176" i="7"/>
  <c r="L176" i="7"/>
  <c r="M176" i="7"/>
  <c r="N176" i="7"/>
  <c r="V254" i="7" s="1"/>
  <c r="V335" i="7" s="1"/>
  <c r="P176" i="7"/>
  <c r="Q176" i="7"/>
  <c r="X177" i="7"/>
  <c r="K177" i="7"/>
  <c r="S255" i="7" s="1"/>
  <c r="S336" i="7" s="1"/>
  <c r="L177" i="7"/>
  <c r="M177" i="7"/>
  <c r="N177" i="7"/>
  <c r="P177" i="7"/>
  <c r="X255" i="7" s="1"/>
  <c r="X336" i="7" s="1"/>
  <c r="Q177" i="7"/>
  <c r="AG9" i="11"/>
  <c r="X179" i="7"/>
  <c r="Z179" i="7"/>
  <c r="AC179" i="7"/>
  <c r="W180" i="7"/>
  <c r="X180" i="7"/>
  <c r="Z180" i="7"/>
  <c r="K180" i="7"/>
  <c r="M180" i="7"/>
  <c r="N180" i="7"/>
  <c r="W181" i="7"/>
  <c r="Z181" i="7"/>
  <c r="K181" i="7"/>
  <c r="N181" i="7"/>
  <c r="W182" i="7"/>
  <c r="L260" i="7" s="1"/>
  <c r="L341" i="7" s="1"/>
  <c r="X182" i="7"/>
  <c r="Z182" i="7"/>
  <c r="AA182" i="7"/>
  <c r="AC182" i="7"/>
  <c r="R260" i="7" s="1"/>
  <c r="R341" i="7" s="1"/>
  <c r="K182" i="7"/>
  <c r="S260" i="7" s="1"/>
  <c r="S341" i="7" s="1"/>
  <c r="L182" i="7"/>
  <c r="M182" i="7"/>
  <c r="N182" i="7"/>
  <c r="P182" i="7"/>
  <c r="Q182" i="7"/>
  <c r="W183" i="7"/>
  <c r="X183" i="7"/>
  <c r="M261" i="7" s="1"/>
  <c r="M342" i="7" s="1"/>
  <c r="Z183" i="7"/>
  <c r="AC183" i="7"/>
  <c r="M183" i="7"/>
  <c r="U261" i="7" s="1"/>
  <c r="U342" i="7" s="1"/>
  <c r="N183" i="7"/>
  <c r="X184" i="7"/>
  <c r="Z184" i="7"/>
  <c r="AC184" i="7"/>
  <c r="K184" i="7"/>
  <c r="L184" i="7"/>
  <c r="M184" i="7"/>
  <c r="N184" i="7"/>
  <c r="V262" i="7" s="1"/>
  <c r="V343" i="7" s="1"/>
  <c r="W186" i="7"/>
  <c r="X186" i="7"/>
  <c r="Z186" i="7"/>
  <c r="AA186" i="7"/>
  <c r="AC186" i="7"/>
  <c r="K186" i="7"/>
  <c r="L186" i="7"/>
  <c r="T264" i="7" s="1"/>
  <c r="T345" i="7" s="1"/>
  <c r="M186" i="7"/>
  <c r="N186" i="7"/>
  <c r="V264" i="7" s="1"/>
  <c r="V345" i="7" s="1"/>
  <c r="P186" i="7"/>
  <c r="X264" i="7" s="1"/>
  <c r="X345" i="7" s="1"/>
  <c r="Q186" i="7"/>
  <c r="Y264" i="7" s="1"/>
  <c r="Y345" i="7" s="1"/>
  <c r="C103" i="7"/>
  <c r="C105" i="7"/>
  <c r="W187" i="7"/>
  <c r="X187" i="7"/>
  <c r="Z187" i="7"/>
  <c r="AA187" i="7"/>
  <c r="AC187" i="7"/>
  <c r="K187" i="7"/>
  <c r="L187" i="7"/>
  <c r="T265" i="7" s="1"/>
  <c r="T346" i="7" s="1"/>
  <c r="L189" i="7"/>
  <c r="M187" i="7"/>
  <c r="U265" i="7" s="1"/>
  <c r="U346" i="7" s="1"/>
  <c r="N187" i="7"/>
  <c r="P187" i="7"/>
  <c r="Q187" i="7"/>
  <c r="Y265" i="7" s="1"/>
  <c r="Y346" i="7" s="1"/>
  <c r="W189" i="7"/>
  <c r="AA189" i="7"/>
  <c r="P267" i="7" s="1"/>
  <c r="P348" i="7" s="1"/>
  <c r="K189" i="7"/>
  <c r="M189" i="7"/>
  <c r="N189" i="7"/>
  <c r="P189" i="7"/>
  <c r="X267" i="7" s="1"/>
  <c r="X348" i="7" s="1"/>
  <c r="Q189" i="7"/>
  <c r="W193" i="7"/>
  <c r="L271" i="7" s="1"/>
  <c r="L352" i="7" s="1"/>
  <c r="X193" i="7"/>
  <c r="M271" i="7" s="1"/>
  <c r="M352" i="7" s="1"/>
  <c r="K193" i="7"/>
  <c r="L193" i="7"/>
  <c r="T271" i="7" s="1"/>
  <c r="T352" i="7" s="1"/>
  <c r="P193" i="7"/>
  <c r="W194" i="7"/>
  <c r="L272" i="7" s="1"/>
  <c r="L353" i="7" s="1"/>
  <c r="X194" i="7"/>
  <c r="M272" i="7" s="1"/>
  <c r="M353" i="7" s="1"/>
  <c r="Z194" i="7"/>
  <c r="L194" i="7"/>
  <c r="M194" i="7"/>
  <c r="U272" i="7" s="1"/>
  <c r="U353" i="7" s="1"/>
  <c r="N194" i="7"/>
  <c r="P194" i="7"/>
  <c r="Q194" i="7"/>
  <c r="Y272" i="7" s="1"/>
  <c r="Y353" i="7" s="1"/>
  <c r="W195" i="7"/>
  <c r="L273" i="7" s="1"/>
  <c r="L354" i="7" s="1"/>
  <c r="Z195" i="7"/>
  <c r="K195" i="7"/>
  <c r="M195" i="7"/>
  <c r="N195" i="7"/>
  <c r="W196" i="7"/>
  <c r="L274" i="7" s="1"/>
  <c r="L355" i="7" s="1"/>
  <c r="AC196" i="7"/>
  <c r="K196" i="7"/>
  <c r="S274" i="7" s="1"/>
  <c r="S355" i="7" s="1"/>
  <c r="L196" i="7"/>
  <c r="M196" i="7"/>
  <c r="U274" i="7" s="1"/>
  <c r="U355" i="7" s="1"/>
  <c r="N196" i="7"/>
  <c r="Q196" i="7"/>
  <c r="W197" i="7"/>
  <c r="L275" i="7" s="1"/>
  <c r="L356" i="7" s="1"/>
  <c r="AC197" i="7"/>
  <c r="M197" i="7"/>
  <c r="U275" i="7" s="1"/>
  <c r="U356" i="7" s="1"/>
  <c r="N197" i="7"/>
  <c r="V275" i="7" s="1"/>
  <c r="V356" i="7" s="1"/>
  <c r="K198" i="7"/>
  <c r="L198" i="7"/>
  <c r="M198" i="7"/>
  <c r="N198" i="7"/>
  <c r="Q198" i="7"/>
  <c r="W199" i="7"/>
  <c r="L277" i="7" s="1"/>
  <c r="L358" i="7" s="1"/>
  <c r="X199" i="7"/>
  <c r="M277" i="7" s="1"/>
  <c r="M358" i="7" s="1"/>
  <c r="Z199" i="7"/>
  <c r="O277" i="7" s="1"/>
  <c r="O358" i="7" s="1"/>
  <c r="AA199" i="7"/>
  <c r="P277" i="7" s="1"/>
  <c r="P358" i="7" s="1"/>
  <c r="K199" i="7"/>
  <c r="S277" i="7" s="1"/>
  <c r="S358" i="7" s="1"/>
  <c r="L199" i="7"/>
  <c r="T277" i="7" s="1"/>
  <c r="T358" i="7" s="1"/>
  <c r="M199" i="7"/>
  <c r="U277" i="7" s="1"/>
  <c r="U358" i="7" s="1"/>
  <c r="P199" i="7"/>
  <c r="X277" i="7" s="1"/>
  <c r="X358" i="7" s="1"/>
  <c r="Q199" i="7"/>
  <c r="Y277" i="7" s="1"/>
  <c r="Y358" i="7" s="1"/>
  <c r="AG30" i="11"/>
  <c r="Z200" i="7"/>
  <c r="K200" i="7"/>
  <c r="S278" i="7" s="1"/>
  <c r="S359" i="7" s="1"/>
  <c r="M200" i="7"/>
  <c r="N200" i="7"/>
  <c r="V278" i="7" s="1"/>
  <c r="V359" i="7" s="1"/>
  <c r="Z201" i="7"/>
  <c r="K201" i="7"/>
  <c r="L201" i="7"/>
  <c r="M201" i="7"/>
  <c r="N201" i="7"/>
  <c r="P201" i="7"/>
  <c r="X279" i="7" s="1"/>
  <c r="X360" i="7" s="1"/>
  <c r="Z202" i="7"/>
  <c r="L202" i="7"/>
  <c r="T280" i="7" s="1"/>
  <c r="T361" i="7" s="1"/>
  <c r="M202" i="7"/>
  <c r="N202" i="7"/>
  <c r="P202" i="7"/>
  <c r="Q202" i="7"/>
  <c r="Z203" i="7"/>
  <c r="K203" i="7"/>
  <c r="N203" i="7"/>
  <c r="K204" i="7"/>
  <c r="S282" i="7" s="1"/>
  <c r="S363" i="7" s="1"/>
  <c r="L204" i="7"/>
  <c r="M204" i="7"/>
  <c r="U282" i="7" s="1"/>
  <c r="U363" i="7" s="1"/>
  <c r="N204" i="7"/>
  <c r="P204" i="7"/>
  <c r="X282" i="7" s="1"/>
  <c r="X363" i="7" s="1"/>
  <c r="Q204" i="7"/>
  <c r="AD110" i="7"/>
  <c r="AD109" i="7"/>
  <c r="AD108" i="7"/>
  <c r="AD105" i="7"/>
  <c r="AD104" i="7"/>
  <c r="AD103" i="7"/>
  <c r="AD102" i="7"/>
  <c r="AD94" i="7"/>
  <c r="AD91" i="7"/>
  <c r="AD89" i="7"/>
  <c r="AD87" i="7"/>
  <c r="AD81" i="7"/>
  <c r="AD80" i="7"/>
  <c r="AD79" i="7"/>
  <c r="AD53" i="7"/>
  <c r="AD98" i="7"/>
  <c r="BL237" i="7"/>
  <c r="BL236" i="7"/>
  <c r="BL235" i="7"/>
  <c r="BL234" i="7"/>
  <c r="BL233" i="7"/>
  <c r="BL209" i="7"/>
  <c r="BL210" i="7" s="1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4" i="7"/>
  <c r="AB114" i="7"/>
  <c r="AC110" i="7"/>
  <c r="AC108" i="7"/>
  <c r="AC105" i="7"/>
  <c r="AC104" i="7"/>
  <c r="AC103" i="7"/>
  <c r="AC102" i="7"/>
  <c r="AC98" i="7"/>
  <c r="AC94" i="7"/>
  <c r="AC93" i="7"/>
  <c r="AC91" i="7"/>
  <c r="AC89" i="7"/>
  <c r="AC87" i="7"/>
  <c r="AC81" i="7"/>
  <c r="AC80" i="7"/>
  <c r="AC79" i="7"/>
  <c r="AC53" i="7"/>
  <c r="AC178" i="7"/>
  <c r="R256" i="7" s="1"/>
  <c r="R337" i="7" s="1"/>
  <c r="C109" i="7"/>
  <c r="A109" i="7"/>
  <c r="A89" i="7"/>
  <c r="L134" i="7"/>
  <c r="K134" i="7"/>
  <c r="J134" i="7"/>
  <c r="I134" i="7"/>
  <c r="H134" i="7"/>
  <c r="G134" i="7"/>
  <c r="L133" i="7"/>
  <c r="K133" i="7"/>
  <c r="J133" i="7"/>
  <c r="I133" i="7"/>
  <c r="H133" i="7"/>
  <c r="G133" i="7"/>
  <c r="L132" i="7"/>
  <c r="K132" i="7"/>
  <c r="J132" i="7"/>
  <c r="I132" i="7"/>
  <c r="H132" i="7"/>
  <c r="G132" i="7"/>
  <c r="L131" i="7"/>
  <c r="K131" i="7"/>
  <c r="J131" i="7"/>
  <c r="I131" i="7"/>
  <c r="H131" i="7"/>
  <c r="G131" i="7"/>
  <c r="L130" i="7"/>
  <c r="K130" i="7"/>
  <c r="J130" i="7"/>
  <c r="I130" i="7"/>
  <c r="H130" i="7"/>
  <c r="G130" i="7"/>
  <c r="L129" i="7"/>
  <c r="K129" i="7"/>
  <c r="J129" i="7"/>
  <c r="I129" i="7"/>
  <c r="H129" i="7"/>
  <c r="G129" i="7"/>
  <c r="G128" i="7"/>
  <c r="H128" i="7"/>
  <c r="I128" i="7"/>
  <c r="J128" i="7"/>
  <c r="K128" i="7"/>
  <c r="L128" i="7"/>
  <c r="B3" i="18"/>
  <c r="H3" i="18"/>
  <c r="D6" i="18"/>
  <c r="J6" i="18"/>
  <c r="D7" i="18"/>
  <c r="J7" i="18"/>
  <c r="D8" i="18"/>
  <c r="J8" i="18"/>
  <c r="D9" i="18"/>
  <c r="J9" i="18"/>
  <c r="D10" i="18"/>
  <c r="J10" i="18"/>
  <c r="D11" i="18"/>
  <c r="J11" i="18"/>
  <c r="D12" i="18"/>
  <c r="J12" i="18"/>
  <c r="D14" i="18"/>
  <c r="J14" i="18"/>
  <c r="D15" i="18"/>
  <c r="J15" i="18"/>
  <c r="D16" i="18"/>
  <c r="J16" i="18"/>
  <c r="D17" i="18"/>
  <c r="J17" i="18"/>
  <c r="D18" i="18"/>
  <c r="J18" i="18"/>
  <c r="D19" i="18"/>
  <c r="J19" i="18"/>
  <c r="D20" i="18"/>
  <c r="J20" i="18"/>
  <c r="D22" i="18"/>
  <c r="J22" i="18"/>
  <c r="D23" i="18"/>
  <c r="J23" i="18"/>
  <c r="D24" i="18"/>
  <c r="J24" i="18"/>
  <c r="D25" i="18"/>
  <c r="J25" i="18"/>
  <c r="D26" i="18"/>
  <c r="J26" i="18"/>
  <c r="D27" i="18"/>
  <c r="J27" i="18"/>
  <c r="D28" i="18"/>
  <c r="J28" i="18"/>
  <c r="D30" i="18"/>
  <c r="J30" i="18"/>
  <c r="D31" i="18"/>
  <c r="J31" i="18"/>
  <c r="D32" i="18"/>
  <c r="J32" i="18"/>
  <c r="D33" i="18"/>
  <c r="J33" i="18"/>
  <c r="D34" i="18"/>
  <c r="J34" i="18"/>
  <c r="D35" i="18"/>
  <c r="J35" i="18"/>
  <c r="D36" i="18"/>
  <c r="J36" i="18"/>
  <c r="D38" i="18"/>
  <c r="J38" i="18"/>
  <c r="D39" i="18"/>
  <c r="J39" i="18"/>
  <c r="D40" i="18"/>
  <c r="J40" i="18"/>
  <c r="D41" i="18"/>
  <c r="J41" i="18"/>
  <c r="D42" i="18"/>
  <c r="J42" i="18"/>
  <c r="D43" i="18"/>
  <c r="J43" i="18"/>
  <c r="B46" i="18"/>
  <c r="H46" i="18"/>
  <c r="D49" i="18"/>
  <c r="J49" i="18"/>
  <c r="D50" i="18"/>
  <c r="J50" i="18"/>
  <c r="D51" i="18"/>
  <c r="J51" i="18"/>
  <c r="D52" i="18"/>
  <c r="J52" i="18"/>
  <c r="D53" i="18"/>
  <c r="J53" i="18"/>
  <c r="D54" i="18"/>
  <c r="J54" i="18"/>
  <c r="D55" i="18"/>
  <c r="J55" i="18"/>
  <c r="D57" i="18"/>
  <c r="J57" i="18"/>
  <c r="D58" i="18"/>
  <c r="J58" i="18"/>
  <c r="D59" i="18"/>
  <c r="J59" i="18"/>
  <c r="D60" i="18"/>
  <c r="J60" i="18"/>
  <c r="D61" i="18"/>
  <c r="J61" i="18"/>
  <c r="D62" i="18"/>
  <c r="J62" i="18"/>
  <c r="D63" i="18"/>
  <c r="J63" i="18"/>
  <c r="D65" i="18"/>
  <c r="J65" i="18"/>
  <c r="D66" i="18"/>
  <c r="J66" i="18"/>
  <c r="D67" i="18"/>
  <c r="J67" i="18"/>
  <c r="D68" i="18"/>
  <c r="J68" i="18"/>
  <c r="D69" i="18"/>
  <c r="J69" i="18"/>
  <c r="D70" i="18"/>
  <c r="J70" i="18"/>
  <c r="D71" i="18"/>
  <c r="J71" i="18"/>
  <c r="D73" i="18"/>
  <c r="J73" i="18"/>
  <c r="D74" i="18"/>
  <c r="J74" i="18"/>
  <c r="D75" i="18"/>
  <c r="J75" i="18"/>
  <c r="D76" i="18"/>
  <c r="J76" i="18"/>
  <c r="D77" i="18"/>
  <c r="J77" i="18"/>
  <c r="D78" i="18"/>
  <c r="J78" i="18"/>
  <c r="D79" i="18"/>
  <c r="J79" i="18"/>
  <c r="D81" i="18"/>
  <c r="J81" i="18"/>
  <c r="D82" i="18"/>
  <c r="J82" i="18"/>
  <c r="D83" i="18"/>
  <c r="J83" i="18"/>
  <c r="D84" i="18"/>
  <c r="J84" i="18"/>
  <c r="D85" i="18"/>
  <c r="J85" i="18"/>
  <c r="D86" i="18"/>
  <c r="J86" i="18"/>
  <c r="B89" i="18"/>
  <c r="H89" i="18"/>
  <c r="D92" i="18"/>
  <c r="J92" i="18"/>
  <c r="D93" i="18"/>
  <c r="J93" i="18"/>
  <c r="D94" i="18"/>
  <c r="J94" i="18"/>
  <c r="D95" i="18"/>
  <c r="J95" i="18"/>
  <c r="D96" i="18"/>
  <c r="J96" i="18"/>
  <c r="D97" i="18"/>
  <c r="J97" i="18"/>
  <c r="D98" i="18"/>
  <c r="J98" i="18"/>
  <c r="D100" i="18"/>
  <c r="J100" i="18"/>
  <c r="D101" i="18"/>
  <c r="J101" i="18"/>
  <c r="D102" i="18"/>
  <c r="J102" i="18"/>
  <c r="D103" i="18"/>
  <c r="J103" i="18"/>
  <c r="D104" i="18"/>
  <c r="J104" i="18"/>
  <c r="D105" i="18"/>
  <c r="J105" i="18"/>
  <c r="D106" i="18"/>
  <c r="J106" i="18"/>
  <c r="D108" i="18"/>
  <c r="J108" i="18"/>
  <c r="D109" i="18"/>
  <c r="J109" i="18"/>
  <c r="D110" i="18"/>
  <c r="J110" i="18"/>
  <c r="D111" i="18"/>
  <c r="J111" i="18"/>
  <c r="D112" i="18"/>
  <c r="J112" i="18"/>
  <c r="D113" i="18"/>
  <c r="J113" i="18"/>
  <c r="D114" i="18"/>
  <c r="J114" i="18"/>
  <c r="D116" i="18"/>
  <c r="J116" i="18"/>
  <c r="D117" i="18"/>
  <c r="J117" i="18"/>
  <c r="D118" i="18"/>
  <c r="J118" i="18"/>
  <c r="D119" i="18"/>
  <c r="J119" i="18"/>
  <c r="D120" i="18"/>
  <c r="J120" i="18"/>
  <c r="D121" i="18"/>
  <c r="J121" i="18"/>
  <c r="D122" i="18"/>
  <c r="J122" i="18"/>
  <c r="D124" i="18"/>
  <c r="J124" i="18"/>
  <c r="D125" i="18"/>
  <c r="J125" i="18"/>
  <c r="D126" i="18"/>
  <c r="J126" i="18"/>
  <c r="D127" i="18"/>
  <c r="J127" i="18"/>
  <c r="D128" i="18"/>
  <c r="J128" i="18"/>
  <c r="D129" i="18"/>
  <c r="J129" i="18"/>
  <c r="B132" i="18"/>
  <c r="H132" i="18"/>
  <c r="D135" i="18"/>
  <c r="J135" i="18"/>
  <c r="D136" i="18"/>
  <c r="J136" i="18"/>
  <c r="D137" i="18"/>
  <c r="J137" i="18"/>
  <c r="D138" i="18"/>
  <c r="J138" i="18"/>
  <c r="D139" i="18"/>
  <c r="J139" i="18"/>
  <c r="D140" i="18"/>
  <c r="J140" i="18"/>
  <c r="D141" i="18"/>
  <c r="J141" i="18"/>
  <c r="D143" i="18"/>
  <c r="J143" i="18"/>
  <c r="D144" i="18"/>
  <c r="J144" i="18"/>
  <c r="D145" i="18"/>
  <c r="J145" i="18"/>
  <c r="D146" i="18"/>
  <c r="J146" i="18"/>
  <c r="D147" i="18"/>
  <c r="J147" i="18"/>
  <c r="D148" i="18"/>
  <c r="J148" i="18"/>
  <c r="D149" i="18"/>
  <c r="J149" i="18"/>
  <c r="D151" i="18"/>
  <c r="J151" i="18"/>
  <c r="D152" i="18"/>
  <c r="J152" i="18"/>
  <c r="D153" i="18"/>
  <c r="J153" i="18"/>
  <c r="D154" i="18"/>
  <c r="J154" i="18"/>
  <c r="D155" i="18"/>
  <c r="J155" i="18"/>
  <c r="D156" i="18"/>
  <c r="J156" i="18"/>
  <c r="D157" i="18"/>
  <c r="J157" i="18"/>
  <c r="D159" i="18"/>
  <c r="J159" i="18"/>
  <c r="D160" i="18"/>
  <c r="J160" i="18"/>
  <c r="D161" i="18"/>
  <c r="J161" i="18"/>
  <c r="D162" i="18"/>
  <c r="J162" i="18"/>
  <c r="D163" i="18"/>
  <c r="J163" i="18"/>
  <c r="D164" i="18"/>
  <c r="J164" i="18"/>
  <c r="D165" i="18"/>
  <c r="J165" i="18"/>
  <c r="D167" i="18"/>
  <c r="J167" i="18"/>
  <c r="D168" i="18"/>
  <c r="J168" i="18"/>
  <c r="D169" i="18"/>
  <c r="J169" i="18"/>
  <c r="D170" i="18"/>
  <c r="J170" i="18"/>
  <c r="D171" i="18"/>
  <c r="J171" i="18"/>
  <c r="D172" i="18"/>
  <c r="J172" i="18"/>
  <c r="B175" i="18"/>
  <c r="H175" i="18"/>
  <c r="D178" i="18"/>
  <c r="J178" i="18"/>
  <c r="D179" i="18"/>
  <c r="J179" i="18"/>
  <c r="D180" i="18"/>
  <c r="J180" i="18"/>
  <c r="D181" i="18"/>
  <c r="J181" i="18"/>
  <c r="D182" i="18"/>
  <c r="J182" i="18"/>
  <c r="D183" i="18"/>
  <c r="J183" i="18"/>
  <c r="D184" i="18"/>
  <c r="J184" i="18"/>
  <c r="D186" i="18"/>
  <c r="J186" i="18"/>
  <c r="D187" i="18"/>
  <c r="J187" i="18"/>
  <c r="D188" i="18"/>
  <c r="J188" i="18"/>
  <c r="D189" i="18"/>
  <c r="J189" i="18"/>
  <c r="D190" i="18"/>
  <c r="J190" i="18"/>
  <c r="D191" i="18"/>
  <c r="J191" i="18"/>
  <c r="D192" i="18"/>
  <c r="J192" i="18"/>
  <c r="D194" i="18"/>
  <c r="J194" i="18"/>
  <c r="D195" i="18"/>
  <c r="J195" i="18"/>
  <c r="D196" i="18"/>
  <c r="J196" i="18"/>
  <c r="D197" i="18"/>
  <c r="J197" i="18"/>
  <c r="D198" i="18"/>
  <c r="J198" i="18"/>
  <c r="D199" i="18"/>
  <c r="J199" i="18"/>
  <c r="D200" i="18"/>
  <c r="J200" i="18"/>
  <c r="D202" i="18"/>
  <c r="J202" i="18"/>
  <c r="D203" i="18"/>
  <c r="J203" i="18"/>
  <c r="D204" i="18"/>
  <c r="J204" i="18"/>
  <c r="D205" i="18"/>
  <c r="J205" i="18"/>
  <c r="D206" i="18"/>
  <c r="J206" i="18"/>
  <c r="D207" i="18"/>
  <c r="J207" i="18"/>
  <c r="D208" i="18"/>
  <c r="J208" i="18"/>
  <c r="D210" i="18"/>
  <c r="J210" i="18"/>
  <c r="D211" i="18"/>
  <c r="J211" i="18"/>
  <c r="D212" i="18"/>
  <c r="J212" i="18"/>
  <c r="D213" i="18"/>
  <c r="J213" i="18"/>
  <c r="D214" i="18"/>
  <c r="J214" i="18"/>
  <c r="D215" i="18"/>
  <c r="J215" i="18"/>
  <c r="B218" i="18"/>
  <c r="H218" i="18"/>
  <c r="D221" i="18"/>
  <c r="J221" i="18"/>
  <c r="D222" i="18"/>
  <c r="J222" i="18"/>
  <c r="D223" i="18"/>
  <c r="J223" i="18"/>
  <c r="D224" i="18"/>
  <c r="J224" i="18"/>
  <c r="D225" i="18"/>
  <c r="J225" i="18"/>
  <c r="D226" i="18"/>
  <c r="J226" i="18"/>
  <c r="D227" i="18"/>
  <c r="J227" i="18"/>
  <c r="D229" i="18"/>
  <c r="J229" i="18"/>
  <c r="D230" i="18"/>
  <c r="J230" i="18"/>
  <c r="D231" i="18"/>
  <c r="J231" i="18"/>
  <c r="D232" i="18"/>
  <c r="J232" i="18"/>
  <c r="D233" i="18"/>
  <c r="J233" i="18"/>
  <c r="D234" i="18"/>
  <c r="J234" i="18"/>
  <c r="D235" i="18"/>
  <c r="J235" i="18"/>
  <c r="D237" i="18"/>
  <c r="J237" i="18"/>
  <c r="D238" i="18"/>
  <c r="J238" i="18"/>
  <c r="D239" i="18"/>
  <c r="J239" i="18"/>
  <c r="D240" i="18"/>
  <c r="J240" i="18"/>
  <c r="D241" i="18"/>
  <c r="J241" i="18"/>
  <c r="D242" i="18"/>
  <c r="J242" i="18"/>
  <c r="D243" i="18"/>
  <c r="J243" i="18"/>
  <c r="D245" i="18"/>
  <c r="J245" i="18"/>
  <c r="D246" i="18"/>
  <c r="J246" i="18"/>
  <c r="D247" i="18"/>
  <c r="J247" i="18"/>
  <c r="D248" i="18"/>
  <c r="J248" i="18"/>
  <c r="D249" i="18"/>
  <c r="J249" i="18"/>
  <c r="D250" i="18"/>
  <c r="J250" i="18"/>
  <c r="D251" i="18"/>
  <c r="J251" i="18"/>
  <c r="D253" i="18"/>
  <c r="J253" i="18"/>
  <c r="D254" i="18"/>
  <c r="J254" i="18"/>
  <c r="D255" i="18"/>
  <c r="J255" i="18"/>
  <c r="D256" i="18"/>
  <c r="J256" i="18"/>
  <c r="D257" i="18"/>
  <c r="J257" i="18"/>
  <c r="D258" i="18"/>
  <c r="J258" i="18"/>
  <c r="B261" i="18"/>
  <c r="H261" i="18"/>
  <c r="D264" i="18"/>
  <c r="J264" i="18"/>
  <c r="D265" i="18"/>
  <c r="J265" i="18"/>
  <c r="D266" i="18"/>
  <c r="J266" i="18"/>
  <c r="D267" i="18"/>
  <c r="J267" i="18"/>
  <c r="D268" i="18"/>
  <c r="J268" i="18"/>
  <c r="D269" i="18"/>
  <c r="J269" i="18"/>
  <c r="D270" i="18"/>
  <c r="J270" i="18"/>
  <c r="D272" i="18"/>
  <c r="J272" i="18"/>
  <c r="D273" i="18"/>
  <c r="J273" i="18"/>
  <c r="D274" i="18"/>
  <c r="J274" i="18"/>
  <c r="D275" i="18"/>
  <c r="J275" i="18"/>
  <c r="D276" i="18"/>
  <c r="J276" i="18"/>
  <c r="D277" i="18"/>
  <c r="J277" i="18"/>
  <c r="D278" i="18"/>
  <c r="J278" i="18"/>
  <c r="D280" i="18"/>
  <c r="J280" i="18"/>
  <c r="D281" i="18"/>
  <c r="J281" i="18"/>
  <c r="D282" i="18"/>
  <c r="J282" i="18"/>
  <c r="D283" i="18"/>
  <c r="J283" i="18"/>
  <c r="D284" i="18"/>
  <c r="J284" i="18"/>
  <c r="D285" i="18"/>
  <c r="J285" i="18"/>
  <c r="D286" i="18"/>
  <c r="J286" i="18"/>
  <c r="D288" i="18"/>
  <c r="J288" i="18"/>
  <c r="D289" i="18"/>
  <c r="J289" i="18"/>
  <c r="D290" i="18"/>
  <c r="J290" i="18"/>
  <c r="D291" i="18"/>
  <c r="J291" i="18"/>
  <c r="D292" i="18"/>
  <c r="J292" i="18"/>
  <c r="D293" i="18"/>
  <c r="J293" i="18"/>
  <c r="D294" i="18"/>
  <c r="J294" i="18"/>
  <c r="D296" i="18"/>
  <c r="J296" i="18"/>
  <c r="D297" i="18"/>
  <c r="J297" i="18"/>
  <c r="D298" i="18"/>
  <c r="J298" i="18"/>
  <c r="D299" i="18"/>
  <c r="J299" i="18"/>
  <c r="D300" i="18"/>
  <c r="J300" i="18"/>
  <c r="D301" i="18"/>
  <c r="J301" i="18"/>
  <c r="B304" i="18"/>
  <c r="D307" i="18"/>
  <c r="D308" i="18"/>
  <c r="D309" i="18"/>
  <c r="D310" i="18"/>
  <c r="D311" i="18"/>
  <c r="D312" i="18"/>
  <c r="D313" i="18"/>
  <c r="D315" i="18"/>
  <c r="D316" i="18"/>
  <c r="D317" i="18"/>
  <c r="D318" i="18"/>
  <c r="D319" i="18"/>
  <c r="D320" i="18"/>
  <c r="D321" i="18"/>
  <c r="D323" i="18"/>
  <c r="D324" i="18"/>
  <c r="D325" i="18"/>
  <c r="D326" i="18"/>
  <c r="D327" i="18"/>
  <c r="D328" i="18"/>
  <c r="D329" i="18"/>
  <c r="D331" i="18"/>
  <c r="D332" i="18"/>
  <c r="D333" i="18"/>
  <c r="D334" i="18"/>
  <c r="D335" i="18"/>
  <c r="D336" i="18"/>
  <c r="D337" i="18"/>
  <c r="D339" i="18"/>
  <c r="D340" i="18"/>
  <c r="D341" i="18"/>
  <c r="D342" i="18"/>
  <c r="D343" i="18"/>
  <c r="D344" i="18"/>
  <c r="C1" i="17"/>
  <c r="I1" i="17"/>
  <c r="O1" i="17"/>
  <c r="B2" i="17"/>
  <c r="H2" i="17"/>
  <c r="N2" i="17"/>
  <c r="B4" i="17"/>
  <c r="H4" i="17"/>
  <c r="N4" i="17"/>
  <c r="A46" i="17"/>
  <c r="B47" i="17" s="1"/>
  <c r="G46" i="17"/>
  <c r="H46" i="17" s="1"/>
  <c r="K52" i="17" s="1"/>
  <c r="M46" i="17"/>
  <c r="M91" i="17" s="1"/>
  <c r="F35" i="7"/>
  <c r="G35" i="7"/>
  <c r="H35" i="7"/>
  <c r="I35" i="7"/>
  <c r="J35" i="7"/>
  <c r="K35" i="7"/>
  <c r="L35" i="7"/>
  <c r="A53" i="7"/>
  <c r="A79" i="7"/>
  <c r="A80" i="7"/>
  <c r="A81" i="7"/>
  <c r="A87" i="7"/>
  <c r="A91" i="7"/>
  <c r="A93" i="7"/>
  <c r="A94" i="7"/>
  <c r="C94" i="7"/>
  <c r="CA352" i="7" s="1"/>
  <c r="A98" i="7"/>
  <c r="C98" i="7"/>
  <c r="A102" i="7"/>
  <c r="A103" i="7"/>
  <c r="A104" i="7"/>
  <c r="A105" i="7"/>
  <c r="A108" i="7"/>
  <c r="A110" i="7"/>
  <c r="AM123" i="7"/>
  <c r="AL124" i="7" s="1"/>
  <c r="AM124" i="7" s="1"/>
  <c r="AL125" i="7" s="1"/>
  <c r="AM125" i="7" s="1"/>
  <c r="AL126" i="7" s="1"/>
  <c r="AM126" i="7" s="1"/>
  <c r="AL127" i="7" s="1"/>
  <c r="AM127" i="7" s="1"/>
  <c r="AL128" i="7" s="1"/>
  <c r="AM128" i="7" s="1"/>
  <c r="AL129" i="7" s="1"/>
  <c r="AM129" i="7" s="1"/>
  <c r="AL130" i="7" s="1"/>
  <c r="AM130" i="7" s="1"/>
  <c r="AY213" i="7"/>
  <c r="K178" i="7"/>
  <c r="S256" i="7" s="1"/>
  <c r="S337" i="7" s="1"/>
  <c r="L178" i="7"/>
  <c r="T256" i="7" s="1"/>
  <c r="T337" i="7" s="1"/>
  <c r="M178" i="7"/>
  <c r="U256" i="7" s="1"/>
  <c r="U337" i="7" s="1"/>
  <c r="N178" i="7"/>
  <c r="V256" i="7" s="1"/>
  <c r="V337" i="7" s="1"/>
  <c r="O178" i="7"/>
  <c r="W256" i="7" s="1"/>
  <c r="W337" i="7" s="1"/>
  <c r="P178" i="7"/>
  <c r="X256" i="7" s="1"/>
  <c r="X337" i="7" s="1"/>
  <c r="Q178" i="7"/>
  <c r="Y256" i="7" s="1"/>
  <c r="Y337" i="7" s="1"/>
  <c r="W178" i="7"/>
  <c r="L256" i="7" s="1"/>
  <c r="L337" i="7" s="1"/>
  <c r="X178" i="7"/>
  <c r="M256" i="7" s="1"/>
  <c r="M337" i="7" s="1"/>
  <c r="Z178" i="7"/>
  <c r="O256" i="7" s="1"/>
  <c r="O337" i="7" s="1"/>
  <c r="AA178" i="7"/>
  <c r="P256" i="7" s="1"/>
  <c r="P337" i="7" s="1"/>
  <c r="AY209" i="7"/>
  <c r="AY210" i="7" s="1"/>
  <c r="AZ209" i="7"/>
  <c r="AZ210" i="7" s="1"/>
  <c r="BA209" i="7"/>
  <c r="BA210" i="7" s="1"/>
  <c r="BB209" i="7"/>
  <c r="BB210" i="7" s="1"/>
  <c r="BC209" i="7"/>
  <c r="BC210" i="7" s="1"/>
  <c r="BD209" i="7"/>
  <c r="BD210" i="7" s="1"/>
  <c r="BE209" i="7"/>
  <c r="BE210" i="7" s="1"/>
  <c r="BF209" i="7"/>
  <c r="BF210" i="7" s="1"/>
  <c r="BG209" i="7"/>
  <c r="BG210" i="7" s="1"/>
  <c r="BH209" i="7"/>
  <c r="BH210" i="7" s="1"/>
  <c r="BI209" i="7"/>
  <c r="BI210" i="7" s="1"/>
  <c r="BJ209" i="7"/>
  <c r="BJ210" i="7" s="1"/>
  <c r="BK209" i="7"/>
  <c r="BK210" i="7" s="1"/>
  <c r="BN209" i="7"/>
  <c r="BN210" i="7" s="1"/>
  <c r="BO209" i="7"/>
  <c r="BO210" i="7" s="1"/>
  <c r="BP209" i="7"/>
  <c r="BP210" i="7" s="1"/>
  <c r="BQ209" i="7"/>
  <c r="BQ210" i="7" s="1"/>
  <c r="BR209" i="7"/>
  <c r="BR210" i="7" s="1"/>
  <c r="BS209" i="7"/>
  <c r="BS210" i="7" s="1"/>
  <c r="BT209" i="7"/>
  <c r="BT210" i="7" s="1"/>
  <c r="BU209" i="7"/>
  <c r="BU210" i="7" s="1"/>
  <c r="AX227" i="7"/>
  <c r="AY233" i="7"/>
  <c r="AZ233" i="7"/>
  <c r="BA233" i="7"/>
  <c r="BB233" i="7"/>
  <c r="BC233" i="7"/>
  <c r="BD233" i="7"/>
  <c r="BE233" i="7"/>
  <c r="BF233" i="7"/>
  <c r="BG233" i="7"/>
  <c r="BH233" i="7"/>
  <c r="BI233" i="7"/>
  <c r="BJ233" i="7"/>
  <c r="BK233" i="7"/>
  <c r="BN233" i="7"/>
  <c r="BO233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N234" i="7"/>
  <c r="BO234" i="7"/>
  <c r="AY235" i="7"/>
  <c r="AZ235" i="7"/>
  <c r="BA235" i="7"/>
  <c r="BB235" i="7"/>
  <c r="BC235" i="7"/>
  <c r="BD235" i="7"/>
  <c r="BE235" i="7"/>
  <c r="BF235" i="7"/>
  <c r="BG235" i="7"/>
  <c r="BH235" i="7"/>
  <c r="BI235" i="7"/>
  <c r="BJ235" i="7"/>
  <c r="BK235" i="7"/>
  <c r="BN235" i="7"/>
  <c r="BO235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N236" i="7"/>
  <c r="BO236" i="7"/>
  <c r="AY237" i="7"/>
  <c r="AZ237" i="7"/>
  <c r="BA237" i="7"/>
  <c r="BB237" i="7"/>
  <c r="BC237" i="7"/>
  <c r="BD237" i="7"/>
  <c r="BE237" i="7"/>
  <c r="BF237" i="7"/>
  <c r="BG237" i="7"/>
  <c r="BH237" i="7"/>
  <c r="BI237" i="7"/>
  <c r="BJ237" i="7"/>
  <c r="BK237" i="7"/>
  <c r="BO237" i="7"/>
  <c r="AX238" i="7"/>
  <c r="C229" i="18"/>
  <c r="C231" i="18"/>
  <c r="I104" i="18"/>
  <c r="A3" i="11"/>
  <c r="A4" i="11" s="1"/>
  <c r="C247" i="18"/>
  <c r="C246" i="18"/>
  <c r="C250" i="18"/>
  <c r="C241" i="18"/>
  <c r="C256" i="18"/>
  <c r="C251" i="18"/>
  <c r="C253" i="18"/>
  <c r="C222" i="18"/>
  <c r="C234" i="18"/>
  <c r="C232" i="18"/>
  <c r="C233" i="18"/>
  <c r="C238" i="18"/>
  <c r="C237" i="18"/>
  <c r="C235" i="18"/>
  <c r="C221" i="18"/>
  <c r="C224" i="18"/>
  <c r="CU279" i="7"/>
  <c r="CS280" i="7"/>
  <c r="CU281" i="7"/>
  <c r="AD142" i="7"/>
  <c r="AE142" i="7" s="1"/>
  <c r="AG165" i="7" s="1"/>
  <c r="AG164" i="7" s="1"/>
  <c r="K157" i="18"/>
  <c r="CT264" i="7"/>
  <c r="CP264" i="7"/>
  <c r="K106" i="18"/>
  <c r="E63" i="18"/>
  <c r="CT262" i="7"/>
  <c r="CT250" i="7"/>
  <c r="CP250" i="7"/>
  <c r="CU257" i="7"/>
  <c r="CQ257" i="7"/>
  <c r="K55" i="18"/>
  <c r="E55" i="18"/>
  <c r="CR254" i="7"/>
  <c r="CS275" i="7"/>
  <c r="K63" i="18"/>
  <c r="CU262" i="7"/>
  <c r="CU254" i="7"/>
  <c r="CQ254" i="7"/>
  <c r="CU250" i="7"/>
  <c r="CS271" i="7"/>
  <c r="K270" i="18"/>
  <c r="K98" i="18"/>
  <c r="C257" i="18"/>
  <c r="C255" i="18"/>
  <c r="C301" i="18"/>
  <c r="C215" i="18"/>
  <c r="O46" i="17"/>
  <c r="I46" i="17"/>
  <c r="I36" i="18"/>
  <c r="I224" i="18"/>
  <c r="C213" i="18"/>
  <c r="C223" i="18"/>
  <c r="C320" i="18"/>
  <c r="C12" i="18"/>
  <c r="C211" i="18"/>
  <c r="I62" i="18"/>
  <c r="I97" i="18"/>
  <c r="C254" i="18"/>
  <c r="C248" i="18"/>
  <c r="I30" i="18"/>
  <c r="C325" i="18"/>
  <c r="C192" i="18"/>
  <c r="C227" i="18"/>
  <c r="C226" i="18"/>
  <c r="C245" i="18"/>
  <c r="C249" i="18"/>
  <c r="C240" i="18"/>
  <c r="I85" i="18"/>
  <c r="C243" i="18"/>
  <c r="C242" i="18"/>
  <c r="C151" i="18"/>
  <c r="I183" i="18"/>
  <c r="I255" i="18"/>
  <c r="C148" i="18"/>
  <c r="I52" i="18"/>
  <c r="I241" i="18"/>
  <c r="C153" i="18"/>
  <c r="C239" i="18"/>
  <c r="C327" i="18"/>
  <c r="Q262" i="7" l="1"/>
  <c r="Q343" i="7" s="1"/>
  <c r="AC250" i="7"/>
  <c r="AC331" i="7" s="1"/>
  <c r="AC290" i="7"/>
  <c r="AC372" i="7" s="1"/>
  <c r="B49" i="17"/>
  <c r="CE355" i="7"/>
  <c r="CH350" i="7"/>
  <c r="CG355" i="7"/>
  <c r="CI349" i="7"/>
  <c r="CJ353" i="7"/>
  <c r="CJ359" i="7"/>
  <c r="CE356" i="7"/>
  <c r="CI344" i="7"/>
  <c r="CH354" i="7"/>
  <c r="CG347" i="7"/>
  <c r="AN266" i="7" s="1"/>
  <c r="AN347" i="7" s="1"/>
  <c r="CB360" i="7"/>
  <c r="AC319" i="7" s="1"/>
  <c r="AC401" i="7" s="1"/>
  <c r="B46" i="17"/>
  <c r="E52" i="17" s="1"/>
  <c r="CM357" i="7"/>
  <c r="CM334" i="7"/>
  <c r="CN355" i="7"/>
  <c r="CL348" i="7"/>
  <c r="CK347" i="7"/>
  <c r="CN362" i="7"/>
  <c r="CO350" i="7"/>
  <c r="CH353" i="7"/>
  <c r="CE364" i="7"/>
  <c r="CE349" i="7"/>
  <c r="CH339" i="7"/>
  <c r="CM361" i="7"/>
  <c r="CM342" i="7"/>
  <c r="CM423" i="7" s="1"/>
  <c r="DP363" i="7"/>
  <c r="CF342" i="7"/>
  <c r="AJ261" i="7" s="1"/>
  <c r="AJ342" i="7" s="1"/>
  <c r="CH352" i="7"/>
  <c r="CE341" i="7"/>
  <c r="CE354" i="7"/>
  <c r="CN347" i="7"/>
  <c r="CG350" i="7"/>
  <c r="DN362" i="7"/>
  <c r="DN443" i="7" s="1"/>
  <c r="DN357" i="7"/>
  <c r="DN438" i="7" s="1"/>
  <c r="DP349" i="7"/>
  <c r="CG343" i="7"/>
  <c r="CF349" i="7"/>
  <c r="CH364" i="7"/>
  <c r="CI339" i="7"/>
  <c r="CH360" i="7"/>
  <c r="CM340" i="7"/>
  <c r="CI355" i="7"/>
  <c r="CJ338" i="7"/>
  <c r="CJ361" i="7"/>
  <c r="CK353" i="7"/>
  <c r="CK359" i="7"/>
  <c r="R278" i="7" s="1"/>
  <c r="R359" i="7" s="1"/>
  <c r="CL363" i="7"/>
  <c r="CO341" i="7"/>
  <c r="CK346" i="7"/>
  <c r="CK343" i="7"/>
  <c r="AA262" i="7" s="1"/>
  <c r="AA343" i="7" s="1"/>
  <c r="CL355" i="7"/>
  <c r="CG362" i="7"/>
  <c r="CK360" i="7"/>
  <c r="CO335" i="7"/>
  <c r="CJ350" i="7"/>
  <c r="CI353" i="7"/>
  <c r="CL332" i="7"/>
  <c r="CI347" i="7"/>
  <c r="CK331" i="7"/>
  <c r="CJ355" i="7"/>
  <c r="CN359" i="7"/>
  <c r="CM364" i="7"/>
  <c r="BZ361" i="7"/>
  <c r="CI338" i="7"/>
  <c r="CI363" i="7"/>
  <c r="DP350" i="7"/>
  <c r="DP431" i="7" s="1"/>
  <c r="DO362" i="7"/>
  <c r="DO443" i="7" s="1"/>
  <c r="CG341" i="7"/>
  <c r="CG353" i="7"/>
  <c r="CF352" i="7"/>
  <c r="AC311" i="7" s="1"/>
  <c r="AC393" i="7" s="1"/>
  <c r="CF339" i="7"/>
  <c r="CJ356" i="7"/>
  <c r="DN361" i="7"/>
  <c r="DN442" i="7" s="1"/>
  <c r="C46" i="17"/>
  <c r="BA352" i="7"/>
  <c r="CA433" i="7"/>
  <c r="BA433" i="7" s="1"/>
  <c r="CN333" i="7"/>
  <c r="CJ365" i="7"/>
  <c r="Z284" i="7" s="1"/>
  <c r="Z365" i="7" s="1"/>
  <c r="S37" i="11" s="1"/>
  <c r="CO344" i="7"/>
  <c r="S262" i="7"/>
  <c r="S343" i="7" s="1"/>
  <c r="DN333" i="7"/>
  <c r="CJ337" i="7"/>
  <c r="CM358" i="7"/>
  <c r="CK344" i="7"/>
  <c r="CL365" i="7"/>
  <c r="CE352" i="7"/>
  <c r="CH337" i="7"/>
  <c r="R262" i="7"/>
  <c r="R343" i="7" s="1"/>
  <c r="AE262" i="7"/>
  <c r="AE343" i="7" s="1"/>
  <c r="AG262" i="7"/>
  <c r="AG343" i="7" s="1"/>
  <c r="AF262" i="7"/>
  <c r="AF343" i="7" s="1"/>
  <c r="CL331" i="7"/>
  <c r="BL331" i="7" s="1"/>
  <c r="DP355" i="7"/>
  <c r="CH345" i="7"/>
  <c r="CM359" i="7"/>
  <c r="DP361" i="7"/>
  <c r="CJ354" i="7"/>
  <c r="CH356" i="7"/>
  <c r="CN356" i="7"/>
  <c r="CL364" i="7"/>
  <c r="CE346" i="7"/>
  <c r="CF350" i="7"/>
  <c r="CJ342" i="7"/>
  <c r="CK338" i="7"/>
  <c r="CM353" i="7"/>
  <c r="CK333" i="7"/>
  <c r="CN334" i="7"/>
  <c r="CG336" i="7"/>
  <c r="CJ364" i="7"/>
  <c r="CD357" i="7"/>
  <c r="T276" i="7" s="1"/>
  <c r="T357" i="7" s="1"/>
  <c r="CH335" i="7"/>
  <c r="CN360" i="7"/>
  <c r="BM357" i="7"/>
  <c r="CL412" i="7"/>
  <c r="BL412" i="7" s="1"/>
  <c r="BH335" i="7"/>
  <c r="CH416" i="7"/>
  <c r="BH416" i="7" s="1"/>
  <c r="CO336" i="7"/>
  <c r="CK332" i="7"/>
  <c r="CL333" i="7"/>
  <c r="CE336" i="7"/>
  <c r="CG331" i="7"/>
  <c r="CF334" i="7"/>
  <c r="CD364" i="7"/>
  <c r="CF332" i="7"/>
  <c r="P251" i="7" s="1"/>
  <c r="P332" i="7" s="1"/>
  <c r="CI331" i="7"/>
  <c r="DN414" i="7"/>
  <c r="BM414" i="7" s="1"/>
  <c r="BM333" i="7"/>
  <c r="DP336" i="7"/>
  <c r="DP417" i="7" s="1"/>
  <c r="CJ334" i="7"/>
  <c r="CD339" i="7"/>
  <c r="CB340" i="7"/>
  <c r="CC338" i="7"/>
  <c r="CN345" i="7"/>
  <c r="CN426" i="7" s="1"/>
  <c r="BN426" i="7" s="1"/>
  <c r="BY335" i="7"/>
  <c r="BY359" i="7"/>
  <c r="AC278" i="7" s="1"/>
  <c r="AC359" i="7" s="1"/>
  <c r="CC346" i="7"/>
  <c r="CC331" i="7"/>
  <c r="CB334" i="7"/>
  <c r="CB357" i="7"/>
  <c r="CC333" i="7"/>
  <c r="CD332" i="7"/>
  <c r="AK251" i="7" s="1"/>
  <c r="AK332" i="7" s="1"/>
  <c r="AD4" i="11" s="1"/>
  <c r="CB335" i="7"/>
  <c r="BY413" i="7"/>
  <c r="AY413" i="7" s="1"/>
  <c r="AY332" i="7"/>
  <c r="AC291" i="7"/>
  <c r="AC373" i="7" s="1"/>
  <c r="AC251" i="7"/>
  <c r="AC332" i="7" s="1"/>
  <c r="AR251" i="7"/>
  <c r="AR332" i="7" s="1"/>
  <c r="BZ354" i="7"/>
  <c r="CA353" i="7"/>
  <c r="BY356" i="7"/>
  <c r="BD364" i="7"/>
  <c r="AN283" i="7"/>
  <c r="AN364" i="7" s="1"/>
  <c r="DO346" i="7"/>
  <c r="CD335" i="7"/>
  <c r="M254" i="7" s="1"/>
  <c r="M335" i="7" s="1"/>
  <c r="CD345" i="7"/>
  <c r="O283" i="7"/>
  <c r="O364" i="7" s="1"/>
  <c r="AZ331" i="7"/>
  <c r="BZ412" i="7"/>
  <c r="AZ412" i="7" s="1"/>
  <c r="AR250" i="7"/>
  <c r="AR331" i="7" s="1"/>
  <c r="CC356" i="7"/>
  <c r="CB363" i="7"/>
  <c r="BY354" i="7"/>
  <c r="AC273" i="7" s="1"/>
  <c r="AC354" i="7" s="1"/>
  <c r="CA424" i="7"/>
  <c r="BA424" i="7" s="1"/>
  <c r="BA343" i="7"/>
  <c r="N302" i="7"/>
  <c r="M302" i="7"/>
  <c r="Q302" i="7"/>
  <c r="Q384" i="7" s="1"/>
  <c r="AD302" i="7"/>
  <c r="S302" i="7"/>
  <c r="S384" i="7" s="1"/>
  <c r="AB262" i="7"/>
  <c r="AB343" i="7" s="1"/>
  <c r="BA335" i="7"/>
  <c r="CA416" i="7"/>
  <c r="BA416" i="7" s="1"/>
  <c r="CB359" i="7"/>
  <c r="CB345" i="7"/>
  <c r="L262" i="7"/>
  <c r="L343" i="7" s="1"/>
  <c r="CN343" i="7"/>
  <c r="O302" i="7" s="1"/>
  <c r="O384" i="7" s="1"/>
  <c r="CM336" i="7"/>
  <c r="CJ363" i="7"/>
  <c r="CF362" i="7"/>
  <c r="BZ340" i="7"/>
  <c r="CI354" i="7"/>
  <c r="CE331" i="7"/>
  <c r="CL342" i="7"/>
  <c r="CB352" i="7"/>
  <c r="CD355" i="7"/>
  <c r="CD356" i="7"/>
  <c r="CC360" i="7"/>
  <c r="CK339" i="7"/>
  <c r="CH333" i="7"/>
  <c r="CE332" i="7"/>
  <c r="BY338" i="7"/>
  <c r="AC257" i="7" s="1"/>
  <c r="AC338" i="7" s="1"/>
  <c r="CG335" i="7"/>
  <c r="CC359" i="7"/>
  <c r="CF361" i="7"/>
  <c r="CG334" i="7"/>
  <c r="CA341" i="7"/>
  <c r="CB353" i="7"/>
  <c r="CA346" i="7"/>
  <c r="CH342" i="7"/>
  <c r="BZ334" i="7"/>
  <c r="BZ350" i="7"/>
  <c r="CN339" i="7"/>
  <c r="CM348" i="7"/>
  <c r="CA332" i="7"/>
  <c r="CA345" i="7"/>
  <c r="CM362" i="7"/>
  <c r="CA360" i="7"/>
  <c r="BZ359" i="7"/>
  <c r="CH341" i="7"/>
  <c r="AM260" i="7" s="1"/>
  <c r="AM341" i="7" s="1"/>
  <c r="BZ349" i="7"/>
  <c r="CA331" i="7"/>
  <c r="AM250" i="7" s="1"/>
  <c r="AM331" i="7" s="1"/>
  <c r="CH336" i="7"/>
  <c r="L255" i="7" s="1"/>
  <c r="L336" i="7" s="1"/>
  <c r="CM347" i="7"/>
  <c r="CN338" i="7"/>
  <c r="BZ333" i="7"/>
  <c r="CN361" i="7"/>
  <c r="CO331" i="7"/>
  <c r="CK356" i="7"/>
  <c r="CB355" i="7"/>
  <c r="CG352" i="7"/>
  <c r="CE350" i="7"/>
  <c r="CB339" i="7"/>
  <c r="CE334" i="7"/>
  <c r="CO354" i="7"/>
  <c r="CL341" i="7"/>
  <c r="CB361" i="7"/>
  <c r="CB333" i="7"/>
  <c r="CL347" i="7"/>
  <c r="AL266" i="7" s="1"/>
  <c r="AL347" i="7" s="1"/>
  <c r="CO348" i="7"/>
  <c r="AF267" i="7" s="1"/>
  <c r="AF348" i="7" s="1"/>
  <c r="CO364" i="7"/>
  <c r="CK362" i="7"/>
  <c r="CE363" i="7"/>
  <c r="CG360" i="7"/>
  <c r="CE353" i="7"/>
  <c r="CK345" i="7"/>
  <c r="L264" i="7" s="1"/>
  <c r="L345" i="7" s="1"/>
  <c r="CB346" i="7"/>
  <c r="CG349" i="7"/>
  <c r="P268" i="7" s="1"/>
  <c r="P349" i="7" s="1"/>
  <c r="CL359" i="7"/>
  <c r="CL357" i="7"/>
  <c r="CG340" i="7"/>
  <c r="CG332" i="7"/>
  <c r="CK342" i="7"/>
  <c r="CE338" i="7"/>
  <c r="CM350" i="7"/>
  <c r="CJ344" i="7"/>
  <c r="CM356" i="7"/>
  <c r="CM332" i="7"/>
  <c r="CM343" i="7"/>
  <c r="DN363" i="7"/>
  <c r="DN342" i="7"/>
  <c r="DO427" i="7"/>
  <c r="BN427" i="7" s="1"/>
  <c r="BN346" i="7"/>
  <c r="L261" i="7"/>
  <c r="L342" i="7" s="1"/>
  <c r="CA349" i="7"/>
  <c r="CI346" i="7"/>
  <c r="CD341" i="7"/>
  <c r="CA338" i="7"/>
  <c r="CC332" i="7"/>
  <c r="CA356" i="7"/>
  <c r="CD354" i="7"/>
  <c r="CC361" i="7"/>
  <c r="CC355" i="7"/>
  <c r="CI334" i="7"/>
  <c r="CC339" i="7"/>
  <c r="CA362" i="7"/>
  <c r="AO281" i="7" s="1"/>
  <c r="AO362" i="7" s="1"/>
  <c r="AH34" i="11" s="1"/>
  <c r="CI352" i="7"/>
  <c r="CI364" i="7"/>
  <c r="CA333" i="7"/>
  <c r="CD348" i="7"/>
  <c r="CD331" i="7"/>
  <c r="AK250" i="7" s="1"/>
  <c r="AK331" i="7" s="1"/>
  <c r="AD3" i="11" s="1"/>
  <c r="CC345" i="7"/>
  <c r="CD363" i="7"/>
  <c r="CI340" i="7"/>
  <c r="N46" i="17"/>
  <c r="Q87" i="17" s="1"/>
  <c r="H47" i="17"/>
  <c r="H49" i="17"/>
  <c r="G91" i="17"/>
  <c r="G136" i="17" s="1"/>
  <c r="I136" i="17" s="1"/>
  <c r="A91" i="17"/>
  <c r="B91" i="17" s="1"/>
  <c r="K278" i="18"/>
  <c r="H137" i="17"/>
  <c r="H139" i="17"/>
  <c r="G181" i="17"/>
  <c r="I181" i="17" s="1"/>
  <c r="H136" i="17"/>
  <c r="K151" i="17" s="1"/>
  <c r="N91" i="17"/>
  <c r="Q135" i="17" s="1"/>
  <c r="N94" i="17"/>
  <c r="H94" i="17"/>
  <c r="I91" i="17"/>
  <c r="N47" i="17"/>
  <c r="N49" i="17"/>
  <c r="Z209" i="7"/>
  <c r="Z163" i="7" s="1"/>
  <c r="X209" i="7"/>
  <c r="X163" i="7" s="1"/>
  <c r="Q209" i="7"/>
  <c r="Q163" i="7" s="1"/>
  <c r="M209" i="7"/>
  <c r="M163" i="7" s="1"/>
  <c r="W209" i="7"/>
  <c r="W163" i="7" s="1"/>
  <c r="L209" i="7"/>
  <c r="L163" i="7" s="1"/>
  <c r="V163" i="7"/>
  <c r="AB209" i="7"/>
  <c r="AB163" i="7" s="1"/>
  <c r="K209" i="7"/>
  <c r="K163" i="7" s="1"/>
  <c r="AA209" i="7"/>
  <c r="AA163" i="7" s="1"/>
  <c r="AC209" i="7"/>
  <c r="AC163" i="7" s="1"/>
  <c r="N209" i="7"/>
  <c r="N163" i="7" s="1"/>
  <c r="P209" i="7"/>
  <c r="P163" i="7" s="1"/>
  <c r="O209" i="7"/>
  <c r="O163" i="7" s="1"/>
  <c r="H9" i="11"/>
  <c r="O9" i="11"/>
  <c r="Q9" i="11"/>
  <c r="G9" i="11"/>
  <c r="F9" i="11"/>
  <c r="G30" i="11"/>
  <c r="F30" i="11"/>
  <c r="K7" i="11"/>
  <c r="J30" i="11"/>
  <c r="S23" i="11"/>
  <c r="O23" i="11"/>
  <c r="J23" i="11"/>
  <c r="G23" i="11"/>
  <c r="F23" i="11"/>
  <c r="R16" i="11"/>
  <c r="J16" i="11"/>
  <c r="G16" i="11"/>
  <c r="F16" i="11"/>
  <c r="K8" i="11"/>
  <c r="J8" i="11"/>
  <c r="D16" i="11"/>
  <c r="R9" i="11"/>
  <c r="I9" i="11"/>
  <c r="E9" i="11"/>
  <c r="S30" i="11"/>
  <c r="R30" i="11"/>
  <c r="E30" i="11"/>
  <c r="K6" i="11"/>
  <c r="L30" i="11"/>
  <c r="K30" i="11"/>
  <c r="I23" i="11"/>
  <c r="E23" i="11"/>
  <c r="Q16" i="11"/>
  <c r="I16" i="11"/>
  <c r="E16" i="11"/>
  <c r="K5" i="11"/>
  <c r="D9" i="11"/>
  <c r="Q30" i="11"/>
  <c r="I30" i="11"/>
  <c r="I8" i="11"/>
  <c r="H23" i="11"/>
  <c r="P16" i="11"/>
  <c r="H16" i="11"/>
  <c r="K4" i="11"/>
  <c r="D30" i="11"/>
  <c r="L9" i="11"/>
  <c r="K9" i="11"/>
  <c r="O30" i="11"/>
  <c r="N30" i="11"/>
  <c r="H30" i="11"/>
  <c r="J9" i="11"/>
  <c r="L23" i="11"/>
  <c r="K23" i="11"/>
  <c r="O16" i="11"/>
  <c r="L16" i="11"/>
  <c r="K16" i="11"/>
  <c r="H5" i="11"/>
  <c r="D23" i="11"/>
  <c r="AE105" i="7"/>
  <c r="BM245" i="7"/>
  <c r="BM241" i="7"/>
  <c r="BM246" i="7"/>
  <c r="BM244" i="7"/>
  <c r="BM240" i="7"/>
  <c r="BM243" i="7"/>
  <c r="BM242" i="7"/>
  <c r="K41" i="17"/>
  <c r="AI37" i="11"/>
  <c r="E21" i="17"/>
  <c r="E13" i="17"/>
  <c r="E40" i="17"/>
  <c r="E25" i="17"/>
  <c r="E43" i="17"/>
  <c r="E41" i="17"/>
  <c r="E11" i="17"/>
  <c r="E29" i="17"/>
  <c r="E8" i="17"/>
  <c r="E26" i="17"/>
  <c r="E44" i="17"/>
  <c r="E12" i="17"/>
  <c r="E32" i="17"/>
  <c r="E16" i="17"/>
  <c r="E34" i="17"/>
  <c r="E31" i="17"/>
  <c r="E23" i="17"/>
  <c r="E20" i="17"/>
  <c r="E39" i="17"/>
  <c r="E17" i="17"/>
  <c r="E35" i="17"/>
  <c r="N92" i="17"/>
  <c r="O91" i="17"/>
  <c r="M136" i="17"/>
  <c r="H184" i="17"/>
  <c r="BP234" i="7"/>
  <c r="AI17" i="11"/>
  <c r="A5" i="11"/>
  <c r="B4" i="11"/>
  <c r="B3" i="11"/>
  <c r="A10" i="11"/>
  <c r="C167" i="18"/>
  <c r="C157" i="18"/>
  <c r="C127" i="18"/>
  <c r="I214" i="18"/>
  <c r="I113" i="18"/>
  <c r="I197" i="18"/>
  <c r="I199" i="18"/>
  <c r="C28" i="18"/>
  <c r="I182" i="18"/>
  <c r="I278" i="18"/>
  <c r="I109" i="18"/>
  <c r="C114" i="18"/>
  <c r="C100" i="18"/>
  <c r="I206" i="18"/>
  <c r="C289" i="18"/>
  <c r="C73" i="18"/>
  <c r="I111" i="18"/>
  <c r="C282" i="18"/>
  <c r="I281" i="18"/>
  <c r="C66" i="18"/>
  <c r="I192" i="18"/>
  <c r="I106" i="18"/>
  <c r="C63" i="18"/>
  <c r="C277" i="18"/>
  <c r="C19" i="18"/>
  <c r="C275" i="18"/>
  <c r="I146" i="18"/>
  <c r="C103" i="18"/>
  <c r="I274" i="18"/>
  <c r="I102" i="18"/>
  <c r="C59" i="18"/>
  <c r="I226" i="18"/>
  <c r="I96" i="18"/>
  <c r="C267" i="18"/>
  <c r="C9" i="18"/>
  <c r="I180" i="18"/>
  <c r="I94" i="18"/>
  <c r="I136" i="18"/>
  <c r="C93" i="18"/>
  <c r="I264" i="18"/>
  <c r="I238" i="18"/>
  <c r="C121" i="18"/>
  <c r="I292" i="18"/>
  <c r="I202" i="18"/>
  <c r="I15" i="18"/>
  <c r="I229" i="18"/>
  <c r="C265" i="18"/>
  <c r="C24" i="18"/>
  <c r="C105" i="18"/>
  <c r="C53" i="18"/>
  <c r="C75" i="18"/>
  <c r="C51" i="18"/>
  <c r="C77" i="18"/>
  <c r="C35" i="18"/>
  <c r="I208" i="18"/>
  <c r="I162" i="18"/>
  <c r="I248" i="18"/>
  <c r="C206" i="18"/>
  <c r="I34" i="18"/>
  <c r="C160" i="18"/>
  <c r="I250" i="18"/>
  <c r="C208" i="18"/>
  <c r="I240" i="18"/>
  <c r="C342" i="18"/>
  <c r="C181" i="18"/>
  <c r="I57" i="18"/>
  <c r="C187" i="18"/>
  <c r="C74" i="18"/>
  <c r="I210" i="18"/>
  <c r="C276" i="18"/>
  <c r="C81" i="18"/>
  <c r="C280" i="18"/>
  <c r="I164" i="18"/>
  <c r="C278" i="18"/>
  <c r="I205" i="18"/>
  <c r="I277" i="18"/>
  <c r="I200" i="18"/>
  <c r="C285" i="18"/>
  <c r="C294" i="18"/>
  <c r="C36" i="18"/>
  <c r="I280" i="18"/>
  <c r="C113" i="18"/>
  <c r="C34" i="18"/>
  <c r="C281" i="18"/>
  <c r="I286" i="18"/>
  <c r="C71" i="18"/>
  <c r="C20" i="18"/>
  <c r="C290" i="18"/>
  <c r="I152" i="18"/>
  <c r="I154" i="18"/>
  <c r="I156" i="18"/>
  <c r="I196" i="18"/>
  <c r="I110" i="18"/>
  <c r="C62" i="18"/>
  <c r="I103" i="18"/>
  <c r="C102" i="18"/>
  <c r="C16" i="18"/>
  <c r="I273" i="18"/>
  <c r="I58" i="18"/>
  <c r="I14" i="18"/>
  <c r="C141" i="18"/>
  <c r="C183" i="18"/>
  <c r="I11" i="18"/>
  <c r="I267" i="18"/>
  <c r="I211" i="18"/>
  <c r="C40" i="18"/>
  <c r="C86" i="18"/>
  <c r="C122" i="18"/>
  <c r="C78" i="18"/>
  <c r="C283" i="18"/>
  <c r="C111" i="18"/>
  <c r="C23" i="18"/>
  <c r="C65" i="18"/>
  <c r="I55" i="18"/>
  <c r="I95" i="18"/>
  <c r="C264" i="18"/>
  <c r="I114" i="18"/>
  <c r="I213" i="18"/>
  <c r="I93" i="18"/>
  <c r="C60" i="18"/>
  <c r="C288" i="18"/>
  <c r="I112" i="18"/>
  <c r="I108" i="18"/>
  <c r="I125" i="18"/>
  <c r="C18" i="18"/>
  <c r="C104" i="18"/>
  <c r="I198" i="18"/>
  <c r="I149" i="18"/>
  <c r="I190" i="18"/>
  <c r="I178" i="18"/>
  <c r="I148" i="18"/>
  <c r="C156" i="18"/>
  <c r="C324" i="18"/>
  <c r="I63" i="18"/>
  <c r="I270" i="18"/>
  <c r="I184" i="18"/>
  <c r="I118" i="18"/>
  <c r="C296" i="18"/>
  <c r="I66" i="18"/>
  <c r="I70" i="18"/>
  <c r="C68" i="18"/>
  <c r="C214" i="18"/>
  <c r="I215" i="18"/>
  <c r="C124" i="18"/>
  <c r="I124" i="18"/>
  <c r="I276" i="18"/>
  <c r="I160" i="18"/>
  <c r="BO244" i="7"/>
  <c r="C337" i="18"/>
  <c r="I249" i="18"/>
  <c r="I33" i="18"/>
  <c r="C203" i="18"/>
  <c r="I31" i="18"/>
  <c r="C331" i="18"/>
  <c r="I28" i="18"/>
  <c r="I26" i="18"/>
  <c r="C196" i="18"/>
  <c r="C194" i="18"/>
  <c r="C147" i="18"/>
  <c r="I61" i="18"/>
  <c r="I17" i="18"/>
  <c r="I231" i="18"/>
  <c r="I59" i="18"/>
  <c r="I187" i="18"/>
  <c r="I101" i="18"/>
  <c r="C58" i="18"/>
  <c r="C14" i="18"/>
  <c r="C55" i="18"/>
  <c r="C11" i="18"/>
  <c r="C139" i="18"/>
  <c r="I7" i="18"/>
  <c r="C135" i="18"/>
  <c r="I84" i="18"/>
  <c r="I256" i="18"/>
  <c r="C205" i="18"/>
  <c r="C161" i="18"/>
  <c r="I247" i="18"/>
  <c r="C149" i="18"/>
  <c r="C317" i="18"/>
  <c r="C335" i="18"/>
  <c r="C326" i="18"/>
  <c r="C319" i="18"/>
  <c r="I22" i="18"/>
  <c r="I77" i="18"/>
  <c r="I9" i="18"/>
  <c r="C210" i="18"/>
  <c r="I233" i="18"/>
  <c r="C165" i="18"/>
  <c r="C163" i="18"/>
  <c r="I49" i="18"/>
  <c r="C321" i="18"/>
  <c r="I86" i="18"/>
  <c r="C43" i="18"/>
  <c r="I272" i="18"/>
  <c r="C117" i="18"/>
  <c r="C26" i="18"/>
  <c r="C85" i="18"/>
  <c r="I128" i="18"/>
  <c r="C143" i="18"/>
  <c r="C273" i="18"/>
  <c r="I258" i="18"/>
  <c r="CQ262" i="7"/>
  <c r="CU264" i="7"/>
  <c r="CT275" i="7"/>
  <c r="CS269" i="7"/>
  <c r="CR250" i="7"/>
  <c r="CR262" i="7"/>
  <c r="E12" i="18"/>
  <c r="K114" i="18"/>
  <c r="CP275" i="7"/>
  <c r="K122" i="18"/>
  <c r="CT269" i="7"/>
  <c r="BG242" i="7"/>
  <c r="CS250" i="7"/>
  <c r="K12" i="18"/>
  <c r="CS262" i="7"/>
  <c r="CT281" i="7"/>
  <c r="K71" i="18"/>
  <c r="CR271" i="7"/>
  <c r="CS279" i="7"/>
  <c r="CQ283" i="7"/>
  <c r="CP283" i="7"/>
  <c r="CP254" i="7"/>
  <c r="CU269" i="7"/>
  <c r="E157" i="18"/>
  <c r="CR278" i="7"/>
  <c r="BB245" i="7"/>
  <c r="CS283" i="7"/>
  <c r="CT282" i="7"/>
  <c r="CT257" i="7"/>
  <c r="CT283" i="7"/>
  <c r="E313" i="18"/>
  <c r="E71" i="18"/>
  <c r="CS264" i="7"/>
  <c r="CT254" i="7"/>
  <c r="E79" i="18"/>
  <c r="CU282" i="7"/>
  <c r="C189" i="18"/>
  <c r="C272" i="18"/>
  <c r="I223" i="18"/>
  <c r="I51" i="18"/>
  <c r="I221" i="18"/>
  <c r="I74" i="18"/>
  <c r="I98" i="18"/>
  <c r="C154" i="18"/>
  <c r="C340" i="18"/>
  <c r="I20" i="18"/>
  <c r="I234" i="18"/>
  <c r="I141" i="18"/>
  <c r="I39" i="18"/>
  <c r="I257" i="18"/>
  <c r="I53" i="18"/>
  <c r="C54" i="18"/>
  <c r="I79" i="18"/>
  <c r="I165" i="18"/>
  <c r="BG244" i="7"/>
  <c r="C207" i="18"/>
  <c r="C328" i="18"/>
  <c r="C145" i="18"/>
  <c r="C202" i="18"/>
  <c r="C144" i="18"/>
  <c r="BG245" i="7"/>
  <c r="BG241" i="7"/>
  <c r="BG243" i="7"/>
  <c r="BG240" i="7"/>
  <c r="I144" i="18"/>
  <c r="C171" i="18"/>
  <c r="I40" i="18"/>
  <c r="C343" i="18"/>
  <c r="C184" i="18"/>
  <c r="I300" i="18"/>
  <c r="K79" i="18"/>
  <c r="C334" i="18"/>
  <c r="CQ271" i="7"/>
  <c r="I194" i="18"/>
  <c r="CR264" i="7"/>
  <c r="I275" i="18"/>
  <c r="C169" i="18"/>
  <c r="I289" i="18"/>
  <c r="I269" i="18"/>
  <c r="I161" i="18"/>
  <c r="I189" i="18"/>
  <c r="C315" i="18"/>
  <c r="I191" i="18"/>
  <c r="I225" i="18"/>
  <c r="I140" i="18"/>
  <c r="AF142" i="7"/>
  <c r="E11" i="18"/>
  <c r="E20" i="18"/>
  <c r="E28" i="18"/>
  <c r="E36" i="18"/>
  <c r="K26" i="17"/>
  <c r="BE246" i="7"/>
  <c r="C339" i="18"/>
  <c r="C83" i="18"/>
  <c r="C41" i="18"/>
  <c r="CP278" i="7"/>
  <c r="CT280" i="7"/>
  <c r="C299" i="18"/>
  <c r="I168" i="18"/>
  <c r="C39" i="18"/>
  <c r="I298" i="18"/>
  <c r="I170" i="18"/>
  <c r="CQ250" i="7"/>
  <c r="I203" i="18"/>
  <c r="I159" i="18"/>
  <c r="C30" i="18"/>
  <c r="C116" i="18"/>
  <c r="C118" i="18"/>
  <c r="CP271" i="7"/>
  <c r="I117" i="18"/>
  <c r="I291" i="18"/>
  <c r="I65" i="18"/>
  <c r="I67" i="18"/>
  <c r="I237" i="18"/>
  <c r="I69" i="18"/>
  <c r="I239" i="18"/>
  <c r="I25" i="18"/>
  <c r="C190" i="18"/>
  <c r="C188" i="18"/>
  <c r="C318" i="18"/>
  <c r="I100" i="18"/>
  <c r="I186" i="18"/>
  <c r="I230" i="18"/>
  <c r="C101" i="18"/>
  <c r="C15" i="18"/>
  <c r="C310" i="18"/>
  <c r="I222" i="18"/>
  <c r="C268" i="18"/>
  <c r="C136" i="18"/>
  <c r="I6" i="18"/>
  <c r="BE240" i="7"/>
  <c r="C50" i="18"/>
  <c r="I135" i="18"/>
  <c r="C10" i="18"/>
  <c r="C6" i="18"/>
  <c r="C311" i="18"/>
  <c r="I179" i="18"/>
  <c r="I181" i="18"/>
  <c r="C52" i="18"/>
  <c r="C8" i="18"/>
  <c r="C266" i="18"/>
  <c r="BE241" i="7"/>
  <c r="C22" i="18"/>
  <c r="C170" i="18"/>
  <c r="CT278" i="7"/>
  <c r="I288" i="18"/>
  <c r="C125" i="18"/>
  <c r="I126" i="18"/>
  <c r="C297" i="18"/>
  <c r="I212" i="18"/>
  <c r="I163" i="18"/>
  <c r="C292" i="18"/>
  <c r="I121" i="18"/>
  <c r="I207" i="18"/>
  <c r="BE243" i="7"/>
  <c r="C159" i="18"/>
  <c r="BE245" i="7"/>
  <c r="BE242" i="7"/>
  <c r="I245" i="18"/>
  <c r="BE244" i="7"/>
  <c r="I82" i="18"/>
  <c r="C212" i="18"/>
  <c r="C168" i="18"/>
  <c r="I254" i="18"/>
  <c r="I290" i="18"/>
  <c r="C291" i="18"/>
  <c r="X211" i="7"/>
  <c r="BG246" i="7"/>
  <c r="I76" i="18"/>
  <c r="C120" i="18"/>
  <c r="I78" i="18"/>
  <c r="Z210" i="7"/>
  <c r="M212" i="7"/>
  <c r="C25" i="18"/>
  <c r="I73" i="18"/>
  <c r="I75" i="18"/>
  <c r="N213" i="7"/>
  <c r="W214" i="7"/>
  <c r="AA212" i="7"/>
  <c r="C129" i="18"/>
  <c r="I81" i="18"/>
  <c r="M211" i="7"/>
  <c r="Q212" i="7"/>
  <c r="AC212" i="7"/>
  <c r="K211" i="7"/>
  <c r="AA211" i="7"/>
  <c r="L210" i="7"/>
  <c r="BP235" i="7"/>
  <c r="BP237" i="7"/>
  <c r="BP236" i="7"/>
  <c r="BP233" i="7"/>
  <c r="E114" i="18"/>
  <c r="E63" i="17"/>
  <c r="Z211" i="7"/>
  <c r="AB211" i="7"/>
  <c r="N212" i="7"/>
  <c r="AC211" i="7"/>
  <c r="W211" i="7"/>
  <c r="Z213" i="7"/>
  <c r="K58" i="17"/>
  <c r="K74" i="17"/>
  <c r="K71" i="17"/>
  <c r="K78" i="17"/>
  <c r="K63" i="17"/>
  <c r="K68" i="17"/>
  <c r="K79" i="17"/>
  <c r="K76" i="17"/>
  <c r="K54" i="17"/>
  <c r="K64" i="17"/>
  <c r="K56" i="17"/>
  <c r="K53" i="17"/>
  <c r="K89" i="17"/>
  <c r="K72" i="17"/>
  <c r="K73" i="17"/>
  <c r="K61" i="17"/>
  <c r="K57" i="17"/>
  <c r="M213" i="7"/>
  <c r="AB213" i="7"/>
  <c r="K213" i="7"/>
  <c r="O213" i="7"/>
  <c r="Q211" i="7"/>
  <c r="AB210" i="7"/>
  <c r="CS282" i="7"/>
  <c r="P210" i="7"/>
  <c r="CP262" i="7"/>
  <c r="W212" i="7"/>
  <c r="X212" i="7"/>
  <c r="P212" i="7"/>
  <c r="Z212" i="7"/>
  <c r="CR269" i="7"/>
  <c r="AB212" i="7"/>
  <c r="X213" i="7"/>
  <c r="X214" i="7"/>
  <c r="K214" i="7"/>
  <c r="CQ282" i="7"/>
  <c r="I299" i="18"/>
  <c r="I171" i="18"/>
  <c r="C300" i="18"/>
  <c r="C298" i="18"/>
  <c r="C128" i="18"/>
  <c r="I169" i="18"/>
  <c r="I127" i="18"/>
  <c r="L214" i="7"/>
  <c r="Z214" i="7"/>
  <c r="C82" i="18"/>
  <c r="P214" i="7"/>
  <c r="AA214" i="7"/>
  <c r="C42" i="18"/>
  <c r="AA213" i="7"/>
  <c r="W213" i="7"/>
  <c r="Q213" i="7"/>
  <c r="L213" i="7"/>
  <c r="C162" i="18"/>
  <c r="C164" i="18"/>
  <c r="AC213" i="7"/>
  <c r="AY241" i="7"/>
  <c r="AY246" i="7"/>
  <c r="AY240" i="7"/>
  <c r="AY243" i="7"/>
  <c r="AY244" i="7"/>
  <c r="AY245" i="7"/>
  <c r="I285" i="18"/>
  <c r="I155" i="18"/>
  <c r="C110" i="18"/>
  <c r="C70" i="18"/>
  <c r="I153" i="18"/>
  <c r="AC210" i="7"/>
  <c r="M210" i="7"/>
  <c r="X210" i="7"/>
  <c r="BN245" i="7"/>
  <c r="BN243" i="7"/>
  <c r="BN242" i="7"/>
  <c r="BN241" i="7"/>
  <c r="BN246" i="7"/>
  <c r="BN240" i="7"/>
  <c r="BN244" i="7"/>
  <c r="BA241" i="7"/>
  <c r="BA242" i="7"/>
  <c r="BA240" i="7"/>
  <c r="BA243" i="7"/>
  <c r="BA244" i="7"/>
  <c r="Q210" i="7"/>
  <c r="C7" i="18"/>
  <c r="K210" i="7"/>
  <c r="I266" i="18"/>
  <c r="K8" i="17"/>
  <c r="K23" i="17"/>
  <c r="BD242" i="7"/>
  <c r="AC214" i="7"/>
  <c r="K82" i="17"/>
  <c r="K69" i="17"/>
  <c r="K90" i="17"/>
  <c r="K81" i="17"/>
  <c r="K77" i="17"/>
  <c r="K65" i="17"/>
  <c r="K84" i="17"/>
  <c r="K62" i="17"/>
  <c r="K80" i="17"/>
  <c r="K87" i="17"/>
  <c r="K60" i="17"/>
  <c r="K55" i="17"/>
  <c r="K86" i="17"/>
  <c r="K70" i="17"/>
  <c r="K88" i="17"/>
  <c r="K66" i="17"/>
  <c r="K85" i="17"/>
  <c r="BD246" i="7"/>
  <c r="BD243" i="7"/>
  <c r="AG215" i="7"/>
  <c r="AH367" i="7" s="1"/>
  <c r="AE104" i="7"/>
  <c r="AE110" i="7"/>
  <c r="K44" i="17"/>
  <c r="BD240" i="7"/>
  <c r="N214" i="7"/>
  <c r="AY242" i="7"/>
  <c r="K36" i="18"/>
  <c r="AE80" i="7"/>
  <c r="I90" i="17"/>
  <c r="E43" i="18"/>
  <c r="BD244" i="7"/>
  <c r="BA245" i="7"/>
  <c r="BA246" i="7"/>
  <c r="AA210" i="7"/>
  <c r="W210" i="7"/>
  <c r="AE94" i="7"/>
  <c r="AE89" i="7"/>
  <c r="AB214" i="7"/>
  <c r="O211" i="7"/>
  <c r="BJ243" i="7"/>
  <c r="BJ244" i="7"/>
  <c r="BJ242" i="7"/>
  <c r="BJ240" i="7"/>
  <c r="BJ245" i="7"/>
  <c r="BJ241" i="7"/>
  <c r="BJ246" i="7"/>
  <c r="BH246" i="7"/>
  <c r="BH244" i="7"/>
  <c r="BH240" i="7"/>
  <c r="BH243" i="7"/>
  <c r="BH242" i="7"/>
  <c r="BH245" i="7"/>
  <c r="BH241" i="7"/>
  <c r="AZ243" i="7"/>
  <c r="AZ244" i="7"/>
  <c r="AZ241" i="7"/>
  <c r="AZ246" i="7"/>
  <c r="AZ240" i="7"/>
  <c r="E7" i="17"/>
  <c r="BI244" i="7"/>
  <c r="BI240" i="7"/>
  <c r="BI241" i="7"/>
  <c r="BK240" i="7"/>
  <c r="BK245" i="7"/>
  <c r="BK244" i="7"/>
  <c r="BK242" i="7"/>
  <c r="BK246" i="7"/>
  <c r="BK241" i="7"/>
  <c r="BK243" i="7"/>
  <c r="BI243" i="7"/>
  <c r="BI245" i="7"/>
  <c r="BI246" i="7"/>
  <c r="BD241" i="7"/>
  <c r="BD245" i="7"/>
  <c r="AZ242" i="7"/>
  <c r="C79" i="18"/>
  <c r="I83" i="18"/>
  <c r="AE81" i="7"/>
  <c r="AE93" i="7"/>
  <c r="AE79" i="7"/>
  <c r="E80" i="17"/>
  <c r="E84" i="17"/>
  <c r="E66" i="17"/>
  <c r="E64" i="17"/>
  <c r="E77" i="17"/>
  <c r="E82" i="17"/>
  <c r="E65" i="17"/>
  <c r="Q69" i="17"/>
  <c r="E89" i="17"/>
  <c r="E54" i="17"/>
  <c r="E57" i="17"/>
  <c r="E85" i="17"/>
  <c r="E53" i="17"/>
  <c r="E87" i="17"/>
  <c r="E88" i="17"/>
  <c r="E72" i="17"/>
  <c r="E55" i="17"/>
  <c r="Q52" i="17"/>
  <c r="E81" i="17"/>
  <c r="E86" i="17"/>
  <c r="E69" i="17"/>
  <c r="E70" i="17"/>
  <c r="E76" i="17"/>
  <c r="E58" i="17"/>
  <c r="E62" i="17"/>
  <c r="E73" i="17"/>
  <c r="E56" i="17"/>
  <c r="E74" i="17"/>
  <c r="Q76" i="17"/>
  <c r="C90" i="17"/>
  <c r="E90" i="17"/>
  <c r="E68" i="17"/>
  <c r="E71" i="17"/>
  <c r="E60" i="17"/>
  <c r="E78" i="17"/>
  <c r="E61" i="17"/>
  <c r="E79" i="17"/>
  <c r="Q90" i="17"/>
  <c r="E114" i="7"/>
  <c r="AE54" i="7"/>
  <c r="I155" i="7"/>
  <c r="AD124" i="7"/>
  <c r="AE124" i="7" s="1"/>
  <c r="AF124" i="7" s="1"/>
  <c r="AD125" i="7"/>
  <c r="AE125" i="7" s="1"/>
  <c r="AF125" i="7" s="1"/>
  <c r="AD151" i="7"/>
  <c r="AP165" i="7" s="1"/>
  <c r="AP164" i="7" s="1"/>
  <c r="AE102" i="7"/>
  <c r="AE108" i="7"/>
  <c r="AE109" i="7"/>
  <c r="U155" i="7"/>
  <c r="K155" i="7"/>
  <c r="G155" i="7"/>
  <c r="F133" i="7"/>
  <c r="F134" i="7"/>
  <c r="AC114" i="7"/>
  <c r="AE103" i="7"/>
  <c r="AE87" i="7"/>
  <c r="AE91" i="7"/>
  <c r="AZ245" i="7"/>
  <c r="L212" i="7"/>
  <c r="Y163" i="7"/>
  <c r="S155" i="7"/>
  <c r="W155" i="7"/>
  <c r="AD130" i="7"/>
  <c r="AD137" i="7"/>
  <c r="AE137" i="7" s="1"/>
  <c r="Q214" i="7"/>
  <c r="N210" i="7"/>
  <c r="O212" i="7"/>
  <c r="C178" i="18"/>
  <c r="AD120" i="7"/>
  <c r="AE120" i="7" s="1"/>
  <c r="AB155" i="7"/>
  <c r="AD122" i="7"/>
  <c r="AE122" i="7" s="1"/>
  <c r="AF122" i="7" s="1"/>
  <c r="Q155" i="7"/>
  <c r="Z155" i="7"/>
  <c r="AD149" i="7"/>
  <c r="AE149" i="7" s="1"/>
  <c r="AN165" i="7" s="1"/>
  <c r="AD152" i="7"/>
  <c r="H155" i="7"/>
  <c r="L155" i="7"/>
  <c r="M214" i="7"/>
  <c r="L211" i="7"/>
  <c r="N211" i="7"/>
  <c r="P211" i="7"/>
  <c r="P213" i="7"/>
  <c r="K212" i="7"/>
  <c r="O214" i="7"/>
  <c r="O210" i="7"/>
  <c r="K12" i="17"/>
  <c r="K31" i="17"/>
  <c r="K9" i="17"/>
  <c r="K27" i="17"/>
  <c r="K45" i="17"/>
  <c r="K17" i="17"/>
  <c r="K35" i="17"/>
  <c r="K13" i="17"/>
  <c r="K32" i="17"/>
  <c r="K21" i="17"/>
  <c r="K40" i="17"/>
  <c r="K18" i="17"/>
  <c r="K36" i="17"/>
  <c r="K7" i="17"/>
  <c r="AD146" i="7"/>
  <c r="AE146" i="7" s="1"/>
  <c r="X155" i="7"/>
  <c r="F128" i="7"/>
  <c r="F130" i="7"/>
  <c r="F131" i="7"/>
  <c r="F132" i="7"/>
  <c r="V155" i="7"/>
  <c r="R155" i="7"/>
  <c r="N155" i="7"/>
  <c r="AD126" i="7"/>
  <c r="AE126" i="7" s="1"/>
  <c r="AD127" i="7"/>
  <c r="AE127" i="7" s="1"/>
  <c r="AD131" i="7"/>
  <c r="AD132" i="7"/>
  <c r="AD147" i="7"/>
  <c r="AE147" i="7" s="1"/>
  <c r="AL165" i="7" s="1"/>
  <c r="AL164" i="7" s="1"/>
  <c r="AD144" i="7"/>
  <c r="AE144" i="7" s="1"/>
  <c r="AI165" i="7" s="1"/>
  <c r="AI164" i="7" s="1"/>
  <c r="K165" i="18"/>
  <c r="E294" i="18"/>
  <c r="K35" i="18"/>
  <c r="AC155" i="7"/>
  <c r="E141" i="18"/>
  <c r="K54" i="18"/>
  <c r="Q7" i="17"/>
  <c r="K175" i="17"/>
  <c r="K148" i="17"/>
  <c r="K144" i="17"/>
  <c r="K16" i="17"/>
  <c r="Q121" i="17"/>
  <c r="Q123" i="17"/>
  <c r="E24" i="17"/>
  <c r="K43" i="17"/>
  <c r="O45" i="17"/>
  <c r="K10" i="17"/>
  <c r="Q28" i="17"/>
  <c r="F129" i="7"/>
  <c r="Y155" i="7"/>
  <c r="J155" i="7"/>
  <c r="K25" i="17"/>
  <c r="K34" i="17"/>
  <c r="BF246" i="7"/>
  <c r="BF243" i="7"/>
  <c r="BF241" i="7"/>
  <c r="BF245" i="7"/>
  <c r="BF242" i="7"/>
  <c r="BF244" i="7"/>
  <c r="BF240" i="7"/>
  <c r="BI242" i="7"/>
  <c r="AD136" i="7"/>
  <c r="AE136" i="7" s="1"/>
  <c r="AD139" i="7"/>
  <c r="AE139" i="7" s="1"/>
  <c r="AD165" i="7" s="1"/>
  <c r="AD164" i="7" s="1"/>
  <c r="AD141" i="7"/>
  <c r="AE141" i="7" s="1"/>
  <c r="AF165" i="7" s="1"/>
  <c r="AF164" i="7" s="1"/>
  <c r="AD143" i="7"/>
  <c r="AE143" i="7" s="1"/>
  <c r="AH165" i="7" s="1"/>
  <c r="AH164" i="7" s="1"/>
  <c r="AD145" i="7"/>
  <c r="AE145" i="7" s="1"/>
  <c r="AJ165" i="7" s="1"/>
  <c r="AJ164" i="7" s="1"/>
  <c r="AD121" i="7"/>
  <c r="AE121" i="7" s="1"/>
  <c r="AD135" i="7"/>
  <c r="AE135" i="7" s="1"/>
  <c r="AD140" i="7"/>
  <c r="AE140" i="7" s="1"/>
  <c r="AE165" i="7" s="1"/>
  <c r="AE164" i="7" s="1"/>
  <c r="AE53" i="7"/>
  <c r="C204" i="18"/>
  <c r="AD129" i="7"/>
  <c r="AD134" i="7"/>
  <c r="AD148" i="7"/>
  <c r="AE148" i="7" s="1"/>
  <c r="AM165" i="7" s="1"/>
  <c r="AE98" i="7"/>
  <c r="K28" i="17"/>
  <c r="K150" i="17"/>
  <c r="K167" i="17"/>
  <c r="K170" i="17"/>
  <c r="K146" i="17"/>
  <c r="K179" i="17"/>
  <c r="K156" i="17"/>
  <c r="K160" i="17"/>
  <c r="K176" i="17"/>
  <c r="K147" i="17"/>
  <c r="K168" i="17"/>
  <c r="K178" i="17"/>
  <c r="E149" i="18"/>
  <c r="K28" i="18"/>
  <c r="E86" i="18"/>
  <c r="Q108" i="17"/>
  <c r="Q111" i="17"/>
  <c r="Q118" i="17"/>
  <c r="Q45" i="17"/>
  <c r="Q42" i="17"/>
  <c r="Q24" i="17"/>
  <c r="Q37" i="17"/>
  <c r="Q19" i="17"/>
  <c r="Q33" i="17"/>
  <c r="Q15" i="17"/>
  <c r="C45" i="17"/>
  <c r="E36" i="17"/>
  <c r="K19" i="17"/>
  <c r="K37" i="17"/>
  <c r="E10" i="17"/>
  <c r="T155" i="7"/>
  <c r="O155" i="7"/>
  <c r="P155" i="7"/>
  <c r="M155" i="7"/>
  <c r="AD128" i="7"/>
  <c r="AD133" i="7"/>
  <c r="I45" i="17"/>
  <c r="O135" i="17"/>
  <c r="Q116" i="17"/>
  <c r="Q131" i="17"/>
  <c r="Q132" i="17"/>
  <c r="Q114" i="17"/>
  <c r="Q122" i="17"/>
  <c r="Q103" i="17"/>
  <c r="Q124" i="17"/>
  <c r="Q102" i="17"/>
  <c r="Q98" i="17"/>
  <c r="Q107" i="17"/>
  <c r="Q127" i="17"/>
  <c r="Q105" i="17"/>
  <c r="Q126" i="17"/>
  <c r="Q99" i="17"/>
  <c r="Q106" i="17"/>
  <c r="Q119" i="17"/>
  <c r="Q134" i="17"/>
  <c r="Q110" i="17"/>
  <c r="Q109" i="17"/>
  <c r="Q117" i="17"/>
  <c r="Q133" i="17"/>
  <c r="Q101" i="17"/>
  <c r="Q125" i="17"/>
  <c r="Q97" i="17"/>
  <c r="Q100" i="17"/>
  <c r="Q113" i="17"/>
  <c r="Q115" i="17"/>
  <c r="Q130" i="17"/>
  <c r="Q129" i="17"/>
  <c r="K162" i="17"/>
  <c r="K163" i="17"/>
  <c r="K172" i="17"/>
  <c r="K142" i="17"/>
  <c r="E15" i="17"/>
  <c r="E27" i="17"/>
  <c r="E37" i="17"/>
  <c r="Q11" i="17"/>
  <c r="Q16" i="17"/>
  <c r="Q20" i="17"/>
  <c r="Q25" i="17"/>
  <c r="Q29" i="17"/>
  <c r="Q34" i="17"/>
  <c r="Q39" i="17"/>
  <c r="Q43" i="17"/>
  <c r="E18" i="17"/>
  <c r="E28" i="17"/>
  <c r="E42" i="17"/>
  <c r="K11" i="17"/>
  <c r="K20" i="17"/>
  <c r="K29" i="17"/>
  <c r="K39" i="17"/>
  <c r="Q8" i="17"/>
  <c r="Q12" i="17"/>
  <c r="Q17" i="17"/>
  <c r="Q21" i="17"/>
  <c r="Q26" i="17"/>
  <c r="Q31" i="17"/>
  <c r="Q35" i="17"/>
  <c r="Q40" i="17"/>
  <c r="Q44" i="17"/>
  <c r="E9" i="17"/>
  <c r="E19" i="17"/>
  <c r="E33" i="17"/>
  <c r="K15" i="17"/>
  <c r="K24" i="17"/>
  <c r="K33" i="17"/>
  <c r="Q9" i="17"/>
  <c r="Q13" i="17"/>
  <c r="Q18" i="17"/>
  <c r="Q23" i="17"/>
  <c r="Q27" i="17"/>
  <c r="Q32" i="17"/>
  <c r="Q36" i="17"/>
  <c r="Q41" i="17"/>
  <c r="R279" i="7" l="1"/>
  <c r="R360" i="7" s="1"/>
  <c r="AO280" i="7"/>
  <c r="AO361" i="7" s="1"/>
  <c r="AH33" i="11" s="1"/>
  <c r="AC280" i="7"/>
  <c r="AC361" i="7" s="1"/>
  <c r="P280" i="7"/>
  <c r="P361" i="7" s="1"/>
  <c r="AC321" i="7"/>
  <c r="AC403" i="7" s="1"/>
  <c r="P250" i="7"/>
  <c r="P331" i="7" s="1"/>
  <c r="AN273" i="7"/>
  <c r="AN354" i="7" s="1"/>
  <c r="AE284" i="7"/>
  <c r="AE365" i="7" s="1"/>
  <c r="X37" i="11" s="1"/>
  <c r="AL284" i="7"/>
  <c r="AL365" i="7" s="1"/>
  <c r="AE37" i="11" s="1"/>
  <c r="O301" i="7"/>
  <c r="O383" i="7" s="1"/>
  <c r="O262" i="7"/>
  <c r="O343" i="7" s="1"/>
  <c r="AI263" i="7"/>
  <c r="AI344" i="7" s="1"/>
  <c r="AB16" i="11" s="1"/>
  <c r="AL263" i="7"/>
  <c r="AL344" i="7" s="1"/>
  <c r="AE16" i="11" s="1"/>
  <c r="N272" i="7"/>
  <c r="N353" i="7" s="1"/>
  <c r="O261" i="7"/>
  <c r="O342" i="7" s="1"/>
  <c r="P279" i="7"/>
  <c r="P360" i="7" s="1"/>
  <c r="N271" i="7"/>
  <c r="N352" i="7" s="1"/>
  <c r="R261" i="7"/>
  <c r="R342" i="7" s="1"/>
  <c r="K14" i="11" s="1"/>
  <c r="P262" i="7"/>
  <c r="P343" i="7" s="1"/>
  <c r="BN345" i="7"/>
  <c r="AI276" i="7"/>
  <c r="AI357" i="7" s="1"/>
  <c r="N273" i="7"/>
  <c r="N354" i="7" s="1"/>
  <c r="G26" i="11" s="1"/>
  <c r="O323" i="7"/>
  <c r="O405" i="7" s="1"/>
  <c r="AG265" i="7"/>
  <c r="AG346" i="7" s="1"/>
  <c r="R271" i="7"/>
  <c r="R352" i="7" s="1"/>
  <c r="Q307" i="7"/>
  <c r="Q389" i="7" s="1"/>
  <c r="AH267" i="7"/>
  <c r="AH348" i="7" s="1"/>
  <c r="AB279" i="7"/>
  <c r="AB360" i="7" s="1"/>
  <c r="AM279" i="7"/>
  <c r="AM360" i="7" s="1"/>
  <c r="AF32" i="11" s="1"/>
  <c r="P274" i="7"/>
  <c r="P355" i="7" s="1"/>
  <c r="K282" i="7"/>
  <c r="K363" i="7" s="1"/>
  <c r="D35" i="11" s="1"/>
  <c r="AA255" i="7"/>
  <c r="AA336" i="7" s="1"/>
  <c r="AF265" i="7"/>
  <c r="AF346" i="7" s="1"/>
  <c r="Q273" i="7"/>
  <c r="Q354" i="7" s="1"/>
  <c r="M304" i="7"/>
  <c r="M386" i="7" s="1"/>
  <c r="AG264" i="7"/>
  <c r="AG345" i="7" s="1"/>
  <c r="AH276" i="7"/>
  <c r="AH357" i="7" s="1"/>
  <c r="AG276" i="7"/>
  <c r="AG357" i="7" s="1"/>
  <c r="AN278" i="7"/>
  <c r="AN359" i="7" s="1"/>
  <c r="M323" i="7"/>
  <c r="AL283" i="7"/>
  <c r="AL364" i="7" s="1"/>
  <c r="AE36" i="11" s="1"/>
  <c r="AL279" i="7"/>
  <c r="AL360" i="7" s="1"/>
  <c r="AL258" i="7"/>
  <c r="AL339" i="7" s="1"/>
  <c r="AE11" i="11" s="1"/>
  <c r="AL260" i="7"/>
  <c r="AL341" i="7" s="1"/>
  <c r="AH260" i="7"/>
  <c r="AH341" i="7" s="1"/>
  <c r="N275" i="7"/>
  <c r="N356" i="7" s="1"/>
  <c r="G28" i="11" s="1"/>
  <c r="AG275" i="7"/>
  <c r="AG356" i="7" s="1"/>
  <c r="AB254" i="7"/>
  <c r="AB335" i="7" s="1"/>
  <c r="AH263" i="7"/>
  <c r="AH344" i="7" s="1"/>
  <c r="AA16" i="11" s="1"/>
  <c r="AG260" i="7"/>
  <c r="AG341" i="7" s="1"/>
  <c r="Z13" i="11" s="1"/>
  <c r="P281" i="7"/>
  <c r="P362" i="7" s="1"/>
  <c r="AH271" i="7"/>
  <c r="AH352" i="7" s="1"/>
  <c r="M264" i="7"/>
  <c r="M345" i="7" s="1"/>
  <c r="P282" i="7"/>
  <c r="P363" i="7" s="1"/>
  <c r="AN276" i="7"/>
  <c r="AN357" i="7" s="1"/>
  <c r="O266" i="7"/>
  <c r="O347" i="7" s="1"/>
  <c r="AL272" i="7"/>
  <c r="AL353" i="7" s="1"/>
  <c r="AE25" i="11" s="1"/>
  <c r="P269" i="7"/>
  <c r="P350" i="7" s="1"/>
  <c r="AE283" i="7"/>
  <c r="AE364" i="7" s="1"/>
  <c r="AJ283" i="7"/>
  <c r="AJ364" i="7" s="1"/>
  <c r="N306" i="7"/>
  <c r="N388" i="7" s="1"/>
  <c r="N266" i="7"/>
  <c r="N347" i="7" s="1"/>
  <c r="AF264" i="7"/>
  <c r="AF345" i="7" s="1"/>
  <c r="P266" i="7"/>
  <c r="P347" i="7" s="1"/>
  <c r="Q306" i="7"/>
  <c r="Q388" i="7" s="1"/>
  <c r="N299" i="7"/>
  <c r="N381" i="7" s="1"/>
  <c r="N259" i="7"/>
  <c r="N340" i="7" s="1"/>
  <c r="AK275" i="7"/>
  <c r="AK356" i="7" s="1"/>
  <c r="AG271" i="7"/>
  <c r="AG352" i="7" s="1"/>
  <c r="N311" i="7"/>
  <c r="N393" i="7" s="1"/>
  <c r="N312" i="7"/>
  <c r="N394" i="7" s="1"/>
  <c r="AB272" i="7"/>
  <c r="AB353" i="7" s="1"/>
  <c r="AH275" i="7"/>
  <c r="AH356" i="7" s="1"/>
  <c r="CD445" i="7"/>
  <c r="BD445" i="7" s="1"/>
  <c r="AI283" i="7"/>
  <c r="AI364" i="7" s="1"/>
  <c r="Z323" i="7"/>
  <c r="Z405" i="7" s="1"/>
  <c r="Z283" i="7"/>
  <c r="Z364" i="7" s="1"/>
  <c r="S36" i="11" s="1"/>
  <c r="AE271" i="7"/>
  <c r="AE352" i="7" s="1"/>
  <c r="AI271" i="7"/>
  <c r="AI352" i="7" s="1"/>
  <c r="AB24" i="11" s="1"/>
  <c r="AF268" i="7"/>
  <c r="AF349" i="7" s="1"/>
  <c r="AN268" i="7"/>
  <c r="AN349" i="7" s="1"/>
  <c r="AK261" i="7"/>
  <c r="AK342" i="7" s="1"/>
  <c r="AD14" i="11" s="1"/>
  <c r="AB261" i="7"/>
  <c r="AB342" i="7" s="1"/>
  <c r="U14" i="11" s="1"/>
  <c r="AL274" i="7"/>
  <c r="AL355" i="7" s="1"/>
  <c r="AC312" i="7"/>
  <c r="AC394" i="7" s="1"/>
  <c r="AF258" i="7"/>
  <c r="AF339" i="7" s="1"/>
  <c r="AJ258" i="7"/>
  <c r="AJ339" i="7" s="1"/>
  <c r="AC11" i="11" s="1"/>
  <c r="AJ267" i="7"/>
  <c r="AJ348" i="7" s="1"/>
  <c r="Q267" i="7"/>
  <c r="Q348" i="7" s="1"/>
  <c r="AC306" i="7"/>
  <c r="AC388" i="7" s="1"/>
  <c r="AL276" i="7"/>
  <c r="AL357" i="7" s="1"/>
  <c r="Q275" i="7"/>
  <c r="Q356" i="7" s="1"/>
  <c r="AO273" i="7"/>
  <c r="AO354" i="7" s="1"/>
  <c r="AH26" i="11" s="1"/>
  <c r="AJ275" i="7"/>
  <c r="AJ356" i="7" s="1"/>
  <c r="AC28" i="11" s="1"/>
  <c r="AJ274" i="7"/>
  <c r="AJ355" i="7" s="1"/>
  <c r="AL278" i="7"/>
  <c r="AL359" i="7" s="1"/>
  <c r="AF276" i="7"/>
  <c r="AF357" i="7" s="1"/>
  <c r="CM438" i="7"/>
  <c r="BM438" i="7" s="1"/>
  <c r="AL261" i="7"/>
  <c r="AL342" i="7" s="1"/>
  <c r="AN259" i="7"/>
  <c r="AN340" i="7" s="1"/>
  <c r="AM259" i="7"/>
  <c r="AM340" i="7" s="1"/>
  <c r="AF12" i="11" s="1"/>
  <c r="E111" i="17"/>
  <c r="E126" i="17"/>
  <c r="E133" i="17"/>
  <c r="E97" i="17"/>
  <c r="E124" i="17"/>
  <c r="C135" i="17"/>
  <c r="E127" i="17"/>
  <c r="E118" i="17"/>
  <c r="E117" i="17"/>
  <c r="E105" i="17"/>
  <c r="E129" i="17"/>
  <c r="E119" i="17"/>
  <c r="E108" i="17"/>
  <c r="E106" i="17"/>
  <c r="E98" i="17"/>
  <c r="E121" i="17"/>
  <c r="E99" i="17"/>
  <c r="E114" i="17"/>
  <c r="AM258" i="7"/>
  <c r="AM339" i="7" s="1"/>
  <c r="AN258" i="7"/>
  <c r="AN339" i="7" s="1"/>
  <c r="AI258" i="7"/>
  <c r="AI339" i="7" s="1"/>
  <c r="AN280" i="7"/>
  <c r="AN361" i="7" s="1"/>
  <c r="AG33" i="11" s="1"/>
  <c r="AM251" i="7"/>
  <c r="AM332" i="7" s="1"/>
  <c r="AI260" i="7"/>
  <c r="AI341" i="7" s="1"/>
  <c r="AN260" i="7"/>
  <c r="AN341" i="7" s="1"/>
  <c r="AG13" i="11" s="1"/>
  <c r="AE259" i="7"/>
  <c r="AE340" i="7" s="1"/>
  <c r="AJ259" i="7"/>
  <c r="AJ340" i="7" s="1"/>
  <c r="AI259" i="7"/>
  <c r="AI340" i="7" s="1"/>
  <c r="AI262" i="7"/>
  <c r="AI343" i="7" s="1"/>
  <c r="BD357" i="7"/>
  <c r="CD438" i="7"/>
  <c r="BD438" i="7" s="1"/>
  <c r="CK414" i="7"/>
  <c r="BK414" i="7" s="1"/>
  <c r="BK333" i="7"/>
  <c r="BF350" i="7"/>
  <c r="CF431" i="7"/>
  <c r="BF431" i="7" s="1"/>
  <c r="BH356" i="7"/>
  <c r="CH437" i="7"/>
  <c r="BH437" i="7" s="1"/>
  <c r="CH426" i="7"/>
  <c r="BH426" i="7" s="1"/>
  <c r="BH345" i="7"/>
  <c r="CL446" i="7"/>
  <c r="BL446" i="7" s="1"/>
  <c r="BL365" i="7"/>
  <c r="S324" i="7"/>
  <c r="S406" i="7" s="1"/>
  <c r="AI324" i="7"/>
  <c r="AI406" i="7" s="1"/>
  <c r="P324" i="7"/>
  <c r="P406" i="7" s="1"/>
  <c r="AF324" i="7"/>
  <c r="AF406" i="7" s="1"/>
  <c r="M324" i="7"/>
  <c r="M406" i="7" s="1"/>
  <c r="AC324" i="7"/>
  <c r="AC406" i="7" s="1"/>
  <c r="N324" i="7"/>
  <c r="N406" i="7" s="1"/>
  <c r="V324" i="7"/>
  <c r="V406" i="7" s="1"/>
  <c r="W324" i="7"/>
  <c r="W406" i="7" s="1"/>
  <c r="AM324" i="7"/>
  <c r="AM406" i="7" s="1"/>
  <c r="T324" i="7"/>
  <c r="T406" i="7" s="1"/>
  <c r="AJ324" i="7"/>
  <c r="AJ406" i="7" s="1"/>
  <c r="Q324" i="7"/>
  <c r="Q406" i="7" s="1"/>
  <c r="AG324" i="7"/>
  <c r="AG406" i="7" s="1"/>
  <c r="AD324" i="7"/>
  <c r="AD406" i="7" s="1"/>
  <c r="AL324" i="7"/>
  <c r="AL406" i="7" s="1"/>
  <c r="CJ446" i="7"/>
  <c r="BJ446" i="7" s="1"/>
  <c r="K324" i="7"/>
  <c r="K406" i="7" s="1"/>
  <c r="AA324" i="7"/>
  <c r="AA406" i="7" s="1"/>
  <c r="AQ324" i="7"/>
  <c r="AQ406" i="7" s="1"/>
  <c r="X324" i="7"/>
  <c r="X406" i="7" s="1"/>
  <c r="AN324" i="7"/>
  <c r="AN406" i="7" s="1"/>
  <c r="U324" i="7"/>
  <c r="U406" i="7" s="1"/>
  <c r="AK324" i="7"/>
  <c r="AK406" i="7" s="1"/>
  <c r="R324" i="7"/>
  <c r="R406" i="7" s="1"/>
  <c r="Z324" i="7"/>
  <c r="Z406" i="7" s="1"/>
  <c r="BJ365" i="7"/>
  <c r="O324" i="7"/>
  <c r="O406" i="7" s="1"/>
  <c r="AE324" i="7"/>
  <c r="AE406" i="7" s="1"/>
  <c r="L324" i="7"/>
  <c r="L406" i="7" s="1"/>
  <c r="AB324" i="7"/>
  <c r="AB406" i="7" s="1"/>
  <c r="AR324" i="7"/>
  <c r="AR406" i="7" s="1"/>
  <c r="Y324" i="7"/>
  <c r="Y406" i="7" s="1"/>
  <c r="AO324" i="7"/>
  <c r="AO406" i="7" s="1"/>
  <c r="AH324" i="7"/>
  <c r="AH406" i="7" s="1"/>
  <c r="AP324" i="7"/>
  <c r="AP406" i="7" s="1"/>
  <c r="AM284" i="7"/>
  <c r="AM365" i="7" s="1"/>
  <c r="AF37" i="11" s="1"/>
  <c r="AN284" i="7"/>
  <c r="AN365" i="7" s="1"/>
  <c r="AG37" i="11" s="1"/>
  <c r="AM271" i="7"/>
  <c r="AM352" i="7" s="1"/>
  <c r="AF24" i="11" s="1"/>
  <c r="CF433" i="7"/>
  <c r="BF433" i="7" s="1"/>
  <c r="BF352" i="7"/>
  <c r="CM445" i="7"/>
  <c r="BM445" i="7" s="1"/>
  <c r="BM364" i="7"/>
  <c r="CI428" i="7"/>
  <c r="BI428" i="7" s="1"/>
  <c r="BI347" i="7"/>
  <c r="BO335" i="7"/>
  <c r="CO416" i="7"/>
  <c r="BO416" i="7" s="1"/>
  <c r="BK343" i="7"/>
  <c r="CK424" i="7"/>
  <c r="BK424" i="7" s="1"/>
  <c r="CK440" i="7"/>
  <c r="BK440" i="7" s="1"/>
  <c r="BK359" i="7"/>
  <c r="CI436" i="7"/>
  <c r="BI436" i="7" s="1"/>
  <c r="BI355" i="7"/>
  <c r="AF283" i="7"/>
  <c r="AF364" i="7" s="1"/>
  <c r="Y36" i="11" s="1"/>
  <c r="CH445" i="7"/>
  <c r="BH445" i="7" s="1"/>
  <c r="BH364" i="7"/>
  <c r="BE354" i="7"/>
  <c r="CE435" i="7"/>
  <c r="BE435" i="7" s="1"/>
  <c r="DP444" i="7"/>
  <c r="BO444" i="7" s="1"/>
  <c r="BO363" i="7"/>
  <c r="BE349" i="7"/>
  <c r="CE430" i="7"/>
  <c r="BE430" i="7" s="1"/>
  <c r="BN362" i="7"/>
  <c r="CN443" i="7"/>
  <c r="BN443" i="7" s="1"/>
  <c r="BN355" i="7"/>
  <c r="CN436" i="7"/>
  <c r="BN436" i="7" s="1"/>
  <c r="AE279" i="7"/>
  <c r="AE360" i="7" s="1"/>
  <c r="X32" i="11" s="1"/>
  <c r="CB441" i="7"/>
  <c r="BB441" i="7" s="1"/>
  <c r="BB360" i="7"/>
  <c r="CE437" i="7"/>
  <c r="BE437" i="7" s="1"/>
  <c r="BE356" i="7"/>
  <c r="BG355" i="7"/>
  <c r="CG436" i="7"/>
  <c r="BG436" i="7" s="1"/>
  <c r="L267" i="7"/>
  <c r="L348" i="7" s="1"/>
  <c r="AG267" i="7"/>
  <c r="AG348" i="7" s="1"/>
  <c r="AE267" i="7"/>
  <c r="AE348" i="7" s="1"/>
  <c r="X20" i="11" s="1"/>
  <c r="AM267" i="7"/>
  <c r="AM348" i="7" s="1"/>
  <c r="AN252" i="7"/>
  <c r="AN333" i="7" s="1"/>
  <c r="AE257" i="7"/>
  <c r="AE338" i="7" s="1"/>
  <c r="AI257" i="7"/>
  <c r="AI338" i="7" s="1"/>
  <c r="AN257" i="7"/>
  <c r="AN338" i="7" s="1"/>
  <c r="O276" i="7"/>
  <c r="O357" i="7" s="1"/>
  <c r="AE276" i="7"/>
  <c r="AE357" i="7" s="1"/>
  <c r="AF278" i="7"/>
  <c r="AF359" i="7" s="1"/>
  <c r="Y31" i="11" s="1"/>
  <c r="AH278" i="7"/>
  <c r="AH359" i="7" s="1"/>
  <c r="AA31" i="11" s="1"/>
  <c r="AO278" i="7"/>
  <c r="AO359" i="7" s="1"/>
  <c r="AH31" i="11" s="1"/>
  <c r="L283" i="7"/>
  <c r="L364" i="7" s="1"/>
  <c r="E36" i="11" s="1"/>
  <c r="K283" i="7"/>
  <c r="K364" i="7" s="1"/>
  <c r="AH283" i="7"/>
  <c r="AH364" i="7" s="1"/>
  <c r="AA36" i="11" s="1"/>
  <c r="AP283" i="7"/>
  <c r="AP364" i="7" s="1"/>
  <c r="AI36" i="11" s="1"/>
  <c r="AM283" i="7"/>
  <c r="AM364" i="7" s="1"/>
  <c r="AF36" i="11" s="1"/>
  <c r="BJ364" i="7"/>
  <c r="CJ445" i="7"/>
  <c r="BJ445" i="7" s="1"/>
  <c r="CM434" i="7"/>
  <c r="BM434" i="7" s="1"/>
  <c r="BM353" i="7"/>
  <c r="CE427" i="7"/>
  <c r="BE427" i="7" s="1"/>
  <c r="BE346" i="7"/>
  <c r="CJ435" i="7"/>
  <c r="BJ435" i="7" s="1"/>
  <c r="BJ354" i="7"/>
  <c r="DP436" i="7"/>
  <c r="BO436" i="7" s="1"/>
  <c r="BO355" i="7"/>
  <c r="CK425" i="7"/>
  <c r="BK425" i="7" s="1"/>
  <c r="BK344" i="7"/>
  <c r="R276" i="7"/>
  <c r="R357" i="7" s="1"/>
  <c r="CN414" i="7"/>
  <c r="BN414" i="7" s="1"/>
  <c r="BN333" i="7"/>
  <c r="AJ271" i="7"/>
  <c r="AJ352" i="7" s="1"/>
  <c r="AC24" i="11" s="1"/>
  <c r="AL271" i="7"/>
  <c r="AL352" i="7" s="1"/>
  <c r="CG434" i="7"/>
  <c r="BG434" i="7" s="1"/>
  <c r="BG353" i="7"/>
  <c r="CI444" i="7"/>
  <c r="BI444" i="7" s="1"/>
  <c r="BI363" i="7"/>
  <c r="CN440" i="7"/>
  <c r="BN440" i="7" s="1"/>
  <c r="BN359" i="7"/>
  <c r="AG251" i="7"/>
  <c r="AG332" i="7" s="1"/>
  <c r="CL413" i="7"/>
  <c r="BL413" i="7" s="1"/>
  <c r="BL332" i="7"/>
  <c r="CK441" i="7"/>
  <c r="BK441" i="7" s="1"/>
  <c r="BK360" i="7"/>
  <c r="CK427" i="7"/>
  <c r="BK427" i="7" s="1"/>
  <c r="BK346" i="7"/>
  <c r="CK434" i="7"/>
  <c r="BK434" i="7" s="1"/>
  <c r="BK353" i="7"/>
  <c r="BM340" i="7"/>
  <c r="CM421" i="7"/>
  <c r="BM421" i="7" s="1"/>
  <c r="BF349" i="7"/>
  <c r="CF430" i="7"/>
  <c r="BF430" i="7" s="1"/>
  <c r="BE341" i="7"/>
  <c r="CE422" i="7"/>
  <c r="BE422" i="7" s="1"/>
  <c r="BE364" i="7"/>
  <c r="CE445" i="7"/>
  <c r="BE445" i="7" s="1"/>
  <c r="BK347" i="7"/>
  <c r="CK428" i="7"/>
  <c r="BK428" i="7" s="1"/>
  <c r="BM334" i="7"/>
  <c r="CM415" i="7"/>
  <c r="BM415" i="7" s="1"/>
  <c r="CG428" i="7"/>
  <c r="BG428" i="7" s="1"/>
  <c r="BG347" i="7"/>
  <c r="AG266" i="7"/>
  <c r="AG347" i="7" s="1"/>
  <c r="AM266" i="7"/>
  <c r="AM347" i="7" s="1"/>
  <c r="AE266" i="7"/>
  <c r="AE347" i="7" s="1"/>
  <c r="Z306" i="7"/>
  <c r="Z388" i="7" s="1"/>
  <c r="P306" i="7"/>
  <c r="P388" i="7" s="1"/>
  <c r="AF266" i="7"/>
  <c r="AF347" i="7" s="1"/>
  <c r="AJ266" i="7"/>
  <c r="AJ347" i="7" s="1"/>
  <c r="O306" i="7"/>
  <c r="O388" i="7" s="1"/>
  <c r="Z266" i="7"/>
  <c r="Z347" i="7" s="1"/>
  <c r="CJ440" i="7"/>
  <c r="BJ440" i="7" s="1"/>
  <c r="BJ359" i="7"/>
  <c r="CH431" i="7"/>
  <c r="BH431" i="7" s="1"/>
  <c r="BH350" i="7"/>
  <c r="AF257" i="7"/>
  <c r="AF338" i="7" s="1"/>
  <c r="AH268" i="7"/>
  <c r="AH349" i="7" s="1"/>
  <c r="AA21" i="11" s="1"/>
  <c r="AL268" i="7"/>
  <c r="AL349" i="7" s="1"/>
  <c r="AE21" i="11" s="1"/>
  <c r="AE268" i="7"/>
  <c r="AE349" i="7" s="1"/>
  <c r="AJ268" i="7"/>
  <c r="AJ349" i="7" s="1"/>
  <c r="AM268" i="7"/>
  <c r="AM349" i="7" s="1"/>
  <c r="AF21" i="11" s="1"/>
  <c r="O273" i="7"/>
  <c r="O354" i="7" s="1"/>
  <c r="AF273" i="7"/>
  <c r="AF354" i="7" s="1"/>
  <c r="Y26" i="11" s="1"/>
  <c r="AH273" i="7"/>
  <c r="AH354" i="7" s="1"/>
  <c r="AL273" i="7"/>
  <c r="AL354" i="7" s="1"/>
  <c r="AE26" i="11" s="1"/>
  <c r="AJ273" i="7"/>
  <c r="AJ354" i="7" s="1"/>
  <c r="AL275" i="7"/>
  <c r="AL356" i="7" s="1"/>
  <c r="AE275" i="7"/>
  <c r="AE356" i="7" s="1"/>
  <c r="AN275" i="7"/>
  <c r="AN356" i="7" s="1"/>
  <c r="AG28" i="11" s="1"/>
  <c r="AA254" i="7"/>
  <c r="AA335" i="7" s="1"/>
  <c r="AJ250" i="7"/>
  <c r="AJ331" i="7" s="1"/>
  <c r="BN360" i="7"/>
  <c r="CN441" i="7"/>
  <c r="BN441" i="7" s="1"/>
  <c r="BG336" i="7"/>
  <c r="CG417" i="7"/>
  <c r="BG417" i="7" s="1"/>
  <c r="AH257" i="7"/>
  <c r="AH338" i="7" s="1"/>
  <c r="CK419" i="7"/>
  <c r="BK419" i="7" s="1"/>
  <c r="BK338" i="7"/>
  <c r="BL364" i="7"/>
  <c r="CL445" i="7"/>
  <c r="BL445" i="7" s="1"/>
  <c r="DP442" i="7"/>
  <c r="BO442" i="7" s="1"/>
  <c r="BO361" i="7"/>
  <c r="Q296" i="7"/>
  <c r="Q378" i="7" s="1"/>
  <c r="AG296" i="7"/>
  <c r="AG378" i="7" s="1"/>
  <c r="R296" i="7"/>
  <c r="R378" i="7" s="1"/>
  <c r="AH296" i="7"/>
  <c r="AH378" i="7" s="1"/>
  <c r="T296" i="7"/>
  <c r="T378" i="7" s="1"/>
  <c r="P296" i="7"/>
  <c r="P378" i="7" s="1"/>
  <c r="O296" i="7"/>
  <c r="O378" i="7" s="1"/>
  <c r="W296" i="7"/>
  <c r="W378" i="7" s="1"/>
  <c r="AQ296" i="7"/>
  <c r="AQ378" i="7" s="1"/>
  <c r="CH418" i="7"/>
  <c r="BH418" i="7" s="1"/>
  <c r="U296" i="7"/>
  <c r="U378" i="7" s="1"/>
  <c r="AK296" i="7"/>
  <c r="AK378" i="7" s="1"/>
  <c r="V296" i="7"/>
  <c r="V378" i="7" s="1"/>
  <c r="AL296" i="7"/>
  <c r="AL378" i="7" s="1"/>
  <c r="AB296" i="7"/>
  <c r="AB378" i="7" s="1"/>
  <c r="X296" i="7"/>
  <c r="X378" i="7" s="1"/>
  <c r="AE296" i="7"/>
  <c r="AE378" i="7" s="1"/>
  <c r="AM296" i="7"/>
  <c r="AM378" i="7" s="1"/>
  <c r="Y296" i="7"/>
  <c r="Y378" i="7" s="1"/>
  <c r="AO296" i="7"/>
  <c r="AO378" i="7" s="1"/>
  <c r="Z296" i="7"/>
  <c r="Z378" i="7" s="1"/>
  <c r="AP296" i="7"/>
  <c r="AP378" i="7" s="1"/>
  <c r="AJ296" i="7"/>
  <c r="AJ378" i="7" s="1"/>
  <c r="AF296" i="7"/>
  <c r="AF378" i="7" s="1"/>
  <c r="S296" i="7"/>
  <c r="S378" i="7" s="1"/>
  <c r="K296" i="7"/>
  <c r="K378" i="7" s="1"/>
  <c r="M296" i="7"/>
  <c r="M378" i="7" s="1"/>
  <c r="AC296" i="7"/>
  <c r="AC378" i="7" s="1"/>
  <c r="N296" i="7"/>
  <c r="N378" i="7" s="1"/>
  <c r="AD296" i="7"/>
  <c r="AD378" i="7" s="1"/>
  <c r="L296" i="7"/>
  <c r="L378" i="7" s="1"/>
  <c r="AR296" i="7"/>
  <c r="AR378" i="7" s="1"/>
  <c r="AN296" i="7"/>
  <c r="AN378" i="7" s="1"/>
  <c r="AI296" i="7"/>
  <c r="AI378" i="7" s="1"/>
  <c r="AA296" i="7"/>
  <c r="AA378" i="7" s="1"/>
  <c r="BH337" i="7"/>
  <c r="AH256" i="7"/>
  <c r="AH337" i="7" s="1"/>
  <c r="AM256" i="7"/>
  <c r="AM337" i="7" s="1"/>
  <c r="AF9" i="11" s="1"/>
  <c r="Z256" i="7"/>
  <c r="Z337" i="7" s="1"/>
  <c r="S9" i="11" s="1"/>
  <c r="Q317" i="7"/>
  <c r="Q399" i="7" s="1"/>
  <c r="AG317" i="7"/>
  <c r="AG399" i="7" s="1"/>
  <c r="R317" i="7"/>
  <c r="R399" i="7" s="1"/>
  <c r="AH317" i="7"/>
  <c r="AH399" i="7" s="1"/>
  <c r="O317" i="7"/>
  <c r="O399" i="7" s="1"/>
  <c r="AE317" i="7"/>
  <c r="AE399" i="7" s="1"/>
  <c r="L317" i="7"/>
  <c r="L399" i="7" s="1"/>
  <c r="AF317" i="7"/>
  <c r="AF399" i="7" s="1"/>
  <c r="AN317" i="7"/>
  <c r="AN399" i="7" s="1"/>
  <c r="CM439" i="7"/>
  <c r="BM439" i="7" s="1"/>
  <c r="K294" i="18" s="1"/>
  <c r="U317" i="7"/>
  <c r="U399" i="7" s="1"/>
  <c r="AK317" i="7"/>
  <c r="AK399" i="7" s="1"/>
  <c r="V317" i="7"/>
  <c r="V399" i="7" s="1"/>
  <c r="AL317" i="7"/>
  <c r="AL399" i="7" s="1"/>
  <c r="S317" i="7"/>
  <c r="S399" i="7" s="1"/>
  <c r="AI317" i="7"/>
  <c r="AI399" i="7" s="1"/>
  <c r="AB317" i="7"/>
  <c r="AB399" i="7" s="1"/>
  <c r="T317" i="7"/>
  <c r="T399" i="7" s="1"/>
  <c r="BM358" i="7"/>
  <c r="Y317" i="7"/>
  <c r="Y399" i="7" s="1"/>
  <c r="AO317" i="7"/>
  <c r="AO399" i="7" s="1"/>
  <c r="Z317" i="7"/>
  <c r="Z399" i="7" s="1"/>
  <c r="AP317" i="7"/>
  <c r="AP399" i="7" s="1"/>
  <c r="W317" i="7"/>
  <c r="W399" i="7" s="1"/>
  <c r="AM317" i="7"/>
  <c r="AM399" i="7" s="1"/>
  <c r="AR317" i="7"/>
  <c r="AR399" i="7" s="1"/>
  <c r="AJ317" i="7"/>
  <c r="AJ399" i="7" s="1"/>
  <c r="M317" i="7"/>
  <c r="M399" i="7" s="1"/>
  <c r="AC317" i="7"/>
  <c r="AC399" i="7" s="1"/>
  <c r="N317" i="7"/>
  <c r="N399" i="7" s="1"/>
  <c r="AD317" i="7"/>
  <c r="AD399" i="7" s="1"/>
  <c r="K317" i="7"/>
  <c r="K399" i="7" s="1"/>
  <c r="AA317" i="7"/>
  <c r="AA399" i="7" s="1"/>
  <c r="AQ317" i="7"/>
  <c r="AQ399" i="7" s="1"/>
  <c r="P317" i="7"/>
  <c r="P399" i="7" s="1"/>
  <c r="X317" i="7"/>
  <c r="X399" i="7" s="1"/>
  <c r="AM277" i="7"/>
  <c r="AM358" i="7" s="1"/>
  <c r="AF30" i="11" s="1"/>
  <c r="R311" i="7"/>
  <c r="R393" i="7" s="1"/>
  <c r="CJ437" i="7"/>
  <c r="BJ437" i="7" s="1"/>
  <c r="BJ356" i="7"/>
  <c r="CG422" i="7"/>
  <c r="BG422" i="7" s="1"/>
  <c r="BG341" i="7"/>
  <c r="BI338" i="7"/>
  <c r="CI419" i="7"/>
  <c r="BI419" i="7" s="1"/>
  <c r="CJ436" i="7"/>
  <c r="BJ436" i="7" s="1"/>
  <c r="BJ355" i="7"/>
  <c r="BI353" i="7"/>
  <c r="CI434" i="7"/>
  <c r="BI434" i="7" s="1"/>
  <c r="BG362" i="7"/>
  <c r="CG443" i="7"/>
  <c r="BG443" i="7" s="1"/>
  <c r="CO422" i="7"/>
  <c r="BO422" i="7" s="1"/>
  <c r="BO341" i="7"/>
  <c r="AF260" i="7"/>
  <c r="AF341" i="7" s="1"/>
  <c r="BJ361" i="7"/>
  <c r="CJ442" i="7"/>
  <c r="BJ442" i="7" s="1"/>
  <c r="CH441" i="7"/>
  <c r="BH441" i="7" s="1"/>
  <c r="BH360" i="7"/>
  <c r="CG424" i="7"/>
  <c r="BG424" i="7" s="1"/>
  <c r="BG343" i="7"/>
  <c r="BG350" i="7"/>
  <c r="CG431" i="7"/>
  <c r="BG431" i="7" s="1"/>
  <c r="BH352" i="7"/>
  <c r="CH433" i="7"/>
  <c r="BH433" i="7" s="1"/>
  <c r="CM442" i="7"/>
  <c r="BM442" i="7" s="1"/>
  <c r="BM361" i="7"/>
  <c r="BH353" i="7"/>
  <c r="CH434" i="7"/>
  <c r="BH434" i="7" s="1"/>
  <c r="BL348" i="7"/>
  <c r="CL429" i="7"/>
  <c r="BL429" i="7" s="1"/>
  <c r="AE273" i="7"/>
  <c r="AE354" i="7" s="1"/>
  <c r="X26" i="11" s="1"/>
  <c r="CH435" i="7"/>
  <c r="BH435" i="7" s="1"/>
  <c r="BH354" i="7"/>
  <c r="BJ353" i="7"/>
  <c r="CJ434" i="7"/>
  <c r="BJ434" i="7" s="1"/>
  <c r="BE355" i="7"/>
  <c r="CE436" i="7"/>
  <c r="BE436" i="7" s="1"/>
  <c r="G226" i="17"/>
  <c r="H91" i="17"/>
  <c r="H92" i="17"/>
  <c r="AR269" i="7"/>
  <c r="AR350" i="7" s="1"/>
  <c r="AH269" i="7"/>
  <c r="AH350" i="7" s="1"/>
  <c r="AJ269" i="7"/>
  <c r="AJ350" i="7" s="1"/>
  <c r="AC22" i="11" s="1"/>
  <c r="AG269" i="7"/>
  <c r="AG350" i="7" s="1"/>
  <c r="AN269" i="7"/>
  <c r="AN350" i="7" s="1"/>
  <c r="AL269" i="7"/>
  <c r="AL350" i="7" s="1"/>
  <c r="AM269" i="7"/>
  <c r="AM350" i="7" s="1"/>
  <c r="AF22" i="11" s="1"/>
  <c r="AE269" i="7"/>
  <c r="AE350" i="7" s="1"/>
  <c r="AJ255" i="7"/>
  <c r="AJ336" i="7" s="1"/>
  <c r="Q282" i="7"/>
  <c r="Q363" i="7" s="1"/>
  <c r="J35" i="11" s="1"/>
  <c r="AL282" i="7"/>
  <c r="AL363" i="7" s="1"/>
  <c r="AF282" i="7"/>
  <c r="AF363" i="7" s="1"/>
  <c r="AJ282" i="7"/>
  <c r="AJ363" i="7" s="1"/>
  <c r="AI282" i="7"/>
  <c r="AI363" i="7" s="1"/>
  <c r="AB35" i="11" s="1"/>
  <c r="AN282" i="7"/>
  <c r="AN363" i="7" s="1"/>
  <c r="AH272" i="7"/>
  <c r="AH353" i="7" s="1"/>
  <c r="AA25" i="11" s="1"/>
  <c r="AE272" i="7"/>
  <c r="AE353" i="7" s="1"/>
  <c r="X25" i="11" s="1"/>
  <c r="AF272" i="7"/>
  <c r="AF353" i="7" s="1"/>
  <c r="Y25" i="11" s="1"/>
  <c r="AK272" i="7"/>
  <c r="AK353" i="7" s="1"/>
  <c r="AG250" i="7"/>
  <c r="AG331" i="7" s="1"/>
  <c r="BN334" i="7"/>
  <c r="CN415" i="7"/>
  <c r="BN415" i="7" s="1"/>
  <c r="AH261" i="7"/>
  <c r="AH342" i="7" s="1"/>
  <c r="BJ342" i="7"/>
  <c r="CJ423" i="7"/>
  <c r="BJ423" i="7" s="1"/>
  <c r="BN356" i="7"/>
  <c r="CN437" i="7"/>
  <c r="BN437" i="7" s="1"/>
  <c r="BM359" i="7"/>
  <c r="CM440" i="7"/>
  <c r="BM440" i="7" s="1"/>
  <c r="P273" i="7"/>
  <c r="P354" i="7" s="1"/>
  <c r="BE352" i="7"/>
  <c r="CE433" i="7"/>
  <c r="BE433" i="7" s="1"/>
  <c r="BJ337" i="7"/>
  <c r="CJ418" i="7"/>
  <c r="BJ418" i="7" s="1"/>
  <c r="BO344" i="7"/>
  <c r="CO425" i="7"/>
  <c r="BO425" i="7" s="1"/>
  <c r="E321" i="18" s="1"/>
  <c r="AN271" i="7"/>
  <c r="AN352" i="7" s="1"/>
  <c r="AF271" i="7"/>
  <c r="AF352" i="7" s="1"/>
  <c r="Y24" i="11" s="1"/>
  <c r="BF339" i="7"/>
  <c r="CF420" i="7"/>
  <c r="BF420" i="7" s="1"/>
  <c r="AH280" i="7"/>
  <c r="AH361" i="7" s="1"/>
  <c r="AF280" i="7"/>
  <c r="AF361" i="7" s="1"/>
  <c r="Y33" i="11" s="1"/>
  <c r="AJ280" i="7"/>
  <c r="AJ361" i="7" s="1"/>
  <c r="AC33" i="11" s="1"/>
  <c r="AZ361" i="7"/>
  <c r="AL280" i="7"/>
  <c r="AL361" i="7" s="1"/>
  <c r="AE33" i="11" s="1"/>
  <c r="BZ442" i="7"/>
  <c r="AZ442" i="7" s="1"/>
  <c r="AI280" i="7"/>
  <c r="AI361" i="7" s="1"/>
  <c r="AB33" i="11" s="1"/>
  <c r="AM280" i="7"/>
  <c r="AM361" i="7" s="1"/>
  <c r="CK412" i="7"/>
  <c r="BK412" i="7" s="1"/>
  <c r="BK331" i="7"/>
  <c r="BJ350" i="7"/>
  <c r="CJ431" i="7"/>
  <c r="BJ431" i="7" s="1"/>
  <c r="CL436" i="7"/>
  <c r="BL436" i="7" s="1"/>
  <c r="BL355" i="7"/>
  <c r="BL363" i="7"/>
  <c r="CL444" i="7"/>
  <c r="BL444" i="7" s="1"/>
  <c r="BJ338" i="7"/>
  <c r="CJ419" i="7"/>
  <c r="BJ419" i="7" s="1"/>
  <c r="BI339" i="7"/>
  <c r="CI420" i="7"/>
  <c r="BI420" i="7" s="1"/>
  <c r="DP430" i="7"/>
  <c r="BO430" i="7" s="1"/>
  <c r="BO349" i="7"/>
  <c r="CN428" i="7"/>
  <c r="BN428" i="7" s="1"/>
  <c r="BN347" i="7"/>
  <c r="BF342" i="7"/>
  <c r="CF423" i="7"/>
  <c r="BF423" i="7" s="1"/>
  <c r="AF261" i="7"/>
  <c r="AF342" i="7" s="1"/>
  <c r="AE258" i="7"/>
  <c r="AE339" i="7" s="1"/>
  <c r="CH420" i="7"/>
  <c r="BH420" i="7" s="1"/>
  <c r="BH339" i="7"/>
  <c r="CO431" i="7"/>
  <c r="BO431" i="7" s="1"/>
  <c r="BO350" i="7"/>
  <c r="O275" i="7"/>
  <c r="O356" i="7" s="1"/>
  <c r="H28" i="11" s="1"/>
  <c r="BI344" i="7"/>
  <c r="CI425" i="7"/>
  <c r="BI425" i="7" s="1"/>
  <c r="K192" i="18" s="1"/>
  <c r="AJ263" i="7"/>
  <c r="AJ344" i="7" s="1"/>
  <c r="AC16" i="11" s="1"/>
  <c r="BI349" i="7"/>
  <c r="CI430" i="7"/>
  <c r="BI430" i="7" s="1"/>
  <c r="AF281" i="7"/>
  <c r="AF362" i="7" s="1"/>
  <c r="Y34" i="11" s="1"/>
  <c r="AH281" i="7"/>
  <c r="AH362" i="7" s="1"/>
  <c r="AA34" i="11" s="1"/>
  <c r="AH253" i="7"/>
  <c r="AH334" i="7" s="1"/>
  <c r="AQ253" i="7"/>
  <c r="AQ334" i="7" s="1"/>
  <c r="L253" i="7"/>
  <c r="L334" i="7" s="1"/>
  <c r="E6" i="11" s="1"/>
  <c r="AH274" i="7"/>
  <c r="AH355" i="7" s="1"/>
  <c r="AF274" i="7"/>
  <c r="AF355" i="7" s="1"/>
  <c r="AG274" i="7"/>
  <c r="AG355" i="7" s="1"/>
  <c r="AQ274" i="7"/>
  <c r="AQ355" i="7" s="1"/>
  <c r="Q74" i="17"/>
  <c r="Q61" i="17"/>
  <c r="Q55" i="17"/>
  <c r="Q82" i="17"/>
  <c r="Q60" i="17"/>
  <c r="Q72" i="17"/>
  <c r="Q73" i="17"/>
  <c r="Q79" i="17"/>
  <c r="Q80" i="17"/>
  <c r="Q70" i="17"/>
  <c r="Q65" i="17"/>
  <c r="Q78" i="17"/>
  <c r="Q58" i="17"/>
  <c r="Q85" i="17"/>
  <c r="Q66" i="17"/>
  <c r="Q77" i="17"/>
  <c r="AL281" i="7"/>
  <c r="AL362" i="7" s="1"/>
  <c r="AJ281" i="7"/>
  <c r="AJ362" i="7" s="1"/>
  <c r="AC34" i="11" s="1"/>
  <c r="AL264" i="7"/>
  <c r="AL345" i="7" s="1"/>
  <c r="AH264" i="7"/>
  <c r="AH345" i="7" s="1"/>
  <c r="AA17" i="11" s="1"/>
  <c r="AK264" i="7"/>
  <c r="AK345" i="7" s="1"/>
  <c r="P264" i="7"/>
  <c r="P345" i="7" s="1"/>
  <c r="I17" i="11" s="1"/>
  <c r="AH265" i="7"/>
  <c r="AH346" i="7" s="1"/>
  <c r="AL265" i="7"/>
  <c r="AL346" i="7" s="1"/>
  <c r="AE265" i="7"/>
  <c r="AE346" i="7" s="1"/>
  <c r="X18" i="11" s="1"/>
  <c r="AJ265" i="7"/>
  <c r="AJ346" i="7" s="1"/>
  <c r="AC18" i="11" s="1"/>
  <c r="AH279" i="7"/>
  <c r="AH360" i="7" s="1"/>
  <c r="AF279" i="7"/>
  <c r="AF360" i="7" s="1"/>
  <c r="AN279" i="7"/>
  <c r="AN360" i="7" s="1"/>
  <c r="AH282" i="7"/>
  <c r="AH363" i="7" s="1"/>
  <c r="AQ282" i="7"/>
  <c r="AQ363" i="7" s="1"/>
  <c r="AJ35" i="11" s="1"/>
  <c r="AN263" i="7"/>
  <c r="AN344" i="7" s="1"/>
  <c r="AG16" i="11" s="1"/>
  <c r="AM263" i="7"/>
  <c r="AM344" i="7" s="1"/>
  <c r="AF16" i="11" s="1"/>
  <c r="AE278" i="7"/>
  <c r="AE359" i="7" s="1"/>
  <c r="X31" i="11" s="1"/>
  <c r="AI278" i="7"/>
  <c r="AI359" i="7" s="1"/>
  <c r="AB31" i="11" s="1"/>
  <c r="O278" i="7"/>
  <c r="O359" i="7" s="1"/>
  <c r="H31" i="11" s="1"/>
  <c r="AG272" i="7"/>
  <c r="AG353" i="7" s="1"/>
  <c r="Z25" i="11" s="1"/>
  <c r="AJ272" i="7"/>
  <c r="AJ353" i="7" s="1"/>
  <c r="AN272" i="7"/>
  <c r="AN353" i="7" s="1"/>
  <c r="AG25" i="11" s="1"/>
  <c r="AM272" i="7"/>
  <c r="AM353" i="7" s="1"/>
  <c r="P302" i="7"/>
  <c r="P384" i="7" s="1"/>
  <c r="AJ279" i="7"/>
  <c r="AJ360" i="7" s="1"/>
  <c r="AI279" i="7"/>
  <c r="AI360" i="7" s="1"/>
  <c r="AI281" i="7"/>
  <c r="AI362" i="7" s="1"/>
  <c r="AB34" i="11" s="1"/>
  <c r="AE281" i="7"/>
  <c r="AE362" i="7" s="1"/>
  <c r="X34" i="11" s="1"/>
  <c r="O274" i="7"/>
  <c r="O355" i="7" s="1"/>
  <c r="H27" i="11" s="1"/>
  <c r="AI274" i="7"/>
  <c r="AI355" i="7" s="1"/>
  <c r="AM274" i="7"/>
  <c r="AM355" i="7" s="1"/>
  <c r="AF27" i="11" s="1"/>
  <c r="Q274" i="7"/>
  <c r="Q355" i="7" s="1"/>
  <c r="U276" i="7"/>
  <c r="U357" i="7" s="1"/>
  <c r="N29" i="11" s="1"/>
  <c r="L302" i="7"/>
  <c r="L384" i="7" s="1"/>
  <c r="AN281" i="7"/>
  <c r="AN362" i="7" s="1"/>
  <c r="AG34" i="11" s="1"/>
  <c r="AM281" i="7"/>
  <c r="AM362" i="7" s="1"/>
  <c r="AF34" i="11" s="1"/>
  <c r="AN261" i="7"/>
  <c r="AN342" i="7" s="1"/>
  <c r="AG14" i="11" s="1"/>
  <c r="AG261" i="7"/>
  <c r="AG342" i="7" s="1"/>
  <c r="Z14" i="11" s="1"/>
  <c r="AI261" i="7"/>
  <c r="AI342" i="7" s="1"/>
  <c r="AB14" i="11" s="1"/>
  <c r="AM261" i="7"/>
  <c r="AM342" i="7" s="1"/>
  <c r="AF14" i="11" s="1"/>
  <c r="Q57" i="17"/>
  <c r="Q64" i="17"/>
  <c r="O90" i="17"/>
  <c r="Q62" i="17"/>
  <c r="Q56" i="17"/>
  <c r="Q89" i="17"/>
  <c r="Q63" i="17"/>
  <c r="Q88" i="17"/>
  <c r="Q71" i="17"/>
  <c r="Q84" i="17"/>
  <c r="Q86" i="17"/>
  <c r="Q53" i="17"/>
  <c r="Q81" i="17"/>
  <c r="Q54" i="17"/>
  <c r="Q68" i="17"/>
  <c r="AE253" i="7"/>
  <c r="AE334" i="7" s="1"/>
  <c r="AJ253" i="7"/>
  <c r="AJ334" i="7" s="1"/>
  <c r="AC6" i="11" s="1"/>
  <c r="AL253" i="7"/>
  <c r="AL334" i="7" s="1"/>
  <c r="AI253" i="7"/>
  <c r="AI334" i="7" s="1"/>
  <c r="AB6" i="11" s="1"/>
  <c r="AN253" i="7"/>
  <c r="AN334" i="7" s="1"/>
  <c r="AG6" i="11" s="1"/>
  <c r="AK253" i="7"/>
  <c r="AK334" i="7" s="1"/>
  <c r="AD6" i="11" s="1"/>
  <c r="AJ260" i="7"/>
  <c r="AJ341" i="7" s="1"/>
  <c r="AC13" i="11" s="1"/>
  <c r="AC300" i="7"/>
  <c r="AC382" i="7" s="1"/>
  <c r="Q271" i="7"/>
  <c r="Q352" i="7" s="1"/>
  <c r="J24" i="11" s="1"/>
  <c r="AK271" i="7"/>
  <c r="AK352" i="7" s="1"/>
  <c r="AF259" i="7"/>
  <c r="AF340" i="7" s="1"/>
  <c r="AP276" i="7"/>
  <c r="AP357" i="7" s="1"/>
  <c r="CF413" i="7"/>
  <c r="BF413" i="7" s="1"/>
  <c r="BF332" i="7"/>
  <c r="AH250" i="7"/>
  <c r="AH331" i="7" s="1"/>
  <c r="CE417" i="7"/>
  <c r="BE417" i="7" s="1"/>
  <c r="BE336" i="7"/>
  <c r="AL255" i="7"/>
  <c r="AL336" i="7" s="1"/>
  <c r="AD295" i="7"/>
  <c r="AD377" i="7" s="1"/>
  <c r="M295" i="7"/>
  <c r="AD255" i="7"/>
  <c r="AD336" i="7" s="1"/>
  <c r="AN255" i="7"/>
  <c r="AN336" i="7" s="1"/>
  <c r="AI255" i="7"/>
  <c r="AI336" i="7" s="1"/>
  <c r="AM255" i="7"/>
  <c r="AM336" i="7" s="1"/>
  <c r="AF8" i="11" s="1"/>
  <c r="AJ251" i="7"/>
  <c r="AJ332" i="7" s="1"/>
  <c r="AE252" i="7"/>
  <c r="AE333" i="7" s="1"/>
  <c r="AH252" i="7"/>
  <c r="AH333" i="7" s="1"/>
  <c r="AA5" i="11" s="1"/>
  <c r="AL252" i="7"/>
  <c r="AL333" i="7" s="1"/>
  <c r="AE5" i="11" s="1"/>
  <c r="AJ252" i="7"/>
  <c r="AJ333" i="7" s="1"/>
  <c r="AM252" i="7"/>
  <c r="AM333" i="7" s="1"/>
  <c r="AE254" i="7"/>
  <c r="AE335" i="7" s="1"/>
  <c r="AL254" i="7"/>
  <c r="AL335" i="7" s="1"/>
  <c r="AE7" i="11" s="1"/>
  <c r="AJ254" i="7"/>
  <c r="AJ335" i="7" s="1"/>
  <c r="AE250" i="7"/>
  <c r="AE331" i="7" s="1"/>
  <c r="X3" i="11" s="1"/>
  <c r="BL333" i="7"/>
  <c r="CL414" i="7"/>
  <c r="BL414" i="7" s="1"/>
  <c r="L250" i="7"/>
  <c r="L331" i="7" s="1"/>
  <c r="AE251" i="7"/>
  <c r="AE332" i="7" s="1"/>
  <c r="X4" i="11" s="1"/>
  <c r="K254" i="7"/>
  <c r="K335" i="7" s="1"/>
  <c r="CJ415" i="7"/>
  <c r="BJ415" i="7" s="1"/>
  <c r="BJ334" i="7"/>
  <c r="L251" i="7"/>
  <c r="L332" i="7" s="1"/>
  <c r="E4" i="11" s="1"/>
  <c r="AI250" i="7"/>
  <c r="AI331" i="7" s="1"/>
  <c r="AB3" i="11" s="1"/>
  <c r="CF415" i="7"/>
  <c r="BF415" i="7" s="1"/>
  <c r="BF334" i="7"/>
  <c r="BK332" i="7"/>
  <c r="CK413" i="7"/>
  <c r="BK413" i="7" s="1"/>
  <c r="AN251" i="7"/>
  <c r="AN332" i="7" s="1"/>
  <c r="AG4" i="11" s="1"/>
  <c r="AL251" i="7"/>
  <c r="AL332" i="7" s="1"/>
  <c r="AE4" i="11" s="1"/>
  <c r="BI331" i="7"/>
  <c r="CI412" i="7"/>
  <c r="BI412" i="7" s="1"/>
  <c r="AN250" i="7"/>
  <c r="AN331" i="7" s="1"/>
  <c r="AG3" i="11" s="1"/>
  <c r="CG412" i="7"/>
  <c r="BG412" i="7" s="1"/>
  <c r="BG331" i="7"/>
  <c r="BO336" i="7"/>
  <c r="CO417" i="7"/>
  <c r="BO417" i="7" s="1"/>
  <c r="AE255" i="7"/>
  <c r="AE336" i="7" s="1"/>
  <c r="Z255" i="7"/>
  <c r="Z336" i="7" s="1"/>
  <c r="AI251" i="7"/>
  <c r="AI332" i="7" s="1"/>
  <c r="AG258" i="7"/>
  <c r="AG339" i="7" s="1"/>
  <c r="Z11" i="11" s="1"/>
  <c r="AO253" i="7"/>
  <c r="AO334" i="7" s="1"/>
  <c r="AH6" i="11" s="1"/>
  <c r="AM253" i="7"/>
  <c r="AM334" i="7" s="1"/>
  <c r="AF6" i="11" s="1"/>
  <c r="AL259" i="7"/>
  <c r="AL340" i="7" s="1"/>
  <c r="AG259" i="7"/>
  <c r="AG340" i="7" s="1"/>
  <c r="Z12" i="11" s="1"/>
  <c r="CC414" i="7"/>
  <c r="BC414" i="7" s="1"/>
  <c r="BC333" i="7"/>
  <c r="CC427" i="7"/>
  <c r="BC427" i="7" s="1"/>
  <c r="BC346" i="7"/>
  <c r="CC419" i="7"/>
  <c r="BC419" i="7" s="1"/>
  <c r="BC338" i="7"/>
  <c r="AI252" i="7"/>
  <c r="AI333" i="7" s="1"/>
  <c r="AG257" i="7"/>
  <c r="AG338" i="7" s="1"/>
  <c r="Z10" i="11" s="1"/>
  <c r="AJ257" i="7"/>
  <c r="AJ338" i="7" s="1"/>
  <c r="BB345" i="7"/>
  <c r="CB426" i="7"/>
  <c r="BB426" i="7" s="1"/>
  <c r="AY354" i="7"/>
  <c r="BY435" i="7"/>
  <c r="AY435" i="7" s="1"/>
  <c r="AD313" i="7"/>
  <c r="AD395" i="7" s="1"/>
  <c r="AD273" i="7"/>
  <c r="AD354" i="7" s="1"/>
  <c r="AI273" i="7"/>
  <c r="AI354" i="7" s="1"/>
  <c r="AB26" i="11" s="1"/>
  <c r="AM273" i="7"/>
  <c r="AM354" i="7" s="1"/>
  <c r="AK273" i="7"/>
  <c r="AK354" i="7" s="1"/>
  <c r="AD26" i="11" s="1"/>
  <c r="AY356" i="7"/>
  <c r="BY437" i="7"/>
  <c r="AY437" i="7" s="1"/>
  <c r="AM275" i="7"/>
  <c r="AM356" i="7" s="1"/>
  <c r="AF28" i="11" s="1"/>
  <c r="AI275" i="7"/>
  <c r="AI356" i="7" s="1"/>
  <c r="AB28" i="11" s="1"/>
  <c r="CB438" i="7"/>
  <c r="BB438" i="7" s="1"/>
  <c r="BB357" i="7"/>
  <c r="S316" i="7"/>
  <c r="S398" i="7" s="1"/>
  <c r="U316" i="7"/>
  <c r="U398" i="7" s="1"/>
  <c r="AD316" i="7"/>
  <c r="AD398" i="7" s="1"/>
  <c r="T316" i="7"/>
  <c r="T398" i="7" s="1"/>
  <c r="Z316" i="7"/>
  <c r="Z398" i="7" s="1"/>
  <c r="AD276" i="7"/>
  <c r="AD357" i="7" s="1"/>
  <c r="W29" i="11" s="1"/>
  <c r="AJ276" i="7"/>
  <c r="AJ357" i="7" s="1"/>
  <c r="AC29" i="11" s="1"/>
  <c r="AM276" i="7"/>
  <c r="AM357" i="7" s="1"/>
  <c r="Z276" i="7"/>
  <c r="Z357" i="7" s="1"/>
  <c r="AY359" i="7"/>
  <c r="BY440" i="7"/>
  <c r="AY440" i="7" s="1"/>
  <c r="AJ278" i="7"/>
  <c r="AJ359" i="7" s="1"/>
  <c r="AC31" i="11" s="1"/>
  <c r="AK278" i="7"/>
  <c r="AK359" i="7" s="1"/>
  <c r="AM278" i="7"/>
  <c r="AM359" i="7" s="1"/>
  <c r="AF31" i="11" s="1"/>
  <c r="CB421" i="7"/>
  <c r="BB421" i="7" s="1"/>
  <c r="BB340" i="7"/>
  <c r="AK268" i="7"/>
  <c r="AK349" i="7" s="1"/>
  <c r="AD21" i="11" s="1"/>
  <c r="AK265" i="7"/>
  <c r="AK346" i="7" s="1"/>
  <c r="AD18" i="11" s="1"/>
  <c r="AM265" i="7"/>
  <c r="AM346" i="7" s="1"/>
  <c r="BB359" i="7"/>
  <c r="CB440" i="7"/>
  <c r="BB440" i="7" s="1"/>
  <c r="CB444" i="7"/>
  <c r="BB444" i="7" s="1"/>
  <c r="BB363" i="7"/>
  <c r="Q322" i="7"/>
  <c r="Q404" i="7" s="1"/>
  <c r="AM282" i="7"/>
  <c r="AM363" i="7" s="1"/>
  <c r="AF35" i="11" s="1"/>
  <c r="CD426" i="7"/>
  <c r="BD426" i="7" s="1"/>
  <c r="BD345" i="7"/>
  <c r="CA434" i="7"/>
  <c r="BA434" i="7" s="1"/>
  <c r="BA353" i="7"/>
  <c r="AI272" i="7"/>
  <c r="AI353" i="7" s="1"/>
  <c r="BB335" i="7"/>
  <c r="CB416" i="7"/>
  <c r="BB416" i="7" s="1"/>
  <c r="BB334" i="7"/>
  <c r="CB415" i="7"/>
  <c r="BB415" i="7" s="1"/>
  <c r="AY335" i="7"/>
  <c r="BY416" i="7"/>
  <c r="AY416" i="7" s="1"/>
  <c r="AO254" i="7"/>
  <c r="AO335" i="7" s="1"/>
  <c r="AH7" i="11" s="1"/>
  <c r="M294" i="7"/>
  <c r="M376" i="7" s="1"/>
  <c r="N294" i="7"/>
  <c r="AD294" i="7"/>
  <c r="AD376" i="7" s="1"/>
  <c r="AD254" i="7"/>
  <c r="AD335" i="7" s="1"/>
  <c r="AN254" i="7"/>
  <c r="AN335" i="7" s="1"/>
  <c r="AI254" i="7"/>
  <c r="AI335" i="7" s="1"/>
  <c r="AR254" i="7"/>
  <c r="AR335" i="7" s="1"/>
  <c r="AK7" i="11" s="1"/>
  <c r="AM254" i="7"/>
  <c r="AM335" i="7" s="1"/>
  <c r="BD339" i="7"/>
  <c r="CD420" i="7"/>
  <c r="BD420" i="7" s="1"/>
  <c r="AJ264" i="7"/>
  <c r="AJ345" i="7" s="1"/>
  <c r="AC17" i="11" s="1"/>
  <c r="AN264" i="7"/>
  <c r="AN345" i="7" s="1"/>
  <c r="AG17" i="11" s="1"/>
  <c r="BC356" i="7"/>
  <c r="CC437" i="7"/>
  <c r="BC437" i="7" s="1"/>
  <c r="CD416" i="7"/>
  <c r="BD416" i="7" s="1"/>
  <c r="BD335" i="7"/>
  <c r="BZ435" i="7"/>
  <c r="AZ435" i="7" s="1"/>
  <c r="AZ354" i="7"/>
  <c r="BD332" i="7"/>
  <c r="CD413" i="7"/>
  <c r="BD413" i="7" s="1"/>
  <c r="CC412" i="7"/>
  <c r="BC412" i="7" s="1"/>
  <c r="BC331" i="7"/>
  <c r="S276" i="7"/>
  <c r="S357" i="7" s="1"/>
  <c r="R268" i="7"/>
  <c r="R349" i="7" s="1"/>
  <c r="AO275" i="7"/>
  <c r="AO356" i="7" s="1"/>
  <c r="AH28" i="11" s="1"/>
  <c r="AC298" i="7"/>
  <c r="AC380" i="7" s="1"/>
  <c r="L265" i="7"/>
  <c r="L346" i="7" s="1"/>
  <c r="CD444" i="7"/>
  <c r="BD444" i="7" s="1"/>
  <c r="BD363" i="7"/>
  <c r="AJ322" i="7"/>
  <c r="AJ404" i="7" s="1"/>
  <c r="AP322" i="7"/>
  <c r="AQ322" i="7"/>
  <c r="AQ404" i="7" s="1"/>
  <c r="AK322" i="7"/>
  <c r="AK404" i="7" s="1"/>
  <c r="AE322" i="7"/>
  <c r="AE404" i="7" s="1"/>
  <c r="Y322" i="7"/>
  <c r="P322" i="7"/>
  <c r="P404" i="7" s="1"/>
  <c r="AC322" i="7"/>
  <c r="AC404" i="7" s="1"/>
  <c r="AM322" i="7"/>
  <c r="AG322" i="7"/>
  <c r="K322" i="7"/>
  <c r="K404" i="7" s="1"/>
  <c r="AN322" i="7"/>
  <c r="AN404" i="7" s="1"/>
  <c r="N322" i="7"/>
  <c r="N404" i="7" s="1"/>
  <c r="AL322" i="7"/>
  <c r="AF322" i="7"/>
  <c r="AF404" i="7" s="1"/>
  <c r="W322" i="7"/>
  <c r="W404" i="7" s="1"/>
  <c r="V322" i="7"/>
  <c r="V404" i="7" s="1"/>
  <c r="L322" i="7"/>
  <c r="AO322" i="7"/>
  <c r="AO404" i="7" s="1"/>
  <c r="R322" i="7"/>
  <c r="R404" i="7" s="1"/>
  <c r="AB322" i="7"/>
  <c r="AB404" i="7" s="1"/>
  <c r="M322" i="7"/>
  <c r="T322" i="7"/>
  <c r="T404" i="7" s="1"/>
  <c r="AH322" i="7"/>
  <c r="AH404" i="7" s="1"/>
  <c r="AA322" i="7"/>
  <c r="AA404" i="7" s="1"/>
  <c r="O322" i="7"/>
  <c r="AR322" i="7"/>
  <c r="AR404" i="7" s="1"/>
  <c r="AD322" i="7"/>
  <c r="AD404" i="7" s="1"/>
  <c r="Z322" i="7"/>
  <c r="Z404" i="7" s="1"/>
  <c r="AI322" i="7"/>
  <c r="BA333" i="7"/>
  <c r="CA414" i="7"/>
  <c r="BA414" i="7" s="1"/>
  <c r="CC420" i="7"/>
  <c r="BC420" i="7" s="1"/>
  <c r="BC339" i="7"/>
  <c r="CD435" i="7"/>
  <c r="BD435" i="7" s="1"/>
  <c r="BD354" i="7"/>
  <c r="N313" i="7"/>
  <c r="AQ313" i="7"/>
  <c r="AQ395" i="7" s="1"/>
  <c r="AG313" i="7"/>
  <c r="AG395" i="7" s="1"/>
  <c r="AE313" i="7"/>
  <c r="AE395" i="7" s="1"/>
  <c r="U313" i="7"/>
  <c r="S313" i="7"/>
  <c r="S395" i="7" s="1"/>
  <c r="AP313" i="7"/>
  <c r="AP395" i="7" s="1"/>
  <c r="W313" i="7"/>
  <c r="W395" i="7" s="1"/>
  <c r="AM313" i="7"/>
  <c r="M313" i="7"/>
  <c r="M395" i="7" s="1"/>
  <c r="K313" i="7"/>
  <c r="K395" i="7" s="1"/>
  <c r="P313" i="7"/>
  <c r="AH313" i="7"/>
  <c r="L313" i="7"/>
  <c r="L395" i="7" s="1"/>
  <c r="V313" i="7"/>
  <c r="V395" i="7" s="1"/>
  <c r="AJ313" i="7"/>
  <c r="AJ395" i="7" s="1"/>
  <c r="Z313" i="7"/>
  <c r="AC313" i="7"/>
  <c r="AC395" i="7" s="1"/>
  <c r="AA313" i="7"/>
  <c r="AA395" i="7" s="1"/>
  <c r="O313" i="7"/>
  <c r="O395" i="7" s="1"/>
  <c r="AL313" i="7"/>
  <c r="AB313" i="7"/>
  <c r="AB395" i="7" s="1"/>
  <c r="Y313" i="7"/>
  <c r="Y395" i="7" s="1"/>
  <c r="AO313" i="7"/>
  <c r="AO395" i="7" s="1"/>
  <c r="AN313" i="7"/>
  <c r="R313" i="7"/>
  <c r="R395" i="7" s="1"/>
  <c r="T313" i="7"/>
  <c r="T395" i="7" s="1"/>
  <c r="AK313" i="7"/>
  <c r="AK395" i="7" s="1"/>
  <c r="AI313" i="7"/>
  <c r="AR313" i="7"/>
  <c r="AR395" i="7" s="1"/>
  <c r="X313" i="7"/>
  <c r="X395" i="7" s="1"/>
  <c r="Q313" i="7"/>
  <c r="Q395" i="7" s="1"/>
  <c r="AF313" i="7"/>
  <c r="CD422" i="7"/>
  <c r="BD422" i="7" s="1"/>
  <c r="BD341" i="7"/>
  <c r="CM424" i="7"/>
  <c r="BM424" i="7" s="1"/>
  <c r="BM343" i="7"/>
  <c r="AH302" i="7"/>
  <c r="AH384" i="7" s="1"/>
  <c r="AK302" i="7"/>
  <c r="AK384" i="7" s="1"/>
  <c r="V302" i="7"/>
  <c r="AI302" i="7"/>
  <c r="AI384" i="7" s="1"/>
  <c r="AR302" i="7"/>
  <c r="AR384" i="7" s="1"/>
  <c r="W302" i="7"/>
  <c r="W384" i="7" s="1"/>
  <c r="Y302" i="7"/>
  <c r="T302" i="7"/>
  <c r="T384" i="7" s="1"/>
  <c r="U302" i="7"/>
  <c r="U384" i="7" s="1"/>
  <c r="AP302" i="7"/>
  <c r="AP384" i="7" s="1"/>
  <c r="AE302" i="7"/>
  <c r="AN302" i="7"/>
  <c r="AN384" i="7" s="1"/>
  <c r="R302" i="7"/>
  <c r="R384" i="7" s="1"/>
  <c r="K302" i="7"/>
  <c r="K384" i="7" s="1"/>
  <c r="AM302" i="7"/>
  <c r="AJ302" i="7"/>
  <c r="AJ384" i="7" s="1"/>
  <c r="X302" i="7"/>
  <c r="X384" i="7" s="1"/>
  <c r="AG302" i="7"/>
  <c r="AG384" i="7" s="1"/>
  <c r="AB302" i="7"/>
  <c r="AO302" i="7"/>
  <c r="AO384" i="7" s="1"/>
  <c r="AL302" i="7"/>
  <c r="AL384" i="7" s="1"/>
  <c r="AQ302" i="7"/>
  <c r="AQ384" i="7" s="1"/>
  <c r="Z302" i="7"/>
  <c r="AA302" i="7"/>
  <c r="AA384" i="7" s="1"/>
  <c r="AF302" i="7"/>
  <c r="AF384" i="7" s="1"/>
  <c r="AC302" i="7"/>
  <c r="AC384" i="7" s="1"/>
  <c r="CM431" i="7"/>
  <c r="BM431" i="7" s="1"/>
  <c r="BM350" i="7"/>
  <c r="CG413" i="7"/>
  <c r="BG413" i="7" s="1"/>
  <c r="BG332" i="7"/>
  <c r="CG430" i="7"/>
  <c r="BG430" i="7" s="1"/>
  <c r="BG349" i="7"/>
  <c r="CG441" i="7"/>
  <c r="BG441" i="7" s="1"/>
  <c r="BG360" i="7"/>
  <c r="CO429" i="7"/>
  <c r="BO429" i="7" s="1"/>
  <c r="BO348" i="7"/>
  <c r="CL422" i="7"/>
  <c r="BL422" i="7" s="1"/>
  <c r="BL341" i="7"/>
  <c r="CE431" i="7"/>
  <c r="BE431" i="7" s="1"/>
  <c r="BE350" i="7"/>
  <c r="BO331" i="7"/>
  <c r="CO412" i="7"/>
  <c r="BO412" i="7" s="1"/>
  <c r="BZ414" i="7"/>
  <c r="AZ414" i="7" s="1"/>
  <c r="AZ333" i="7"/>
  <c r="AK292" i="7"/>
  <c r="AK374" i="7" s="1"/>
  <c r="O292" i="7"/>
  <c r="O374" i="7" s="1"/>
  <c r="Y292" i="7"/>
  <c r="Y374" i="7" s="1"/>
  <c r="AA292" i="7"/>
  <c r="AA374" i="7" s="1"/>
  <c r="S292" i="7"/>
  <c r="S374" i="7" s="1"/>
  <c r="R292" i="7"/>
  <c r="R374" i="7" s="1"/>
  <c r="AI292" i="7"/>
  <c r="AI374" i="7" s="1"/>
  <c r="AN292" i="7"/>
  <c r="AN374" i="7" s="1"/>
  <c r="AL292" i="7"/>
  <c r="AB292" i="7"/>
  <c r="AB374" i="7" s="1"/>
  <c r="Z292" i="7"/>
  <c r="Z374" i="7" s="1"/>
  <c r="P292" i="7"/>
  <c r="P374" i="7" s="1"/>
  <c r="AE292" i="7"/>
  <c r="AE374" i="7" s="1"/>
  <c r="AH292" i="7"/>
  <c r="U292" i="7"/>
  <c r="U374" i="7" s="1"/>
  <c r="K292" i="7"/>
  <c r="K374" i="7" s="1"/>
  <c r="AR292" i="7"/>
  <c r="AP292" i="7"/>
  <c r="AP374" i="7" s="1"/>
  <c r="AF292" i="7"/>
  <c r="AF374" i="7" s="1"/>
  <c r="AD292" i="7"/>
  <c r="AD374" i="7" s="1"/>
  <c r="T292" i="7"/>
  <c r="T374" i="7" s="1"/>
  <c r="Q292" i="7"/>
  <c r="Q374" i="7" s="1"/>
  <c r="X292" i="7"/>
  <c r="X374" i="7" s="1"/>
  <c r="V292" i="7"/>
  <c r="V374" i="7" s="1"/>
  <c r="L292" i="7"/>
  <c r="L374" i="7" s="1"/>
  <c r="AO292" i="7"/>
  <c r="AO374" i="7" s="1"/>
  <c r="W292" i="7"/>
  <c r="W374" i="7" s="1"/>
  <c r="AC292" i="7"/>
  <c r="AQ292" i="7"/>
  <c r="AQ374" i="7" s="1"/>
  <c r="AJ292" i="7"/>
  <c r="AJ374" i="7" s="1"/>
  <c r="AG292" i="7"/>
  <c r="AG374" i="7" s="1"/>
  <c r="N292" i="7"/>
  <c r="N374" i="7" s="1"/>
  <c r="AM292" i="7"/>
  <c r="AM374" i="7" s="1"/>
  <c r="CA412" i="7"/>
  <c r="BA412" i="7" s="1"/>
  <c r="BA331" i="7"/>
  <c r="L290" i="7"/>
  <c r="AO290" i="7"/>
  <c r="AO372" i="7" s="1"/>
  <c r="AA290" i="7"/>
  <c r="K290" i="7"/>
  <c r="K372" i="7" s="1"/>
  <c r="Q290" i="7"/>
  <c r="Q372" i="7" s="1"/>
  <c r="AM290" i="7"/>
  <c r="AM372" i="7" s="1"/>
  <c r="AR290" i="7"/>
  <c r="AP290" i="7"/>
  <c r="AP372" i="7" s="1"/>
  <c r="AF290" i="7"/>
  <c r="AF372" i="7" s="1"/>
  <c r="AD290" i="7"/>
  <c r="AD372" i="7" s="1"/>
  <c r="T290" i="7"/>
  <c r="R290" i="7"/>
  <c r="R372" i="7" s="1"/>
  <c r="AK290" i="7"/>
  <c r="AK372" i="7" s="1"/>
  <c r="X290" i="7"/>
  <c r="X372" i="7" s="1"/>
  <c r="AL290" i="7"/>
  <c r="AE290" i="7"/>
  <c r="AE372" i="7" s="1"/>
  <c r="W290" i="7"/>
  <c r="W372" i="7" s="1"/>
  <c r="AH290" i="7"/>
  <c r="AH372" i="7" s="1"/>
  <c r="V290" i="7"/>
  <c r="AB290" i="7"/>
  <c r="AB372" i="7" s="1"/>
  <c r="Z290" i="7"/>
  <c r="P290" i="7"/>
  <c r="P372" i="7" s="1"/>
  <c r="N290" i="7"/>
  <c r="AI290" i="7"/>
  <c r="AI372" i="7" s="1"/>
  <c r="AG290" i="7"/>
  <c r="AG372" i="7" s="1"/>
  <c r="AQ290" i="7"/>
  <c r="AQ372" i="7" s="1"/>
  <c r="U290" i="7"/>
  <c r="AN290" i="7"/>
  <c r="AN372" i="7" s="1"/>
  <c r="Y290" i="7"/>
  <c r="Y372" i="7" s="1"/>
  <c r="M290" i="7"/>
  <c r="M372" i="7" s="1"/>
  <c r="AJ290" i="7"/>
  <c r="S290" i="7"/>
  <c r="S372" i="7" s="1"/>
  <c r="O290" i="7"/>
  <c r="O372" i="7" s="1"/>
  <c r="CA441" i="7"/>
  <c r="BA441" i="7" s="1"/>
  <c r="BA360" i="7"/>
  <c r="M319" i="7"/>
  <c r="M401" i="7" s="1"/>
  <c r="K319" i="7"/>
  <c r="T319" i="7"/>
  <c r="AH319" i="7"/>
  <c r="AH401" i="7" s="1"/>
  <c r="AR319" i="7"/>
  <c r="AR401" i="7" s="1"/>
  <c r="V319" i="7"/>
  <c r="V401" i="7" s="1"/>
  <c r="AN319" i="7"/>
  <c r="L319" i="7"/>
  <c r="L401" i="7" s="1"/>
  <c r="N319" i="7"/>
  <c r="N401" i="7" s="1"/>
  <c r="AQ319" i="7"/>
  <c r="AG319" i="7"/>
  <c r="AE319" i="7"/>
  <c r="AE401" i="7" s="1"/>
  <c r="U319" i="7"/>
  <c r="U401" i="7" s="1"/>
  <c r="S319" i="7"/>
  <c r="S401" i="7" s="1"/>
  <c r="Y319" i="7"/>
  <c r="AM319" i="7"/>
  <c r="AM401" i="7" s="1"/>
  <c r="AP319" i="7"/>
  <c r="AD319" i="7"/>
  <c r="AD401" i="7" s="1"/>
  <c r="R319" i="7"/>
  <c r="X319" i="7"/>
  <c r="X401" i="7" s="1"/>
  <c r="AK319" i="7"/>
  <c r="AK401" i="7" s="1"/>
  <c r="AI319" i="7"/>
  <c r="AI401" i="7" s="1"/>
  <c r="W319" i="7"/>
  <c r="Z319" i="7"/>
  <c r="AF319" i="7"/>
  <c r="AF401" i="7" s="1"/>
  <c r="AA319" i="7"/>
  <c r="Q319" i="7"/>
  <c r="O319" i="7"/>
  <c r="O401" i="7" s="1"/>
  <c r="AJ319" i="7"/>
  <c r="AJ401" i="7" s="1"/>
  <c r="AL319" i="7"/>
  <c r="AL401" i="7" s="1"/>
  <c r="P319" i="7"/>
  <c r="AO319" i="7"/>
  <c r="AO401" i="7" s="1"/>
  <c r="AB319" i="7"/>
  <c r="AB401" i="7" s="1"/>
  <c r="CN420" i="7"/>
  <c r="BN420" i="7" s="1"/>
  <c r="BN339" i="7"/>
  <c r="CA427" i="7"/>
  <c r="BA427" i="7" s="1"/>
  <c r="BA346" i="7"/>
  <c r="P305" i="7"/>
  <c r="AO305" i="7"/>
  <c r="AO387" i="7" s="1"/>
  <c r="V305" i="7"/>
  <c r="AC305" i="7"/>
  <c r="AD305" i="7"/>
  <c r="AG305" i="7"/>
  <c r="AL305" i="7"/>
  <c r="AL387" i="7" s="1"/>
  <c r="AI305" i="7"/>
  <c r="AI387" i="7" s="1"/>
  <c r="U305" i="7"/>
  <c r="AP305" i="7"/>
  <c r="AA305" i="7"/>
  <c r="AA387" i="7" s="1"/>
  <c r="Q305" i="7"/>
  <c r="AE305" i="7"/>
  <c r="AF305" i="7"/>
  <c r="AF387" i="7" s="1"/>
  <c r="Y305" i="7"/>
  <c r="Y387" i="7" s="1"/>
  <c r="AR305" i="7"/>
  <c r="AQ305" i="7"/>
  <c r="AQ387" i="7" s="1"/>
  <c r="S305" i="7"/>
  <c r="S387" i="7" s="1"/>
  <c r="O305" i="7"/>
  <c r="O387" i="7" s="1"/>
  <c r="AB305" i="7"/>
  <c r="AB387" i="7" s="1"/>
  <c r="AK305" i="7"/>
  <c r="L305" i="7"/>
  <c r="L387" i="7" s="1"/>
  <c r="K305" i="7"/>
  <c r="K387" i="7" s="1"/>
  <c r="W305" i="7"/>
  <c r="W387" i="7" s="1"/>
  <c r="AN305" i="7"/>
  <c r="T305" i="7"/>
  <c r="X305" i="7"/>
  <c r="X387" i="7" s="1"/>
  <c r="R305" i="7"/>
  <c r="R387" i="7" s="1"/>
  <c r="AH305" i="7"/>
  <c r="AJ305" i="7"/>
  <c r="AJ387" i="7" s="1"/>
  <c r="AM305" i="7"/>
  <c r="AM387" i="7" s="1"/>
  <c r="Z305" i="7"/>
  <c r="Z387" i="7" s="1"/>
  <c r="CF442" i="7"/>
  <c r="BF442" i="7" s="1"/>
  <c r="BF361" i="7"/>
  <c r="CE413" i="7"/>
  <c r="BE413" i="7" s="1"/>
  <c r="BE332" i="7"/>
  <c r="BD356" i="7"/>
  <c r="CD437" i="7"/>
  <c r="BD437" i="7" s="1"/>
  <c r="CE412" i="7"/>
  <c r="BE412" i="7" s="1"/>
  <c r="BE331" i="7"/>
  <c r="CJ444" i="7"/>
  <c r="BJ444" i="7" s="1"/>
  <c r="BJ363" i="7"/>
  <c r="CC426" i="7"/>
  <c r="BC426" i="7" s="1"/>
  <c r="BC345" i="7"/>
  <c r="CI445" i="7"/>
  <c r="BI445" i="7" s="1"/>
  <c r="BI364" i="7"/>
  <c r="T323" i="7"/>
  <c r="T405" i="7" s="1"/>
  <c r="N323" i="7"/>
  <c r="N405" i="7" s="1"/>
  <c r="AQ323" i="7"/>
  <c r="AG323" i="7"/>
  <c r="AG405" i="7" s="1"/>
  <c r="AE323" i="7"/>
  <c r="AE405" i="7" s="1"/>
  <c r="AL323" i="7"/>
  <c r="AL405" i="7" s="1"/>
  <c r="AK323" i="7"/>
  <c r="AK405" i="7" s="1"/>
  <c r="AP323" i="7"/>
  <c r="AP405" i="7" s="1"/>
  <c r="AR323" i="7"/>
  <c r="AR405" i="7" s="1"/>
  <c r="AD323" i="7"/>
  <c r="AD405" i="7" s="1"/>
  <c r="AJ323" i="7"/>
  <c r="R323" i="7"/>
  <c r="R405" i="7" s="1"/>
  <c r="P323" i="7"/>
  <c r="P405" i="7" s="1"/>
  <c r="AN323" i="7"/>
  <c r="AN405" i="7" s="1"/>
  <c r="AI323" i="7"/>
  <c r="AI405" i="7" s="1"/>
  <c r="Y323" i="7"/>
  <c r="Y405" i="7" s="1"/>
  <c r="W323" i="7"/>
  <c r="W405" i="7" s="1"/>
  <c r="K323" i="7"/>
  <c r="K405" i="7" s="1"/>
  <c r="L323" i="7"/>
  <c r="L405" i="7" s="1"/>
  <c r="AH323" i="7"/>
  <c r="X323" i="7"/>
  <c r="X405" i="7" s="1"/>
  <c r="U323" i="7"/>
  <c r="U405" i="7" s="1"/>
  <c r="V323" i="7"/>
  <c r="V405" i="7" s="1"/>
  <c r="AO323" i="7"/>
  <c r="AO405" i="7" s="1"/>
  <c r="AB323" i="7"/>
  <c r="AB405" i="7" s="1"/>
  <c r="AM323" i="7"/>
  <c r="AM405" i="7" s="1"/>
  <c r="AC323" i="7"/>
  <c r="AC405" i="7" s="1"/>
  <c r="AA323" i="7"/>
  <c r="AA405" i="7" s="1"/>
  <c r="AF323" i="7"/>
  <c r="AF405" i="7" s="1"/>
  <c r="CI415" i="7"/>
  <c r="BI415" i="7" s="1"/>
  <c r="BI334" i="7"/>
  <c r="Y315" i="7"/>
  <c r="AO315" i="7"/>
  <c r="AO397" i="7" s="1"/>
  <c r="Z315" i="7"/>
  <c r="Z397" i="7" s="1"/>
  <c r="AP315" i="7"/>
  <c r="W315" i="7"/>
  <c r="AM315" i="7"/>
  <c r="AM397" i="7" s="1"/>
  <c r="T315" i="7"/>
  <c r="T397" i="7" s="1"/>
  <c r="L315" i="7"/>
  <c r="M315" i="7"/>
  <c r="AC315" i="7"/>
  <c r="AC397" i="7" s="1"/>
  <c r="N315" i="7"/>
  <c r="N397" i="7" s="1"/>
  <c r="AD315" i="7"/>
  <c r="AD397" i="7" s="1"/>
  <c r="K315" i="7"/>
  <c r="AA315" i="7"/>
  <c r="AA397" i="7" s="1"/>
  <c r="AQ315" i="7"/>
  <c r="AQ397" i="7" s="1"/>
  <c r="AJ315" i="7"/>
  <c r="AB315" i="7"/>
  <c r="Q315" i="7"/>
  <c r="Q397" i="7" s="1"/>
  <c r="AG315" i="7"/>
  <c r="AG397" i="7" s="1"/>
  <c r="R315" i="7"/>
  <c r="AH315" i="7"/>
  <c r="O315" i="7"/>
  <c r="O397" i="7" s="1"/>
  <c r="AE315" i="7"/>
  <c r="AE397" i="7" s="1"/>
  <c r="P315" i="7"/>
  <c r="P397" i="7" s="1"/>
  <c r="X315" i="7"/>
  <c r="AR315" i="7"/>
  <c r="AR397" i="7" s="1"/>
  <c r="AL315" i="7"/>
  <c r="AL397" i="7" s="1"/>
  <c r="AN315" i="7"/>
  <c r="BA356" i="7"/>
  <c r="U315" i="7"/>
  <c r="U397" i="7" s="1"/>
  <c r="S315" i="7"/>
  <c r="S397" i="7" s="1"/>
  <c r="AK315" i="7"/>
  <c r="AI315" i="7"/>
  <c r="CA437" i="7"/>
  <c r="BA437" i="7" s="1"/>
  <c r="V315" i="7"/>
  <c r="V397" i="7" s="1"/>
  <c r="AF315" i="7"/>
  <c r="AF397" i="7" s="1"/>
  <c r="CI427" i="7"/>
  <c r="BI427" i="7" s="1"/>
  <c r="BI346" i="7"/>
  <c r="BM332" i="7"/>
  <c r="CM413" i="7"/>
  <c r="BM413" i="7" s="1"/>
  <c r="CG421" i="7"/>
  <c r="BG421" i="7" s="1"/>
  <c r="BG340" i="7"/>
  <c r="BB346" i="7"/>
  <c r="CB427" i="7"/>
  <c r="BB427" i="7" s="1"/>
  <c r="CE444" i="7"/>
  <c r="BE444" i="7" s="1"/>
  <c r="BE363" i="7"/>
  <c r="CL428" i="7"/>
  <c r="BL428" i="7" s="1"/>
  <c r="BL347" i="7"/>
  <c r="Y306" i="7"/>
  <c r="AQ306" i="7"/>
  <c r="AR306" i="7"/>
  <c r="AR388" i="7" s="1"/>
  <c r="AE306" i="7"/>
  <c r="AB306" i="7"/>
  <c r="AI306" i="7"/>
  <c r="AI388" i="7" s="1"/>
  <c r="AH306" i="7"/>
  <c r="AN306" i="7"/>
  <c r="AG306" i="7"/>
  <c r="AK306" i="7"/>
  <c r="U306" i="7"/>
  <c r="U388" i="7" s="1"/>
  <c r="AA306" i="7"/>
  <c r="AP306" i="7"/>
  <c r="AO306" i="7"/>
  <c r="AO388" i="7" s="1"/>
  <c r="AF306" i="7"/>
  <c r="AF388" i="7" s="1"/>
  <c r="AL306" i="7"/>
  <c r="T306" i="7"/>
  <c r="AJ306" i="7"/>
  <c r="AJ388" i="7" s="1"/>
  <c r="W306" i="7"/>
  <c r="W388" i="7" s="1"/>
  <c r="K306" i="7"/>
  <c r="X306" i="7"/>
  <c r="L306" i="7"/>
  <c r="L388" i="7" s="1"/>
  <c r="AM306" i="7"/>
  <c r="AM388" i="7" s="1"/>
  <c r="CO435" i="7"/>
  <c r="BO435" i="7" s="1"/>
  <c r="BO354" i="7"/>
  <c r="CG433" i="7"/>
  <c r="BG433" i="7" s="1"/>
  <c r="BG352" i="7"/>
  <c r="CN419" i="7"/>
  <c r="BN419" i="7" s="1"/>
  <c r="BN338" i="7"/>
  <c r="BZ430" i="7"/>
  <c r="AZ430" i="7" s="1"/>
  <c r="AZ349" i="7"/>
  <c r="AI308" i="7"/>
  <c r="AI390" i="7" s="1"/>
  <c r="X308" i="7"/>
  <c r="W308" i="7"/>
  <c r="V308" i="7"/>
  <c r="V390" i="7" s="1"/>
  <c r="K308" i="7"/>
  <c r="K390" i="7" s="1"/>
  <c r="AJ308" i="7"/>
  <c r="R308" i="7"/>
  <c r="AE308" i="7"/>
  <c r="AE390" i="7" s="1"/>
  <c r="T308" i="7"/>
  <c r="T390" i="7" s="1"/>
  <c r="Y308" i="7"/>
  <c r="Y390" i="7" s="1"/>
  <c r="AH308" i="7"/>
  <c r="AH390" i="7" s="1"/>
  <c r="AQ308" i="7"/>
  <c r="AQ390" i="7" s="1"/>
  <c r="AG308" i="7"/>
  <c r="AG390" i="7" s="1"/>
  <c r="AR308" i="7"/>
  <c r="AR390" i="7" s="1"/>
  <c r="AC308" i="7"/>
  <c r="Q308" i="7"/>
  <c r="Q390" i="7" s="1"/>
  <c r="AL308" i="7"/>
  <c r="AL390" i="7" s="1"/>
  <c r="U308" i="7"/>
  <c r="U390" i="7" s="1"/>
  <c r="Z308" i="7"/>
  <c r="Z390" i="7" s="1"/>
  <c r="AM308" i="7"/>
  <c r="AM390" i="7" s="1"/>
  <c r="AF308" i="7"/>
  <c r="AF390" i="7" s="1"/>
  <c r="AA308" i="7"/>
  <c r="AA390" i="7" s="1"/>
  <c r="AD308" i="7"/>
  <c r="P308" i="7"/>
  <c r="P390" i="7" s="1"/>
  <c r="O308" i="7"/>
  <c r="O390" i="7" s="1"/>
  <c r="AK308" i="7"/>
  <c r="AK390" i="7" s="1"/>
  <c r="M308" i="7"/>
  <c r="M390" i="7" s="1"/>
  <c r="AN308" i="7"/>
  <c r="AN390" i="7" s="1"/>
  <c r="S308" i="7"/>
  <c r="AO308" i="7"/>
  <c r="AO390" i="7" s="1"/>
  <c r="AB308" i="7"/>
  <c r="AB390" i="7" s="1"/>
  <c r="AP308" i="7"/>
  <c r="AP390" i="7" s="1"/>
  <c r="L308" i="7"/>
  <c r="L390" i="7" s="1"/>
  <c r="CM443" i="7"/>
  <c r="BM443" i="7" s="1"/>
  <c r="BM362" i="7"/>
  <c r="BZ431" i="7"/>
  <c r="AZ431" i="7" s="1"/>
  <c r="S309" i="7"/>
  <c r="AI309" i="7"/>
  <c r="AI391" i="7" s="1"/>
  <c r="Y309" i="7"/>
  <c r="AF309" i="7"/>
  <c r="AF391" i="7" s="1"/>
  <c r="Z309" i="7"/>
  <c r="L309" i="7"/>
  <c r="L391" i="7" s="1"/>
  <c r="AM309" i="7"/>
  <c r="AM391" i="7" s="1"/>
  <c r="AD309" i="7"/>
  <c r="AD391" i="7" s="1"/>
  <c r="AZ350" i="7"/>
  <c r="W309" i="7"/>
  <c r="W391" i="7" s="1"/>
  <c r="M309" i="7"/>
  <c r="M391" i="7" s="1"/>
  <c r="AC309" i="7"/>
  <c r="AC391" i="7" s="1"/>
  <c r="AK309" i="7"/>
  <c r="AG309" i="7"/>
  <c r="AG391" i="7" s="1"/>
  <c r="T309" i="7"/>
  <c r="T391" i="7" s="1"/>
  <c r="AQ309" i="7"/>
  <c r="AQ391" i="7" s="1"/>
  <c r="AJ309" i="7"/>
  <c r="K309" i="7"/>
  <c r="K391" i="7" s="1"/>
  <c r="AA309" i="7"/>
  <c r="AA391" i="7" s="1"/>
  <c r="Q309" i="7"/>
  <c r="Q391" i="7" s="1"/>
  <c r="P309" i="7"/>
  <c r="AO309" i="7"/>
  <c r="AO391" i="7" s="1"/>
  <c r="AL309" i="7"/>
  <c r="AL391" i="7" s="1"/>
  <c r="AB309" i="7"/>
  <c r="AB391" i="7" s="1"/>
  <c r="V309" i="7"/>
  <c r="N309" i="7"/>
  <c r="N391" i="7" s="1"/>
  <c r="O309" i="7"/>
  <c r="O391" i="7" s="1"/>
  <c r="R309" i="7"/>
  <c r="R391" i="7" s="1"/>
  <c r="AN309" i="7"/>
  <c r="AE309" i="7"/>
  <c r="AE391" i="7" s="1"/>
  <c r="AP309" i="7"/>
  <c r="AP391" i="7" s="1"/>
  <c r="X309" i="7"/>
  <c r="X391" i="7" s="1"/>
  <c r="U309" i="7"/>
  <c r="AH309" i="7"/>
  <c r="AH391" i="7" s="1"/>
  <c r="AR309" i="7"/>
  <c r="AR391" i="7" s="1"/>
  <c r="N269" i="7"/>
  <c r="N350" i="7" s="1"/>
  <c r="G22" i="11" s="1"/>
  <c r="BB353" i="7"/>
  <c r="CB434" i="7"/>
  <c r="BB434" i="7" s="1"/>
  <c r="T312" i="7"/>
  <c r="T394" i="7" s="1"/>
  <c r="AL312" i="7"/>
  <c r="AL394" i="7" s="1"/>
  <c r="AQ312" i="7"/>
  <c r="AK312" i="7"/>
  <c r="AE312" i="7"/>
  <c r="AE394" i="7" s="1"/>
  <c r="Y312" i="7"/>
  <c r="Y394" i="7" s="1"/>
  <c r="AI312" i="7"/>
  <c r="AI394" i="7" s="1"/>
  <c r="V312" i="7"/>
  <c r="W312" i="7"/>
  <c r="W394" i="7" s="1"/>
  <c r="K312" i="7"/>
  <c r="K394" i="7" s="1"/>
  <c r="AH312" i="7"/>
  <c r="AH394" i="7" s="1"/>
  <c r="AB312" i="7"/>
  <c r="AP312" i="7"/>
  <c r="AP394" i="7" s="1"/>
  <c r="S312" i="7"/>
  <c r="AJ312" i="7"/>
  <c r="AJ394" i="7" s="1"/>
  <c r="AD312" i="7"/>
  <c r="X312" i="7"/>
  <c r="X394" i="7" s="1"/>
  <c r="Z312" i="7"/>
  <c r="Z394" i="7" s="1"/>
  <c r="L312" i="7"/>
  <c r="L394" i="7" s="1"/>
  <c r="AO312" i="7"/>
  <c r="AF312" i="7"/>
  <c r="AF394" i="7" s="1"/>
  <c r="Q312" i="7"/>
  <c r="AN312" i="7"/>
  <c r="AN394" i="7" s="1"/>
  <c r="AM312" i="7"/>
  <c r="AG312" i="7"/>
  <c r="AG394" i="7" s="1"/>
  <c r="AA312" i="7"/>
  <c r="AA394" i="7" s="1"/>
  <c r="U312" i="7"/>
  <c r="U394" i="7" s="1"/>
  <c r="O312" i="7"/>
  <c r="AR312" i="7"/>
  <c r="AR394" i="7" s="1"/>
  <c r="R312" i="7"/>
  <c r="R394" i="7" s="1"/>
  <c r="P312" i="7"/>
  <c r="P394" i="7" s="1"/>
  <c r="M312" i="7"/>
  <c r="CC440" i="7"/>
  <c r="BC440" i="7" s="1"/>
  <c r="BC359" i="7"/>
  <c r="CH414" i="7"/>
  <c r="BH414" i="7" s="1"/>
  <c r="BH333" i="7"/>
  <c r="BD355" i="7"/>
  <c r="CD436" i="7"/>
  <c r="BD436" i="7" s="1"/>
  <c r="CI435" i="7"/>
  <c r="BI435" i="7" s="1"/>
  <c r="BI354" i="7"/>
  <c r="CD412" i="7"/>
  <c r="BD412" i="7" s="1"/>
  <c r="BD331" i="7"/>
  <c r="CI433" i="7"/>
  <c r="BI433" i="7" s="1"/>
  <c r="BI352" i="7"/>
  <c r="CC436" i="7"/>
  <c r="BC436" i="7" s="1"/>
  <c r="BC355" i="7"/>
  <c r="CC413" i="7"/>
  <c r="BC413" i="7" s="1"/>
  <c r="BC332" i="7"/>
  <c r="CA430" i="7"/>
  <c r="BA430" i="7" s="1"/>
  <c r="BA349" i="7"/>
  <c r="DN423" i="7"/>
  <c r="BM423" i="7" s="1"/>
  <c r="BM342" i="7"/>
  <c r="CM437" i="7"/>
  <c r="BM437" i="7" s="1"/>
  <c r="BM356" i="7"/>
  <c r="CE419" i="7"/>
  <c r="BE419" i="7" s="1"/>
  <c r="BE338" i="7"/>
  <c r="CL438" i="7"/>
  <c r="BL438" i="7" s="1"/>
  <c r="BL357" i="7"/>
  <c r="AN316" i="7"/>
  <c r="AC316" i="7"/>
  <c r="L316" i="7"/>
  <c r="AE316" i="7"/>
  <c r="AM316" i="7"/>
  <c r="N316" i="7"/>
  <c r="AH316" i="7"/>
  <c r="AI316" i="7"/>
  <c r="M316" i="7"/>
  <c r="AK316" i="7"/>
  <c r="AR316" i="7"/>
  <c r="Q316" i="7"/>
  <c r="X316" i="7"/>
  <c r="AF316" i="7"/>
  <c r="AA316" i="7"/>
  <c r="AJ316" i="7"/>
  <c r="AJ398" i="7" s="1"/>
  <c r="AG316" i="7"/>
  <c r="O316" i="7"/>
  <c r="K316" i="7"/>
  <c r="K398" i="7" s="1"/>
  <c r="R316" i="7"/>
  <c r="R398" i="7" s="1"/>
  <c r="V316" i="7"/>
  <c r="V398" i="7" s="1"/>
  <c r="AB316" i="7"/>
  <c r="AL316" i="7"/>
  <c r="AQ316" i="7"/>
  <c r="P316" i="7"/>
  <c r="AO316" i="7"/>
  <c r="Y316" i="7"/>
  <c r="Y398" i="7" s="1"/>
  <c r="AP316" i="7"/>
  <c r="AP398" i="7" s="1"/>
  <c r="W316" i="7"/>
  <c r="CK426" i="7"/>
  <c r="BK426" i="7" s="1"/>
  <c r="BK345" i="7"/>
  <c r="CK443" i="7"/>
  <c r="BK443" i="7" s="1"/>
  <c r="BK362" i="7"/>
  <c r="BB333" i="7"/>
  <c r="CB414" i="7"/>
  <c r="BB414" i="7" s="1"/>
  <c r="CE415" i="7"/>
  <c r="BE415" i="7" s="1"/>
  <c r="BE334" i="7"/>
  <c r="CB436" i="7"/>
  <c r="BB436" i="7" s="1"/>
  <c r="BB355" i="7"/>
  <c r="P314" i="7"/>
  <c r="P396" i="7" s="1"/>
  <c r="R314" i="7"/>
  <c r="T314" i="7"/>
  <c r="AH314" i="7"/>
  <c r="AH396" i="7" s="1"/>
  <c r="AQ314" i="7"/>
  <c r="AQ396" i="7" s="1"/>
  <c r="AK314" i="7"/>
  <c r="AL314" i="7"/>
  <c r="AL396" i="7" s="1"/>
  <c r="AR314" i="7"/>
  <c r="AR396" i="7" s="1"/>
  <c r="Y314" i="7"/>
  <c r="Y396" i="7" s="1"/>
  <c r="M314" i="7"/>
  <c r="W314" i="7"/>
  <c r="W396" i="7" s="1"/>
  <c r="Q314" i="7"/>
  <c r="Q396" i="7" s="1"/>
  <c r="K314" i="7"/>
  <c r="K396" i="7" s="1"/>
  <c r="AN314" i="7"/>
  <c r="AI314" i="7"/>
  <c r="AI396" i="7" s="1"/>
  <c r="AG314" i="7"/>
  <c r="AG396" i="7" s="1"/>
  <c r="AE314" i="7"/>
  <c r="AE396" i="7" s="1"/>
  <c r="AF314" i="7"/>
  <c r="Z314" i="7"/>
  <c r="Z396" i="7" s="1"/>
  <c r="AJ314" i="7"/>
  <c r="AJ396" i="7" s="1"/>
  <c r="AP314" i="7"/>
  <c r="AP396" i="7" s="1"/>
  <c r="V314" i="7"/>
  <c r="AO314" i="7"/>
  <c r="AO396" i="7" s="1"/>
  <c r="N314" i="7"/>
  <c r="N396" i="7" s="1"/>
  <c r="AD314" i="7"/>
  <c r="AD396" i="7" s="1"/>
  <c r="L314" i="7"/>
  <c r="AC314" i="7"/>
  <c r="AC396" i="7" s="1"/>
  <c r="AM314" i="7"/>
  <c r="AM396" i="7" s="1"/>
  <c r="AA314" i="7"/>
  <c r="AA396" i="7" s="1"/>
  <c r="AB314" i="7"/>
  <c r="O314" i="7"/>
  <c r="O396" i="7" s="1"/>
  <c r="CM428" i="7"/>
  <c r="BM428" i="7" s="1"/>
  <c r="BM347" i="7"/>
  <c r="CH422" i="7"/>
  <c r="BH422" i="7" s="1"/>
  <c r="BH341" i="7"/>
  <c r="CA426" i="7"/>
  <c r="BA426" i="7" s="1"/>
  <c r="BA345" i="7"/>
  <c r="AJ304" i="7"/>
  <c r="U304" i="7"/>
  <c r="U386" i="7" s="1"/>
  <c r="T304" i="7"/>
  <c r="T386" i="7" s="1"/>
  <c r="AC304" i="7"/>
  <c r="AC386" i="7" s="1"/>
  <c r="AL304" i="7"/>
  <c r="AA304" i="7"/>
  <c r="AA386" i="7" s="1"/>
  <c r="AM304" i="7"/>
  <c r="AD304" i="7"/>
  <c r="AD386" i="7" s="1"/>
  <c r="R304" i="7"/>
  <c r="AP304" i="7"/>
  <c r="AP386" i="7" s="1"/>
  <c r="O304" i="7"/>
  <c r="O386" i="7" s="1"/>
  <c r="S304" i="7"/>
  <c r="S386" i="7" s="1"/>
  <c r="AH304" i="7"/>
  <c r="P304" i="7"/>
  <c r="P386" i="7" s="1"/>
  <c r="V304" i="7"/>
  <c r="V386" i="7" s="1"/>
  <c r="Z304" i="7"/>
  <c r="AK304" i="7"/>
  <c r="K304" i="7"/>
  <c r="K386" i="7" s="1"/>
  <c r="N304" i="7"/>
  <c r="N386" i="7" s="1"/>
  <c r="W304" i="7"/>
  <c r="W386" i="7" s="1"/>
  <c r="AI304" i="7"/>
  <c r="AO304" i="7"/>
  <c r="AO386" i="7" s="1"/>
  <c r="AF304" i="7"/>
  <c r="AF386" i="7" s="1"/>
  <c r="Y304" i="7"/>
  <c r="Y386" i="7" s="1"/>
  <c r="AN304" i="7"/>
  <c r="X304" i="7"/>
  <c r="X386" i="7" s="1"/>
  <c r="Q304" i="7"/>
  <c r="AR304" i="7"/>
  <c r="AR386" i="7" s="1"/>
  <c r="AB304" i="7"/>
  <c r="L304" i="7"/>
  <c r="L386" i="7" s="1"/>
  <c r="AQ304" i="7"/>
  <c r="AQ386" i="7" s="1"/>
  <c r="AE304" i="7"/>
  <c r="AE386" i="7" s="1"/>
  <c r="AG304" i="7"/>
  <c r="CA413" i="7"/>
  <c r="BA413" i="7" s="1"/>
  <c r="BA332" i="7"/>
  <c r="Z291" i="7"/>
  <c r="Z373" i="7" s="1"/>
  <c r="T291" i="7"/>
  <c r="N291" i="7"/>
  <c r="N373" i="7" s="1"/>
  <c r="AQ291" i="7"/>
  <c r="AQ373" i="7" s="1"/>
  <c r="Y291" i="7"/>
  <c r="Y373" i="7" s="1"/>
  <c r="AE291" i="7"/>
  <c r="S291" i="7"/>
  <c r="S373" i="7" s="1"/>
  <c r="AO291" i="7"/>
  <c r="AO373" i="7" s="1"/>
  <c r="W291" i="7"/>
  <c r="W373" i="7" s="1"/>
  <c r="AK291" i="7"/>
  <c r="K291" i="7"/>
  <c r="K373" i="7" s="1"/>
  <c r="AN291" i="7"/>
  <c r="AN373" i="7" s="1"/>
  <c r="AH291" i="7"/>
  <c r="AH373" i="7" s="1"/>
  <c r="AB291" i="7"/>
  <c r="AL291" i="7"/>
  <c r="AL373" i="7" s="1"/>
  <c r="V291" i="7"/>
  <c r="V373" i="7" s="1"/>
  <c r="AM291" i="7"/>
  <c r="AM373" i="7" s="1"/>
  <c r="AA291" i="7"/>
  <c r="O291" i="7"/>
  <c r="O373" i="7" s="1"/>
  <c r="AF291" i="7"/>
  <c r="AF373" i="7" s="1"/>
  <c r="P291" i="7"/>
  <c r="P373" i="7" s="1"/>
  <c r="AP291" i="7"/>
  <c r="AJ291" i="7"/>
  <c r="AJ373" i="7" s="1"/>
  <c r="AD291" i="7"/>
  <c r="AD373" i="7" s="1"/>
  <c r="X291" i="7"/>
  <c r="X373" i="7" s="1"/>
  <c r="R291" i="7"/>
  <c r="L291" i="7"/>
  <c r="L373" i="7" s="1"/>
  <c r="AG291" i="7"/>
  <c r="AG373" i="7" s="1"/>
  <c r="U291" i="7"/>
  <c r="U373" i="7" s="1"/>
  <c r="Q291" i="7"/>
  <c r="M291" i="7"/>
  <c r="M373" i="7" s="1"/>
  <c r="AR291" i="7"/>
  <c r="AR373" i="7" s="1"/>
  <c r="AI291" i="7"/>
  <c r="AI373" i="7" s="1"/>
  <c r="N251" i="7"/>
  <c r="N332" i="7" s="1"/>
  <c r="BZ415" i="7"/>
  <c r="AZ415" i="7" s="1"/>
  <c r="AZ334" i="7"/>
  <c r="K293" i="7"/>
  <c r="AN293" i="7"/>
  <c r="AH293" i="7"/>
  <c r="AH375" i="7" s="1"/>
  <c r="AB293" i="7"/>
  <c r="AB375" i="7" s="1"/>
  <c r="V293" i="7"/>
  <c r="V375" i="7" s="1"/>
  <c r="P293" i="7"/>
  <c r="P375" i="7" s="1"/>
  <c r="AM293" i="7"/>
  <c r="AM375" i="7" s="1"/>
  <c r="T293" i="7"/>
  <c r="T375" i="7" s="1"/>
  <c r="AJ293" i="7"/>
  <c r="AJ375" i="7" s="1"/>
  <c r="N293" i="7"/>
  <c r="N375" i="7" s="1"/>
  <c r="AQ293" i="7"/>
  <c r="AQ375" i="7" s="1"/>
  <c r="U293" i="7"/>
  <c r="U375" i="7" s="1"/>
  <c r="AE293" i="7"/>
  <c r="AE375" i="7" s="1"/>
  <c r="AO293" i="7"/>
  <c r="AO375" i="7" s="1"/>
  <c r="S293" i="7"/>
  <c r="S375" i="7" s="1"/>
  <c r="Q293" i="7"/>
  <c r="Q375" i="7" s="1"/>
  <c r="W293" i="7"/>
  <c r="W375" i="7" s="1"/>
  <c r="AG293" i="7"/>
  <c r="AG375" i="7" s="1"/>
  <c r="AD293" i="7"/>
  <c r="AD375" i="7" s="1"/>
  <c r="X293" i="7"/>
  <c r="X375" i="7" s="1"/>
  <c r="L293" i="7"/>
  <c r="L375" i="7" s="1"/>
  <c r="AI293" i="7"/>
  <c r="Z293" i="7"/>
  <c r="Z375" i="7" s="1"/>
  <c r="AA293" i="7"/>
  <c r="AA375" i="7" s="1"/>
  <c r="Y293" i="7"/>
  <c r="Y375" i="7" s="1"/>
  <c r="O293" i="7"/>
  <c r="O375" i="7" s="1"/>
  <c r="AR293" i="7"/>
  <c r="AR375" i="7" s="1"/>
  <c r="AL293" i="7"/>
  <c r="AL375" i="7" s="1"/>
  <c r="AF293" i="7"/>
  <c r="AF375" i="7" s="1"/>
  <c r="R293" i="7"/>
  <c r="R375" i="7" s="1"/>
  <c r="AC293" i="7"/>
  <c r="AC375" i="7" s="1"/>
  <c r="AK293" i="7"/>
  <c r="AK375" i="7" s="1"/>
  <c r="AP293" i="7"/>
  <c r="AP375" i="7" s="1"/>
  <c r="N253" i="7"/>
  <c r="N334" i="7" s="1"/>
  <c r="G6" i="11" s="1"/>
  <c r="CA422" i="7"/>
  <c r="BA422" i="7" s="1"/>
  <c r="BA341" i="7"/>
  <c r="AN300" i="7"/>
  <c r="AN382" i="7" s="1"/>
  <c r="AO300" i="7"/>
  <c r="AB300" i="7"/>
  <c r="AB382" i="7" s="1"/>
  <c r="Q300" i="7"/>
  <c r="Q382" i="7" s="1"/>
  <c r="P300" i="7"/>
  <c r="P382" i="7" s="1"/>
  <c r="W300" i="7"/>
  <c r="AL300" i="7"/>
  <c r="AL382" i="7" s="1"/>
  <c r="AE300" i="7"/>
  <c r="AE382" i="7" s="1"/>
  <c r="AP300" i="7"/>
  <c r="AP382" i="7" s="1"/>
  <c r="U300" i="7"/>
  <c r="AD300" i="7"/>
  <c r="AD382" i="7" s="1"/>
  <c r="AI300" i="7"/>
  <c r="AI382" i="7" s="1"/>
  <c r="R300" i="7"/>
  <c r="R382" i="7" s="1"/>
  <c r="K300" i="7"/>
  <c r="AG300" i="7"/>
  <c r="AG382" i="7" s="1"/>
  <c r="S300" i="7"/>
  <c r="Y300" i="7"/>
  <c r="Y382" i="7" s="1"/>
  <c r="X300" i="7"/>
  <c r="AM300" i="7"/>
  <c r="AM382" i="7" s="1"/>
  <c r="O300" i="7"/>
  <c r="O382" i="7" s="1"/>
  <c r="AQ300" i="7"/>
  <c r="AQ382" i="7" s="1"/>
  <c r="V300" i="7"/>
  <c r="Z300" i="7"/>
  <c r="Z382" i="7" s="1"/>
  <c r="AA300" i="7"/>
  <c r="AA382" i="7" s="1"/>
  <c r="AR300" i="7"/>
  <c r="AR382" i="7" s="1"/>
  <c r="AF300" i="7"/>
  <c r="AK300" i="7"/>
  <c r="AK382" i="7" s="1"/>
  <c r="M300" i="7"/>
  <c r="M382" i="7" s="1"/>
  <c r="AJ300" i="7"/>
  <c r="AJ382" i="7" s="1"/>
  <c r="L300" i="7"/>
  <c r="AH300" i="7"/>
  <c r="AH382" i="7" s="1"/>
  <c r="T300" i="7"/>
  <c r="T382" i="7" s="1"/>
  <c r="BG335" i="7"/>
  <c r="CG416" i="7"/>
  <c r="BG416" i="7" s="1"/>
  <c r="T294" i="7"/>
  <c r="T376" i="7" s="1"/>
  <c r="X294" i="7"/>
  <c r="AH294" i="7"/>
  <c r="AH376" i="7" s="1"/>
  <c r="L294" i="7"/>
  <c r="V294" i="7"/>
  <c r="V376" i="7" s="1"/>
  <c r="AQ294" i="7"/>
  <c r="AQ376" i="7" s="1"/>
  <c r="AO294" i="7"/>
  <c r="AO376" i="7" s="1"/>
  <c r="Z294" i="7"/>
  <c r="AC294" i="7"/>
  <c r="AC376" i="7" s="1"/>
  <c r="AJ294" i="7"/>
  <c r="AG294" i="7"/>
  <c r="AG376" i="7" s="1"/>
  <c r="AR294" i="7"/>
  <c r="U294" i="7"/>
  <c r="U376" i="7" s="1"/>
  <c r="AN294" i="7"/>
  <c r="AN376" i="7" s="1"/>
  <c r="W294" i="7"/>
  <c r="W376" i="7" s="1"/>
  <c r="AP294" i="7"/>
  <c r="AF294" i="7"/>
  <c r="AF376" i="7" s="1"/>
  <c r="AM294" i="7"/>
  <c r="AM376" i="7" s="1"/>
  <c r="R294" i="7"/>
  <c r="R376" i="7" s="1"/>
  <c r="S294" i="7"/>
  <c r="AK294" i="7"/>
  <c r="AK376" i="7" s="1"/>
  <c r="AI294" i="7"/>
  <c r="P294" i="7"/>
  <c r="P376" i="7" s="1"/>
  <c r="O294" i="7"/>
  <c r="Q294" i="7"/>
  <c r="Q376" i="7" s="1"/>
  <c r="AE294" i="7"/>
  <c r="AE376" i="7" s="1"/>
  <c r="AB294" i="7"/>
  <c r="AB376" i="7" s="1"/>
  <c r="AL294" i="7"/>
  <c r="Y294" i="7"/>
  <c r="Y376" i="7" s="1"/>
  <c r="K294" i="7"/>
  <c r="K376" i="7" s="1"/>
  <c r="AA294" i="7"/>
  <c r="AA376" i="7" s="1"/>
  <c r="BK339" i="7"/>
  <c r="CK420" i="7"/>
  <c r="BK420" i="7" s="1"/>
  <c r="CB433" i="7"/>
  <c r="BB433" i="7" s="1"/>
  <c r="BB352" i="7"/>
  <c r="AL311" i="7"/>
  <c r="AL393" i="7" s="1"/>
  <c r="P311" i="7"/>
  <c r="P393" i="7" s="1"/>
  <c r="Z311" i="7"/>
  <c r="L311" i="7"/>
  <c r="L393" i="7" s="1"/>
  <c r="AQ311" i="7"/>
  <c r="AQ393" i="7" s="1"/>
  <c r="AR311" i="7"/>
  <c r="AR393" i="7" s="1"/>
  <c r="AG311" i="7"/>
  <c r="AG393" i="7" s="1"/>
  <c r="AK311" i="7"/>
  <c r="AK393" i="7" s="1"/>
  <c r="AI311" i="7"/>
  <c r="AI393" i="7" s="1"/>
  <c r="Y311" i="7"/>
  <c r="Y393" i="7" s="1"/>
  <c r="W311" i="7"/>
  <c r="W393" i="7" s="1"/>
  <c r="M311" i="7"/>
  <c r="M393" i="7" s="1"/>
  <c r="K311" i="7"/>
  <c r="K393" i="7" s="1"/>
  <c r="T311" i="7"/>
  <c r="T393" i="7" s="1"/>
  <c r="O311" i="7"/>
  <c r="O393" i="7" s="1"/>
  <c r="AN311" i="7"/>
  <c r="AN393" i="7" s="1"/>
  <c r="AM311" i="7"/>
  <c r="AM393" i="7" s="1"/>
  <c r="AA311" i="7"/>
  <c r="AA393" i="7" s="1"/>
  <c r="AH311" i="7"/>
  <c r="AH393" i="7" s="1"/>
  <c r="X311" i="7"/>
  <c r="X393" i="7" s="1"/>
  <c r="U311" i="7"/>
  <c r="S311" i="7"/>
  <c r="S393" i="7" s="1"/>
  <c r="AP311" i="7"/>
  <c r="AP393" i="7" s="1"/>
  <c r="AF311" i="7"/>
  <c r="AF393" i="7" s="1"/>
  <c r="AD311" i="7"/>
  <c r="AB311" i="7"/>
  <c r="AB393" i="7" s="1"/>
  <c r="Q311" i="7"/>
  <c r="Q393" i="7" s="1"/>
  <c r="AE311" i="7"/>
  <c r="AE393" i="7" s="1"/>
  <c r="V311" i="7"/>
  <c r="V393" i="7" s="1"/>
  <c r="AO311" i="7"/>
  <c r="AO393" i="7" s="1"/>
  <c r="AJ311" i="7"/>
  <c r="AJ393" i="7" s="1"/>
  <c r="AZ340" i="7"/>
  <c r="BZ421" i="7"/>
  <c r="AZ421" i="7" s="1"/>
  <c r="AR299" i="7"/>
  <c r="AR381" i="7" s="1"/>
  <c r="AM299" i="7"/>
  <c r="AM381" i="7" s="1"/>
  <c r="P299" i="7"/>
  <c r="M299" i="7"/>
  <c r="AQ299" i="7"/>
  <c r="AQ381" i="7" s="1"/>
  <c r="AH299" i="7"/>
  <c r="AH381" i="7" s="1"/>
  <c r="AA299" i="7"/>
  <c r="AA381" i="7" s="1"/>
  <c r="AN299" i="7"/>
  <c r="AL299" i="7"/>
  <c r="AL381" i="7" s="1"/>
  <c r="Z299" i="7"/>
  <c r="Z381" i="7" s="1"/>
  <c r="AO299" i="7"/>
  <c r="AO381" i="7" s="1"/>
  <c r="AF299" i="7"/>
  <c r="O299" i="7"/>
  <c r="O381" i="7" s="1"/>
  <c r="T299" i="7"/>
  <c r="U299" i="7"/>
  <c r="U381" i="7" s="1"/>
  <c r="X299" i="7"/>
  <c r="AE299" i="7"/>
  <c r="AE381" i="7" s="1"/>
  <c r="AI299" i="7"/>
  <c r="AI381" i="7" s="1"/>
  <c r="L299" i="7"/>
  <c r="L381" i="7" s="1"/>
  <c r="AP299" i="7"/>
  <c r="K299" i="7"/>
  <c r="K381" i="7" s="1"/>
  <c r="Q299" i="7"/>
  <c r="Q381" i="7" s="1"/>
  <c r="AJ299" i="7"/>
  <c r="AJ381" i="7" s="1"/>
  <c r="W299" i="7"/>
  <c r="AC299" i="7"/>
  <c r="AC381" i="7" s="1"/>
  <c r="AB299" i="7"/>
  <c r="AB381" i="7" s="1"/>
  <c r="AD299" i="7"/>
  <c r="AD381" i="7" s="1"/>
  <c r="Y299" i="7"/>
  <c r="AG299" i="7"/>
  <c r="AG381" i="7" s="1"/>
  <c r="V299" i="7"/>
  <c r="V381" i="7" s="1"/>
  <c r="AK299" i="7"/>
  <c r="AK381" i="7" s="1"/>
  <c r="S299" i="7"/>
  <c r="R299" i="7"/>
  <c r="R381" i="7" s="1"/>
  <c r="BM336" i="7"/>
  <c r="CM417" i="7"/>
  <c r="BM417" i="7" s="1"/>
  <c r="CI421" i="7"/>
  <c r="BI421" i="7" s="1"/>
  <c r="BI340" i="7"/>
  <c r="BD348" i="7"/>
  <c r="CD429" i="7"/>
  <c r="BD429" i="7" s="1"/>
  <c r="AN307" i="7"/>
  <c r="P307" i="7"/>
  <c r="P389" i="7" s="1"/>
  <c r="AM307" i="7"/>
  <c r="V307" i="7"/>
  <c r="V389" i="7" s="1"/>
  <c r="AO307" i="7"/>
  <c r="AQ307" i="7"/>
  <c r="AQ389" i="7" s="1"/>
  <c r="AE307" i="7"/>
  <c r="AR307" i="7"/>
  <c r="AR389" i="7" s="1"/>
  <c r="S307" i="7"/>
  <c r="T307" i="7"/>
  <c r="T389" i="7" s="1"/>
  <c r="AK307" i="7"/>
  <c r="AH307" i="7"/>
  <c r="AH389" i="7" s="1"/>
  <c r="AA307" i="7"/>
  <c r="Y307" i="7"/>
  <c r="Y389" i="7" s="1"/>
  <c r="AL307" i="7"/>
  <c r="AI307" i="7"/>
  <c r="AI389" i="7" s="1"/>
  <c r="W307" i="7"/>
  <c r="K307" i="7"/>
  <c r="K389" i="7" s="1"/>
  <c r="AF307" i="7"/>
  <c r="O307" i="7"/>
  <c r="O389" i="7" s="1"/>
  <c r="L307" i="7"/>
  <c r="L389" i="7" s="1"/>
  <c r="AG307" i="7"/>
  <c r="AG389" i="7" s="1"/>
  <c r="Z307" i="7"/>
  <c r="U307" i="7"/>
  <c r="U389" i="7" s="1"/>
  <c r="X307" i="7"/>
  <c r="AP307" i="7"/>
  <c r="AP389" i="7" s="1"/>
  <c r="AD307" i="7"/>
  <c r="AB307" i="7"/>
  <c r="AB389" i="7" s="1"/>
  <c r="AJ307" i="7"/>
  <c r="AJ389" i="7" s="1"/>
  <c r="CA443" i="7"/>
  <c r="BA443" i="7" s="1"/>
  <c r="BA362" i="7"/>
  <c r="Q321" i="7"/>
  <c r="Q403" i="7" s="1"/>
  <c r="O321" i="7"/>
  <c r="O403" i="7" s="1"/>
  <c r="AF321" i="7"/>
  <c r="AF403" i="7" s="1"/>
  <c r="AL321" i="7"/>
  <c r="AL403" i="7" s="1"/>
  <c r="AB321" i="7"/>
  <c r="AB403" i="7" s="1"/>
  <c r="AP321" i="7"/>
  <c r="AP403" i="7" s="1"/>
  <c r="AR321" i="7"/>
  <c r="AR403" i="7" s="1"/>
  <c r="N321" i="7"/>
  <c r="N403" i="7" s="1"/>
  <c r="R321" i="7"/>
  <c r="R403" i="7" s="1"/>
  <c r="T321" i="7"/>
  <c r="AK321" i="7"/>
  <c r="AK403" i="7" s="1"/>
  <c r="AI321" i="7"/>
  <c r="AI403" i="7" s="1"/>
  <c r="AM321" i="7"/>
  <c r="AM403" i="7" s="1"/>
  <c r="AA321" i="7"/>
  <c r="AG321" i="7"/>
  <c r="AG403" i="7" s="1"/>
  <c r="AE321" i="7"/>
  <c r="AE403" i="7" s="1"/>
  <c r="U321" i="7"/>
  <c r="U403" i="7" s="1"/>
  <c r="S321" i="7"/>
  <c r="S403" i="7" s="1"/>
  <c r="Y321" i="7"/>
  <c r="Y403" i="7" s="1"/>
  <c r="W321" i="7"/>
  <c r="W403" i="7" s="1"/>
  <c r="M321" i="7"/>
  <c r="M403" i="7" s="1"/>
  <c r="AQ321" i="7"/>
  <c r="AQ403" i="7" s="1"/>
  <c r="AO321" i="7"/>
  <c r="AO403" i="7" s="1"/>
  <c r="K321" i="7"/>
  <c r="AD321" i="7"/>
  <c r="AD403" i="7" s="1"/>
  <c r="AH321" i="7"/>
  <c r="AH403" i="7" s="1"/>
  <c r="L321" i="7"/>
  <c r="L403" i="7" s="1"/>
  <c r="V321" i="7"/>
  <c r="V403" i="7" s="1"/>
  <c r="AJ321" i="7"/>
  <c r="AJ403" i="7" s="1"/>
  <c r="Z321" i="7"/>
  <c r="Z403" i="7" s="1"/>
  <c r="X321" i="7"/>
  <c r="X403" i="7" s="1"/>
  <c r="P321" i="7"/>
  <c r="AN321" i="7"/>
  <c r="AN403" i="7" s="1"/>
  <c r="CC442" i="7"/>
  <c r="BC442" i="7" s="1"/>
  <c r="BC361" i="7"/>
  <c r="CA419" i="7"/>
  <c r="BA419" i="7" s="1"/>
  <c r="BA338" i="7"/>
  <c r="DN444" i="7"/>
  <c r="BM444" i="7" s="1"/>
  <c r="BM363" i="7"/>
  <c r="CJ425" i="7"/>
  <c r="BJ425" i="7" s="1"/>
  <c r="P303" i="7"/>
  <c r="P385" i="7" s="1"/>
  <c r="AF303" i="7"/>
  <c r="K303" i="7"/>
  <c r="K385" i="7" s="1"/>
  <c r="AG303" i="7"/>
  <c r="S303" i="7"/>
  <c r="S385" i="7" s="1"/>
  <c r="AO303" i="7"/>
  <c r="AO385" i="7" s="1"/>
  <c r="U303" i="7"/>
  <c r="W303" i="7"/>
  <c r="AK303" i="7"/>
  <c r="AK385" i="7" s="1"/>
  <c r="BJ344" i="7"/>
  <c r="T303" i="7"/>
  <c r="T385" i="7" s="1"/>
  <c r="AJ303" i="7"/>
  <c r="Q303" i="7"/>
  <c r="Q385" i="7" s="1"/>
  <c r="AL303" i="7"/>
  <c r="AL385" i="7" s="1"/>
  <c r="Y303" i="7"/>
  <c r="Y385" i="7" s="1"/>
  <c r="R303" i="7"/>
  <c r="AE303" i="7"/>
  <c r="AH303" i="7"/>
  <c r="AH385" i="7" s="1"/>
  <c r="X303" i="7"/>
  <c r="X385" i="7" s="1"/>
  <c r="AN303" i="7"/>
  <c r="V303" i="7"/>
  <c r="AQ303" i="7"/>
  <c r="AD303" i="7"/>
  <c r="AD385" i="7" s="1"/>
  <c r="AC303" i="7"/>
  <c r="AP303" i="7"/>
  <c r="AP385" i="7" s="1"/>
  <c r="O303" i="7"/>
  <c r="O385" i="7" s="1"/>
  <c r="L303" i="7"/>
  <c r="L385" i="7" s="1"/>
  <c r="N303" i="7"/>
  <c r="N385" i="7" s="1"/>
  <c r="Z303" i="7"/>
  <c r="Z385" i="7" s="1"/>
  <c r="M303" i="7"/>
  <c r="M385" i="7" s="1"/>
  <c r="AB303" i="7"/>
  <c r="AB385" i="7" s="1"/>
  <c r="AI303" i="7"/>
  <c r="AA303" i="7"/>
  <c r="AA385" i="7" s="1"/>
  <c r="AR303" i="7"/>
  <c r="AR385" i="7" s="1"/>
  <c r="AM303" i="7"/>
  <c r="AM385" i="7" s="1"/>
  <c r="CK423" i="7"/>
  <c r="BK423" i="7" s="1"/>
  <c r="BK342" i="7"/>
  <c r="BL359" i="7"/>
  <c r="CL440" i="7"/>
  <c r="BL440" i="7" s="1"/>
  <c r="CE434" i="7"/>
  <c r="BE434" i="7" s="1"/>
  <c r="BE353" i="7"/>
  <c r="CO445" i="7"/>
  <c r="BO445" i="7" s="1"/>
  <c r="BO364" i="7"/>
  <c r="CB442" i="7"/>
  <c r="BB442" i="7" s="1"/>
  <c r="BB361" i="7"/>
  <c r="L320" i="7"/>
  <c r="L402" i="7" s="1"/>
  <c r="AO320" i="7"/>
  <c r="AO402" i="7" s="1"/>
  <c r="S320" i="7"/>
  <c r="AJ320" i="7"/>
  <c r="AJ402" i="7" s="1"/>
  <c r="AD320" i="7"/>
  <c r="AD402" i="7" s="1"/>
  <c r="AN320" i="7"/>
  <c r="AN402" i="7" s="1"/>
  <c r="U320" i="7"/>
  <c r="AR320" i="7"/>
  <c r="AR402" i="7" s="1"/>
  <c r="AH320" i="7"/>
  <c r="AH402" i="7" s="1"/>
  <c r="P320" i="7"/>
  <c r="P402" i="7" s="1"/>
  <c r="V320" i="7"/>
  <c r="AM320" i="7"/>
  <c r="AM402" i="7" s="1"/>
  <c r="AG320" i="7"/>
  <c r="AG402" i="7" s="1"/>
  <c r="AK320" i="7"/>
  <c r="AK402" i="7" s="1"/>
  <c r="Y320" i="7"/>
  <c r="AF320" i="7"/>
  <c r="AF402" i="7" s="1"/>
  <c r="T320" i="7"/>
  <c r="T402" i="7" s="1"/>
  <c r="K320" i="7"/>
  <c r="K402" i="7" s="1"/>
  <c r="AB320" i="7"/>
  <c r="AP320" i="7"/>
  <c r="AP402" i="7" s="1"/>
  <c r="AI320" i="7"/>
  <c r="AI402" i="7" s="1"/>
  <c r="AC320" i="7"/>
  <c r="AC402" i="7" s="1"/>
  <c r="W320" i="7"/>
  <c r="Q320" i="7"/>
  <c r="Q402" i="7" s="1"/>
  <c r="X320" i="7"/>
  <c r="X402" i="7" s="1"/>
  <c r="R320" i="7"/>
  <c r="R402" i="7" s="1"/>
  <c r="AQ320" i="7"/>
  <c r="O320" i="7"/>
  <c r="O402" i="7" s="1"/>
  <c r="Z320" i="7"/>
  <c r="Z402" i="7" s="1"/>
  <c r="AE320" i="7"/>
  <c r="AE402" i="7" s="1"/>
  <c r="N320" i="7"/>
  <c r="AL320" i="7"/>
  <c r="AL402" i="7" s="1"/>
  <c r="AA320" i="7"/>
  <c r="AA402" i="7" s="1"/>
  <c r="CB420" i="7"/>
  <c r="BB420" i="7" s="1"/>
  <c r="BB339" i="7"/>
  <c r="AA298" i="7"/>
  <c r="AA380" i="7" s="1"/>
  <c r="AG298" i="7"/>
  <c r="AG380" i="7" s="1"/>
  <c r="AM298" i="7"/>
  <c r="AM380" i="7" s="1"/>
  <c r="U298" i="7"/>
  <c r="U380" i="7" s="1"/>
  <c r="T298" i="7"/>
  <c r="T380" i="7" s="1"/>
  <c r="Z298" i="7"/>
  <c r="Z380" i="7" s="1"/>
  <c r="Y298" i="7"/>
  <c r="Y380" i="7" s="1"/>
  <c r="AN298" i="7"/>
  <c r="AN380" i="7" s="1"/>
  <c r="AR298" i="7"/>
  <c r="AR380" i="7" s="1"/>
  <c r="AJ298" i="7"/>
  <c r="AJ380" i="7" s="1"/>
  <c r="M298" i="7"/>
  <c r="M380" i="7" s="1"/>
  <c r="AP298" i="7"/>
  <c r="AP380" i="7" s="1"/>
  <c r="W298" i="7"/>
  <c r="W380" i="7" s="1"/>
  <c r="X298" i="7"/>
  <c r="X380" i="7" s="1"/>
  <c r="S298" i="7"/>
  <c r="S380" i="7" s="1"/>
  <c r="O298" i="7"/>
  <c r="O380" i="7" s="1"/>
  <c r="AQ298" i="7"/>
  <c r="AQ380" i="7" s="1"/>
  <c r="AH298" i="7"/>
  <c r="AH380" i="7" s="1"/>
  <c r="L298" i="7"/>
  <c r="L380" i="7" s="1"/>
  <c r="AF298" i="7"/>
  <c r="AF380" i="7" s="1"/>
  <c r="AO298" i="7"/>
  <c r="AO380" i="7" s="1"/>
  <c r="P298" i="7"/>
  <c r="P380" i="7" s="1"/>
  <c r="AL298" i="7"/>
  <c r="AL380" i="7" s="1"/>
  <c r="AK298" i="7"/>
  <c r="AK380" i="7" s="1"/>
  <c r="AD298" i="7"/>
  <c r="AD380" i="7" s="1"/>
  <c r="AB298" i="7"/>
  <c r="AB380" i="7" s="1"/>
  <c r="V298" i="7"/>
  <c r="V380" i="7" s="1"/>
  <c r="Q298" i="7"/>
  <c r="Q380" i="7" s="1"/>
  <c r="AI298" i="7"/>
  <c r="AI380" i="7" s="1"/>
  <c r="AE298" i="7"/>
  <c r="AE380" i="7" s="1"/>
  <c r="K298" i="7"/>
  <c r="K380" i="7" s="1"/>
  <c r="CK437" i="7"/>
  <c r="BK437" i="7" s="1"/>
  <c r="BK356" i="7"/>
  <c r="CN442" i="7"/>
  <c r="BN442" i="7" s="1"/>
  <c r="BN361" i="7"/>
  <c r="CH417" i="7"/>
  <c r="BH417" i="7" s="1"/>
  <c r="BH336" i="7"/>
  <c r="T295" i="7"/>
  <c r="AG295" i="7"/>
  <c r="AG377" i="7" s="1"/>
  <c r="AQ295" i="7"/>
  <c r="AH295" i="7"/>
  <c r="AH377" i="7" s="1"/>
  <c r="AE295" i="7"/>
  <c r="AL295" i="7"/>
  <c r="AL377" i="7" s="1"/>
  <c r="S295" i="7"/>
  <c r="S377" i="7" s="1"/>
  <c r="Q295" i="7"/>
  <c r="Q377" i="7" s="1"/>
  <c r="AJ295" i="7"/>
  <c r="AO295" i="7"/>
  <c r="U295" i="7"/>
  <c r="L295" i="7"/>
  <c r="L377" i="7" s="1"/>
  <c r="AP295" i="7"/>
  <c r="N295" i="7"/>
  <c r="N377" i="7" s="1"/>
  <c r="Y295" i="7"/>
  <c r="V295" i="7"/>
  <c r="AN295" i="7"/>
  <c r="AB295" i="7"/>
  <c r="AB377" i="7" s="1"/>
  <c r="AK295" i="7"/>
  <c r="AK377" i="7" s="1"/>
  <c r="Z295" i="7"/>
  <c r="AF295" i="7"/>
  <c r="X295" i="7"/>
  <c r="X377" i="7" s="1"/>
  <c r="AI295" i="7"/>
  <c r="W295" i="7"/>
  <c r="W377" i="7" s="1"/>
  <c r="K295" i="7"/>
  <c r="R295" i="7"/>
  <c r="R377" i="7" s="1"/>
  <c r="AM295" i="7"/>
  <c r="AM377" i="7" s="1"/>
  <c r="AA295" i="7"/>
  <c r="AA377" i="7" s="1"/>
  <c r="O295" i="7"/>
  <c r="AR295" i="7"/>
  <c r="AR377" i="7" s="1"/>
  <c r="AC295" i="7"/>
  <c r="P295" i="7"/>
  <c r="P377" i="7" s="1"/>
  <c r="S318" i="7"/>
  <c r="S400" i="7" s="1"/>
  <c r="AI318" i="7"/>
  <c r="AI400" i="7" s="1"/>
  <c r="P318" i="7"/>
  <c r="P400" i="7" s="1"/>
  <c r="AF318" i="7"/>
  <c r="AF400" i="7" s="1"/>
  <c r="M318" i="7"/>
  <c r="M400" i="7" s="1"/>
  <c r="AC318" i="7"/>
  <c r="AC400" i="7" s="1"/>
  <c r="Z318" i="7"/>
  <c r="Z400" i="7" s="1"/>
  <c r="R318" i="7"/>
  <c r="R400" i="7" s="1"/>
  <c r="W318" i="7"/>
  <c r="W400" i="7" s="1"/>
  <c r="AM318" i="7"/>
  <c r="AM400" i="7" s="1"/>
  <c r="T318" i="7"/>
  <c r="AJ318" i="7"/>
  <c r="AJ400" i="7" s="1"/>
  <c r="Q318" i="7"/>
  <c r="Q400" i="7" s="1"/>
  <c r="AG318" i="7"/>
  <c r="AG400" i="7" s="1"/>
  <c r="AP318" i="7"/>
  <c r="AP400" i="7" s="1"/>
  <c r="AH318" i="7"/>
  <c r="AH400" i="7" s="1"/>
  <c r="K318" i="7"/>
  <c r="K400" i="7" s="1"/>
  <c r="AA318" i="7"/>
  <c r="AA400" i="7" s="1"/>
  <c r="AQ318" i="7"/>
  <c r="AQ400" i="7" s="1"/>
  <c r="X318" i="7"/>
  <c r="X400" i="7" s="1"/>
  <c r="AN318" i="7"/>
  <c r="AN400" i="7" s="1"/>
  <c r="U318" i="7"/>
  <c r="U400" i="7" s="1"/>
  <c r="AK318" i="7"/>
  <c r="AK400" i="7" s="1"/>
  <c r="N318" i="7"/>
  <c r="N400" i="7" s="1"/>
  <c r="V318" i="7"/>
  <c r="V400" i="7" s="1"/>
  <c r="AB318" i="7"/>
  <c r="AB400" i="7" s="1"/>
  <c r="AD318" i="7"/>
  <c r="AD400" i="7" s="1"/>
  <c r="O318" i="7"/>
  <c r="O400" i="7" s="1"/>
  <c r="AR318" i="7"/>
  <c r="AR400" i="7" s="1"/>
  <c r="AL318" i="7"/>
  <c r="AL400" i="7" s="1"/>
  <c r="AE318" i="7"/>
  <c r="AE400" i="7" s="1"/>
  <c r="Y318" i="7"/>
  <c r="Y400" i="7" s="1"/>
  <c r="BZ440" i="7"/>
  <c r="AZ440" i="7" s="1"/>
  <c r="L318" i="7"/>
  <c r="L400" i="7" s="1"/>
  <c r="AO318" i="7"/>
  <c r="AO400" i="7" s="1"/>
  <c r="AZ359" i="7"/>
  <c r="O269" i="7"/>
  <c r="O350" i="7" s="1"/>
  <c r="CM429" i="7"/>
  <c r="BM429" i="7" s="1"/>
  <c r="BM348" i="7"/>
  <c r="CH423" i="7"/>
  <c r="BH423" i="7" s="1"/>
  <c r="BH342" i="7"/>
  <c r="P301" i="7"/>
  <c r="P383" i="7" s="1"/>
  <c r="R301" i="7"/>
  <c r="R383" i="7" s="1"/>
  <c r="AI301" i="7"/>
  <c r="AI383" i="7" s="1"/>
  <c r="V301" i="7"/>
  <c r="V383" i="7" s="1"/>
  <c r="W301" i="7"/>
  <c r="W383" i="7" s="1"/>
  <c r="AP301" i="7"/>
  <c r="AP383" i="7" s="1"/>
  <c r="T301" i="7"/>
  <c r="T383" i="7" s="1"/>
  <c r="Y301" i="7"/>
  <c r="Y383" i="7" s="1"/>
  <c r="AG301" i="7"/>
  <c r="AG383" i="7" s="1"/>
  <c r="AB301" i="7"/>
  <c r="AB383" i="7" s="1"/>
  <c r="AM301" i="7"/>
  <c r="AM383" i="7" s="1"/>
  <c r="AF301" i="7"/>
  <c r="AF383" i="7" s="1"/>
  <c r="AH301" i="7"/>
  <c r="AH383" i="7" s="1"/>
  <c r="AA301" i="7"/>
  <c r="AA383" i="7" s="1"/>
  <c r="AL301" i="7"/>
  <c r="AL383" i="7" s="1"/>
  <c r="AQ301" i="7"/>
  <c r="AQ383" i="7" s="1"/>
  <c r="AR301" i="7"/>
  <c r="AR383" i="7" s="1"/>
  <c r="Z301" i="7"/>
  <c r="Z383" i="7" s="1"/>
  <c r="AK301" i="7"/>
  <c r="AK383" i="7" s="1"/>
  <c r="AD301" i="7"/>
  <c r="AD383" i="7" s="1"/>
  <c r="K301" i="7"/>
  <c r="K383" i="7" s="1"/>
  <c r="AJ301" i="7"/>
  <c r="AJ383" i="7" s="1"/>
  <c r="AN301" i="7"/>
  <c r="AN383" i="7" s="1"/>
  <c r="AC301" i="7"/>
  <c r="AC383" i="7" s="1"/>
  <c r="AO301" i="7"/>
  <c r="AO383" i="7" s="1"/>
  <c r="L301" i="7"/>
  <c r="L383" i="7" s="1"/>
  <c r="AE301" i="7"/>
  <c r="AE383" i="7" s="1"/>
  <c r="BG334" i="7"/>
  <c r="CG415" i="7"/>
  <c r="BG415" i="7" s="1"/>
  <c r="K297" i="7"/>
  <c r="AA297" i="7"/>
  <c r="AA379" i="7" s="1"/>
  <c r="AQ297" i="7"/>
  <c r="X297" i="7"/>
  <c r="X379" i="7" s="1"/>
  <c r="AN297" i="7"/>
  <c r="AN379" i="7" s="1"/>
  <c r="AH297" i="7"/>
  <c r="AH379" i="7" s="1"/>
  <c r="AD297" i="7"/>
  <c r="AD379" i="7" s="1"/>
  <c r="Q297" i="7"/>
  <c r="Q379" i="7" s="1"/>
  <c r="AO297" i="7"/>
  <c r="O297" i="7"/>
  <c r="O379" i="7" s="1"/>
  <c r="AE297" i="7"/>
  <c r="AE379" i="7" s="1"/>
  <c r="L297" i="7"/>
  <c r="L379" i="7" s="1"/>
  <c r="AB297" i="7"/>
  <c r="AB379" i="7" s="1"/>
  <c r="AR297" i="7"/>
  <c r="AR379" i="7" s="1"/>
  <c r="AP297" i="7"/>
  <c r="AL297" i="7"/>
  <c r="AL379" i="7" s="1"/>
  <c r="AG297" i="7"/>
  <c r="AG379" i="7" s="1"/>
  <c r="Y297" i="7"/>
  <c r="Y379" i="7" s="1"/>
  <c r="S297" i="7"/>
  <c r="S379" i="7" s="1"/>
  <c r="AI297" i="7"/>
  <c r="AI379" i="7" s="1"/>
  <c r="P297" i="7"/>
  <c r="P379" i="7" s="1"/>
  <c r="AF297" i="7"/>
  <c r="AF379" i="7" s="1"/>
  <c r="R297" i="7"/>
  <c r="N297" i="7"/>
  <c r="N379" i="7" s="1"/>
  <c r="M297" i="7"/>
  <c r="U297" i="7"/>
  <c r="U379" i="7" s="1"/>
  <c r="W297" i="7"/>
  <c r="W379" i="7" s="1"/>
  <c r="Z297" i="7"/>
  <c r="Z379" i="7" s="1"/>
  <c r="AK297" i="7"/>
  <c r="AK379" i="7" s="1"/>
  <c r="AM297" i="7"/>
  <c r="AM379" i="7" s="1"/>
  <c r="V297" i="7"/>
  <c r="V379" i="7" s="1"/>
  <c r="BY419" i="7"/>
  <c r="AY419" i="7" s="1"/>
  <c r="AJ297" i="7"/>
  <c r="AJ379" i="7" s="1"/>
  <c r="T297" i="7"/>
  <c r="T379" i="7" s="1"/>
  <c r="AC297" i="7"/>
  <c r="AC379" i="7" s="1"/>
  <c r="AY338" i="7"/>
  <c r="CC441" i="7"/>
  <c r="BC441" i="7" s="1"/>
  <c r="BC360" i="7"/>
  <c r="CL423" i="7"/>
  <c r="BL423" i="7" s="1"/>
  <c r="BL342" i="7"/>
  <c r="CF443" i="7"/>
  <c r="BF443" i="7" s="1"/>
  <c r="BF362" i="7"/>
  <c r="CN424" i="7"/>
  <c r="BN424" i="7" s="1"/>
  <c r="BN343" i="7"/>
  <c r="AE388" i="7"/>
  <c r="AG388" i="7"/>
  <c r="AN388" i="7"/>
  <c r="AP388" i="7"/>
  <c r="AK388" i="7"/>
  <c r="W266" i="7"/>
  <c r="W347" i="7" s="1"/>
  <c r="P19" i="11" s="1"/>
  <c r="L266" i="7"/>
  <c r="L347" i="7" s="1"/>
  <c r="AA388" i="7"/>
  <c r="AB388" i="7"/>
  <c r="AH388" i="7"/>
  <c r="Y388" i="7"/>
  <c r="AL388" i="7"/>
  <c r="X388" i="7"/>
  <c r="K266" i="7"/>
  <c r="K347" i="7" s="1"/>
  <c r="D19" i="11" s="1"/>
  <c r="AA266" i="7"/>
  <c r="AA347" i="7" s="1"/>
  <c r="X266" i="7"/>
  <c r="X347" i="7" s="1"/>
  <c r="Q19" i="11" s="1"/>
  <c r="K388" i="7"/>
  <c r="AQ388" i="7"/>
  <c r="T388" i="7"/>
  <c r="Y266" i="7"/>
  <c r="Y347" i="7" s="1"/>
  <c r="R19" i="11" s="1"/>
  <c r="V396" i="7"/>
  <c r="M396" i="7"/>
  <c r="Z274" i="7"/>
  <c r="Z355" i="7" s="1"/>
  <c r="S27" i="11" s="1"/>
  <c r="AN396" i="7"/>
  <c r="AE274" i="7"/>
  <c r="AE355" i="7" s="1"/>
  <c r="X27" i="11" s="1"/>
  <c r="AF396" i="7"/>
  <c r="AB396" i="7"/>
  <c r="AK396" i="7"/>
  <c r="AD274" i="7"/>
  <c r="AD355" i="7" s="1"/>
  <c r="W27" i="11" s="1"/>
  <c r="R396" i="7"/>
  <c r="Y274" i="7"/>
  <c r="Y355" i="7" s="1"/>
  <c r="R27" i="11" s="1"/>
  <c r="V274" i="7"/>
  <c r="V355" i="7" s="1"/>
  <c r="O27" i="11" s="1"/>
  <c r="T396" i="7"/>
  <c r="AA274" i="7"/>
  <c r="AA355" i="7" s="1"/>
  <c r="T27" i="11" s="1"/>
  <c r="AB274" i="7"/>
  <c r="AB355" i="7" s="1"/>
  <c r="L396" i="7"/>
  <c r="R274" i="7"/>
  <c r="R355" i="7" s="1"/>
  <c r="K27" i="11" s="1"/>
  <c r="AP274" i="7"/>
  <c r="AP355" i="7" s="1"/>
  <c r="AI27" i="11" s="1"/>
  <c r="W274" i="7"/>
  <c r="W355" i="7" s="1"/>
  <c r="P27" i="11" s="1"/>
  <c r="T274" i="7"/>
  <c r="T355" i="7" s="1"/>
  <c r="M27" i="11" s="1"/>
  <c r="P391" i="7"/>
  <c r="K269" i="7"/>
  <c r="K350" i="7" s="1"/>
  <c r="D22" i="11" s="1"/>
  <c r="U269" i="7"/>
  <c r="U350" i="7" s="1"/>
  <c r="AN391" i="7"/>
  <c r="AK391" i="7"/>
  <c r="S391" i="7"/>
  <c r="Z391" i="7"/>
  <c r="W269" i="7"/>
  <c r="W350" i="7" s="1"/>
  <c r="P22" i="11" s="1"/>
  <c r="AA269" i="7"/>
  <c r="AA350" i="7" s="1"/>
  <c r="AJ391" i="7"/>
  <c r="V269" i="7"/>
  <c r="V350" i="7" s="1"/>
  <c r="O22" i="11" s="1"/>
  <c r="V391" i="7"/>
  <c r="Y269" i="7"/>
  <c r="Y350" i="7" s="1"/>
  <c r="R22" i="11" s="1"/>
  <c r="Z269" i="7"/>
  <c r="Z350" i="7" s="1"/>
  <c r="S22" i="11" s="1"/>
  <c r="L269" i="7"/>
  <c r="L350" i="7" s="1"/>
  <c r="E22" i="11" s="1"/>
  <c r="Q269" i="7"/>
  <c r="Q350" i="7" s="1"/>
  <c r="J22" i="11" s="1"/>
  <c r="Y391" i="7"/>
  <c r="AF269" i="7"/>
  <c r="AF350" i="7" s="1"/>
  <c r="Y22" i="11" s="1"/>
  <c r="U391" i="7"/>
  <c r="X269" i="7"/>
  <c r="X350" i="7" s="1"/>
  <c r="Q22" i="11" s="1"/>
  <c r="K382" i="7"/>
  <c r="AO382" i="7"/>
  <c r="AF382" i="7"/>
  <c r="Y260" i="7"/>
  <c r="Y341" i="7" s="1"/>
  <c r="R13" i="11" s="1"/>
  <c r="AD260" i="7"/>
  <c r="AD341" i="7" s="1"/>
  <c r="O260" i="7"/>
  <c r="O341" i="7" s="1"/>
  <c r="H13" i="11" s="1"/>
  <c r="AQ260" i="7"/>
  <c r="AQ341" i="7" s="1"/>
  <c r="AJ13" i="11" s="1"/>
  <c r="X260" i="7"/>
  <c r="X341" i="7" s="1"/>
  <c r="Q13" i="11" s="1"/>
  <c r="M260" i="7"/>
  <c r="M341" i="7" s="1"/>
  <c r="F13" i="11" s="1"/>
  <c r="AP260" i="7"/>
  <c r="AP341" i="7" s="1"/>
  <c r="AI13" i="11" s="1"/>
  <c r="W260" i="7"/>
  <c r="W341" i="7" s="1"/>
  <c r="AB260" i="7"/>
  <c r="AB341" i="7" s="1"/>
  <c r="U13" i="11" s="1"/>
  <c r="U260" i="7"/>
  <c r="U341" i="7" s="1"/>
  <c r="K260" i="7"/>
  <c r="K341" i="7" s="1"/>
  <c r="D13" i="11" s="1"/>
  <c r="P260" i="7"/>
  <c r="P341" i="7" s="1"/>
  <c r="I13" i="11" s="1"/>
  <c r="S382" i="7"/>
  <c r="U382" i="7"/>
  <c r="Q260" i="7"/>
  <c r="Q341" i="7" s="1"/>
  <c r="J13" i="11" s="1"/>
  <c r="L382" i="7"/>
  <c r="V260" i="7"/>
  <c r="V341" i="7" s="1"/>
  <c r="O13" i="11" s="1"/>
  <c r="AA260" i="7"/>
  <c r="AA341" i="7" s="1"/>
  <c r="T13" i="11" s="1"/>
  <c r="T260" i="7"/>
  <c r="T341" i="7" s="1"/>
  <c r="M13" i="11" s="1"/>
  <c r="W382" i="7"/>
  <c r="X382" i="7"/>
  <c r="V382" i="7"/>
  <c r="Z260" i="7"/>
  <c r="Z341" i="7" s="1"/>
  <c r="S13" i="11" s="1"/>
  <c r="AE260" i="7"/>
  <c r="AE341" i="7" s="1"/>
  <c r="X13" i="11" s="1"/>
  <c r="M397" i="7"/>
  <c r="AJ397" i="7"/>
  <c r="AA275" i="7"/>
  <c r="AA356" i="7" s="1"/>
  <c r="T28" i="11" s="1"/>
  <c r="K397" i="7"/>
  <c r="AF275" i="7"/>
  <c r="AF356" i="7" s="1"/>
  <c r="Y28" i="11" s="1"/>
  <c r="R275" i="7"/>
  <c r="R356" i="7" s="1"/>
  <c r="K28" i="11" s="1"/>
  <c r="AP397" i="7"/>
  <c r="AQ275" i="7"/>
  <c r="AQ356" i="7" s="1"/>
  <c r="AJ28" i="11" s="1"/>
  <c r="R397" i="7"/>
  <c r="T275" i="7"/>
  <c r="T356" i="7" s="1"/>
  <c r="M28" i="11" s="1"/>
  <c r="AB397" i="7"/>
  <c r="AH397" i="7"/>
  <c r="AI397" i="7"/>
  <c r="AK397" i="7"/>
  <c r="X397" i="7"/>
  <c r="X275" i="7"/>
  <c r="X356" i="7" s="1"/>
  <c r="Q28" i="11" s="1"/>
  <c r="L397" i="7"/>
  <c r="AN397" i="7"/>
  <c r="AD275" i="7"/>
  <c r="AD356" i="7" s="1"/>
  <c r="W28" i="11" s="1"/>
  <c r="Y397" i="7"/>
  <c r="W397" i="7"/>
  <c r="S275" i="7"/>
  <c r="S356" i="7" s="1"/>
  <c r="L28" i="11" s="1"/>
  <c r="AB275" i="7"/>
  <c r="AB356" i="7" s="1"/>
  <c r="U28" i="11" s="1"/>
  <c r="Y275" i="7"/>
  <c r="Y356" i="7" s="1"/>
  <c r="R28" i="11" s="1"/>
  <c r="AP275" i="7"/>
  <c r="AP356" i="7" s="1"/>
  <c r="AI28" i="11" s="1"/>
  <c r="Z275" i="7"/>
  <c r="Z356" i="7" s="1"/>
  <c r="S28" i="11" s="1"/>
  <c r="AO389" i="7"/>
  <c r="AE389" i="7"/>
  <c r="AL389" i="7"/>
  <c r="S267" i="7"/>
  <c r="S348" i="7" s="1"/>
  <c r="L20" i="11" s="1"/>
  <c r="X389" i="7"/>
  <c r="AB267" i="7"/>
  <c r="AB348" i="7" s="1"/>
  <c r="U20" i="11" s="1"/>
  <c r="AM389" i="7"/>
  <c r="Y267" i="7"/>
  <c r="Y348" i="7" s="1"/>
  <c r="R20" i="11" s="1"/>
  <c r="Z267" i="7"/>
  <c r="Z348" i="7" s="1"/>
  <c r="S20" i="11" s="1"/>
  <c r="Z389" i="7"/>
  <c r="W389" i="7"/>
  <c r="T267" i="7"/>
  <c r="T348" i="7" s="1"/>
  <c r="M20" i="11" s="1"/>
  <c r="U267" i="7"/>
  <c r="U348" i="7" s="1"/>
  <c r="M389" i="7"/>
  <c r="AA267" i="7"/>
  <c r="AA348" i="7" s="1"/>
  <c r="T20" i="11" s="1"/>
  <c r="AD389" i="7"/>
  <c r="M267" i="7"/>
  <c r="M348" i="7" s="1"/>
  <c r="F20" i="11" s="1"/>
  <c r="V267" i="7"/>
  <c r="V348" i="7" s="1"/>
  <c r="AK389" i="7"/>
  <c r="AF389" i="7"/>
  <c r="AA389" i="7"/>
  <c r="K267" i="7"/>
  <c r="K348" i="7" s="1"/>
  <c r="D20" i="11" s="1"/>
  <c r="AN389" i="7"/>
  <c r="S389" i="7"/>
  <c r="AD267" i="7"/>
  <c r="AD348" i="7" s="1"/>
  <c r="W20" i="11" s="1"/>
  <c r="O267" i="7"/>
  <c r="O348" i="7" s="1"/>
  <c r="H20" i="11" s="1"/>
  <c r="AM386" i="7"/>
  <c r="Z386" i="7"/>
  <c r="AG386" i="7"/>
  <c r="R386" i="7"/>
  <c r="AN386" i="7"/>
  <c r="U264" i="7"/>
  <c r="U345" i="7" s="1"/>
  <c r="N17" i="11" s="1"/>
  <c r="R264" i="7"/>
  <c r="R345" i="7" s="1"/>
  <c r="K17" i="11" s="1"/>
  <c r="AA264" i="7"/>
  <c r="AA345" i="7" s="1"/>
  <c r="T17" i="11" s="1"/>
  <c r="AB264" i="7"/>
  <c r="AB345" i="7" s="1"/>
  <c r="U17" i="11" s="1"/>
  <c r="AI386" i="7"/>
  <c r="AB386" i="7"/>
  <c r="AH386" i="7"/>
  <c r="N264" i="7"/>
  <c r="N345" i="7" s="1"/>
  <c r="G17" i="11" s="1"/>
  <c r="S264" i="7"/>
  <c r="S345" i="7" s="1"/>
  <c r="L17" i="11" s="1"/>
  <c r="Q386" i="7"/>
  <c r="AL386" i="7"/>
  <c r="Z264" i="7"/>
  <c r="Z345" i="7" s="1"/>
  <c r="S17" i="11" s="1"/>
  <c r="K264" i="7"/>
  <c r="K345" i="7" s="1"/>
  <c r="D17" i="11" s="1"/>
  <c r="AE264" i="7"/>
  <c r="AE345" i="7" s="1"/>
  <c r="X17" i="11" s="1"/>
  <c r="AK386" i="7"/>
  <c r="AJ386" i="7"/>
  <c r="AD264" i="7"/>
  <c r="AD345" i="7" s="1"/>
  <c r="W17" i="11" s="1"/>
  <c r="O264" i="7"/>
  <c r="O345" i="7" s="1"/>
  <c r="H17" i="11" s="1"/>
  <c r="AM264" i="7"/>
  <c r="AM345" i="7" s="1"/>
  <c r="AF17" i="11" s="1"/>
  <c r="Q264" i="7"/>
  <c r="Q345" i="7" s="1"/>
  <c r="J17" i="11" s="1"/>
  <c r="Q278" i="7"/>
  <c r="Q359" i="7" s="1"/>
  <c r="J31" i="11" s="1"/>
  <c r="AD278" i="7"/>
  <c r="AD359" i="7" s="1"/>
  <c r="W31" i="11" s="1"/>
  <c r="AQ278" i="7"/>
  <c r="AQ359" i="7" s="1"/>
  <c r="AJ31" i="11" s="1"/>
  <c r="P278" i="7"/>
  <c r="P359" i="7" s="1"/>
  <c r="I31" i="11" s="1"/>
  <c r="Z278" i="7"/>
  <c r="Z359" i="7" s="1"/>
  <c r="S31" i="11" s="1"/>
  <c r="AA278" i="7"/>
  <c r="AA359" i="7" s="1"/>
  <c r="T31" i="11" s="1"/>
  <c r="U278" i="7"/>
  <c r="U359" i="7" s="1"/>
  <c r="N31" i="11" s="1"/>
  <c r="AP278" i="7"/>
  <c r="AP359" i="7" s="1"/>
  <c r="AI31" i="11" s="1"/>
  <c r="T400" i="7"/>
  <c r="K278" i="7"/>
  <c r="K359" i="7" s="1"/>
  <c r="D31" i="11" s="1"/>
  <c r="M278" i="7"/>
  <c r="M359" i="7" s="1"/>
  <c r="F31" i="11" s="1"/>
  <c r="L278" i="7"/>
  <c r="L359" i="7" s="1"/>
  <c r="E31" i="11" s="1"/>
  <c r="K261" i="7"/>
  <c r="K342" i="7" s="1"/>
  <c r="D14" i="11" s="1"/>
  <c r="AA261" i="7"/>
  <c r="AA342" i="7" s="1"/>
  <c r="T14" i="11" s="1"/>
  <c r="AD261" i="7"/>
  <c r="AD342" i="7" s="1"/>
  <c r="W14" i="11" s="1"/>
  <c r="V261" i="7"/>
  <c r="V342" i="7" s="1"/>
  <c r="O14" i="11" s="1"/>
  <c r="AE261" i="7"/>
  <c r="AE342" i="7" s="1"/>
  <c r="X14" i="11" s="1"/>
  <c r="P261" i="7"/>
  <c r="P342" i="7" s="1"/>
  <c r="I14" i="11" s="1"/>
  <c r="Z261" i="7"/>
  <c r="Z342" i="7" s="1"/>
  <c r="S14" i="11" s="1"/>
  <c r="W261" i="7"/>
  <c r="W342" i="7" s="1"/>
  <c r="P14" i="11" s="1"/>
  <c r="T261" i="7"/>
  <c r="T342" i="7" s="1"/>
  <c r="M14" i="11" s="1"/>
  <c r="Y261" i="7"/>
  <c r="Y342" i="7" s="1"/>
  <c r="R14" i="11" s="1"/>
  <c r="AP261" i="7"/>
  <c r="AP342" i="7" s="1"/>
  <c r="AI14" i="11" s="1"/>
  <c r="Y258" i="7"/>
  <c r="Y339" i="7" s="1"/>
  <c r="R11" i="11" s="1"/>
  <c r="AD258" i="7"/>
  <c r="AD339" i="7" s="1"/>
  <c r="W11" i="11" s="1"/>
  <c r="K258" i="7"/>
  <c r="K339" i="7" s="1"/>
  <c r="D11" i="11" s="1"/>
  <c r="AA258" i="7"/>
  <c r="AA339" i="7" s="1"/>
  <c r="X258" i="7"/>
  <c r="X339" i="7" s="1"/>
  <c r="Q11" i="11" s="1"/>
  <c r="Z258" i="7"/>
  <c r="Z339" i="7" s="1"/>
  <c r="S11" i="11" s="1"/>
  <c r="AB258" i="7"/>
  <c r="AB339" i="7" s="1"/>
  <c r="U11" i="11" s="1"/>
  <c r="M258" i="7"/>
  <c r="M339" i="7" s="1"/>
  <c r="F11" i="11" s="1"/>
  <c r="AH258" i="7"/>
  <c r="AH339" i="7" s="1"/>
  <c r="AA11" i="11" s="1"/>
  <c r="O258" i="7"/>
  <c r="O339" i="7" s="1"/>
  <c r="H11" i="11" s="1"/>
  <c r="AQ258" i="7"/>
  <c r="AQ339" i="7" s="1"/>
  <c r="AJ11" i="11" s="1"/>
  <c r="L258" i="7"/>
  <c r="L339" i="7" s="1"/>
  <c r="E11" i="11" s="1"/>
  <c r="Q258" i="7"/>
  <c r="Q339" i="7" s="1"/>
  <c r="J11" i="11" s="1"/>
  <c r="V258" i="7"/>
  <c r="V339" i="7" s="1"/>
  <c r="O11" i="11" s="1"/>
  <c r="AP258" i="7"/>
  <c r="AP339" i="7" s="1"/>
  <c r="AI11" i="11" s="1"/>
  <c r="S258" i="7"/>
  <c r="S339" i="7" s="1"/>
  <c r="L11" i="11" s="1"/>
  <c r="U258" i="7"/>
  <c r="U339" i="7" s="1"/>
  <c r="N11" i="11" s="1"/>
  <c r="W258" i="7"/>
  <c r="W339" i="7" s="1"/>
  <c r="P11" i="11" s="1"/>
  <c r="S402" i="7"/>
  <c r="U280" i="7"/>
  <c r="U361" i="7" s="1"/>
  <c r="N33" i="11" s="1"/>
  <c r="AD280" i="7"/>
  <c r="AD361" i="7" s="1"/>
  <c r="W33" i="11" s="1"/>
  <c r="N402" i="7"/>
  <c r="S280" i="7"/>
  <c r="S361" i="7" s="1"/>
  <c r="L33" i="11" s="1"/>
  <c r="AQ280" i="7"/>
  <c r="AQ361" i="7" s="1"/>
  <c r="AJ33" i="11" s="1"/>
  <c r="L280" i="7"/>
  <c r="L361" i="7" s="1"/>
  <c r="E33" i="11" s="1"/>
  <c r="Q280" i="7"/>
  <c r="Q361" i="7" s="1"/>
  <c r="J33" i="11" s="1"/>
  <c r="AB280" i="7"/>
  <c r="AB361" i="7" s="1"/>
  <c r="U33" i="11" s="1"/>
  <c r="W402" i="7"/>
  <c r="V402" i="7"/>
  <c r="Y280" i="7"/>
  <c r="Y361" i="7" s="1"/>
  <c r="R33" i="11" s="1"/>
  <c r="AP280" i="7"/>
  <c r="AP361" i="7" s="1"/>
  <c r="AI33" i="11" s="1"/>
  <c r="W280" i="7"/>
  <c r="W361" i="7" s="1"/>
  <c r="P33" i="11" s="1"/>
  <c r="U402" i="7"/>
  <c r="X280" i="7"/>
  <c r="X361" i="7" s="1"/>
  <c r="Q33" i="11" s="1"/>
  <c r="Z280" i="7"/>
  <c r="Z361" i="7" s="1"/>
  <c r="S33" i="11" s="1"/>
  <c r="O280" i="7"/>
  <c r="O361" i="7" s="1"/>
  <c r="H33" i="11" s="1"/>
  <c r="AQ402" i="7"/>
  <c r="AB402" i="7"/>
  <c r="V280" i="7"/>
  <c r="V361" i="7" s="1"/>
  <c r="O33" i="11" s="1"/>
  <c r="Y402" i="7"/>
  <c r="K280" i="7"/>
  <c r="K361" i="7" s="1"/>
  <c r="D33" i="11" s="1"/>
  <c r="AA280" i="7"/>
  <c r="AA361" i="7" s="1"/>
  <c r="T33" i="11" s="1"/>
  <c r="AE280" i="7"/>
  <c r="AE361" i="7" s="1"/>
  <c r="X33" i="11" s="1"/>
  <c r="X276" i="7"/>
  <c r="X357" i="7" s="1"/>
  <c r="AB398" i="7"/>
  <c r="AQ276" i="7"/>
  <c r="AQ357" i="7" s="1"/>
  <c r="AJ29" i="11" s="1"/>
  <c r="Y276" i="7"/>
  <c r="Y357" i="7" s="1"/>
  <c r="R29" i="11" s="1"/>
  <c r="N398" i="7"/>
  <c r="L398" i="7"/>
  <c r="AI398" i="7"/>
  <c r="AK398" i="7"/>
  <c r="M398" i="7"/>
  <c r="O398" i="7"/>
  <c r="AE398" i="7"/>
  <c r="AH398" i="7"/>
  <c r="V276" i="7"/>
  <c r="V357" i="7" s="1"/>
  <c r="Q398" i="7"/>
  <c r="AM398" i="7"/>
  <c r="AR398" i="7"/>
  <c r="AN398" i="7"/>
  <c r="AG398" i="7"/>
  <c r="AF398" i="7"/>
  <c r="AA276" i="7"/>
  <c r="AA357" i="7" s="1"/>
  <c r="T29" i="11" s="1"/>
  <c r="AQ398" i="7"/>
  <c r="X398" i="7"/>
  <c r="AA398" i="7"/>
  <c r="AL398" i="7"/>
  <c r="AC398" i="7"/>
  <c r="P398" i="7"/>
  <c r="AO398" i="7"/>
  <c r="W398" i="7"/>
  <c r="AI375" i="7"/>
  <c r="K253" i="7"/>
  <c r="K334" i="7" s="1"/>
  <c r="D6" i="11" s="1"/>
  <c r="AB253" i="7"/>
  <c r="AB334" i="7" s="1"/>
  <c r="U6" i="11" s="1"/>
  <c r="Y253" i="7"/>
  <c r="Y334" i="7" s="1"/>
  <c r="R6" i="11" s="1"/>
  <c r="AP253" i="7"/>
  <c r="AP334" i="7" s="1"/>
  <c r="AI6" i="11" s="1"/>
  <c r="X253" i="7"/>
  <c r="X334" i="7" s="1"/>
  <c r="Q6" i="11" s="1"/>
  <c r="AN375" i="7"/>
  <c r="S253" i="7"/>
  <c r="S334" i="7" s="1"/>
  <c r="L6" i="11" s="1"/>
  <c r="Z253" i="7"/>
  <c r="Z334" i="7" s="1"/>
  <c r="S6" i="11" s="1"/>
  <c r="U253" i="7"/>
  <c r="U334" i="7" s="1"/>
  <c r="N6" i="11" s="1"/>
  <c r="M375" i="7"/>
  <c r="K375" i="7"/>
  <c r="W253" i="7"/>
  <c r="W334" i="7" s="1"/>
  <c r="P6" i="11" s="1"/>
  <c r="M253" i="7"/>
  <c r="M334" i="7" s="1"/>
  <c r="F6" i="11" s="1"/>
  <c r="V253" i="7"/>
  <c r="V334" i="7" s="1"/>
  <c r="O6" i="11" s="1"/>
  <c r="AA253" i="7"/>
  <c r="AA334" i="7" s="1"/>
  <c r="T6" i="11" s="1"/>
  <c r="AD253" i="7"/>
  <c r="AD334" i="7" s="1"/>
  <c r="W6" i="11" s="1"/>
  <c r="M381" i="7"/>
  <c r="AA259" i="7"/>
  <c r="AA340" i="7" s="1"/>
  <c r="T12" i="11" s="1"/>
  <c r="L259" i="7"/>
  <c r="L340" i="7" s="1"/>
  <c r="E12" i="11" s="1"/>
  <c r="X381" i="7"/>
  <c r="Q259" i="7"/>
  <c r="Q340" i="7" s="1"/>
  <c r="J12" i="11" s="1"/>
  <c r="Z259" i="7"/>
  <c r="Z340" i="7" s="1"/>
  <c r="S12" i="11" s="1"/>
  <c r="AH259" i="7"/>
  <c r="AH340" i="7" s="1"/>
  <c r="AA12" i="11" s="1"/>
  <c r="AB259" i="7"/>
  <c r="AB340" i="7" s="1"/>
  <c r="U12" i="11" s="1"/>
  <c r="AD259" i="7"/>
  <c r="AD340" i="7" s="1"/>
  <c r="W12" i="11" s="1"/>
  <c r="T381" i="7"/>
  <c r="AP381" i="7"/>
  <c r="O259" i="7"/>
  <c r="O340" i="7" s="1"/>
  <c r="H12" i="11" s="1"/>
  <c r="AQ259" i="7"/>
  <c r="AQ340" i="7" s="1"/>
  <c r="AJ12" i="11" s="1"/>
  <c r="T259" i="7"/>
  <c r="T340" i="7" s="1"/>
  <c r="M12" i="11" s="1"/>
  <c r="S381" i="7"/>
  <c r="U259" i="7"/>
  <c r="U340" i="7" s="1"/>
  <c r="N12" i="11" s="1"/>
  <c r="V259" i="7"/>
  <c r="V340" i="7" s="1"/>
  <c r="O12" i="11" s="1"/>
  <c r="AP259" i="7"/>
  <c r="AP340" i="7" s="1"/>
  <c r="AI12" i="11" s="1"/>
  <c r="Y381" i="7"/>
  <c r="P381" i="7"/>
  <c r="W259" i="7"/>
  <c r="W340" i="7" s="1"/>
  <c r="P12" i="11" s="1"/>
  <c r="AF381" i="7"/>
  <c r="S259" i="7"/>
  <c r="S340" i="7" s="1"/>
  <c r="L12" i="11" s="1"/>
  <c r="X259" i="7"/>
  <c r="X340" i="7" s="1"/>
  <c r="Q12" i="11" s="1"/>
  <c r="AN381" i="7"/>
  <c r="Y259" i="7"/>
  <c r="Y340" i="7" s="1"/>
  <c r="R12" i="11" s="1"/>
  <c r="R259" i="7"/>
  <c r="R340" i="7" s="1"/>
  <c r="K12" i="11" s="1"/>
  <c r="W381" i="7"/>
  <c r="M259" i="7"/>
  <c r="M340" i="7" s="1"/>
  <c r="F12" i="11" s="1"/>
  <c r="AJ405" i="7"/>
  <c r="AB283" i="7"/>
  <c r="AB364" i="7" s="1"/>
  <c r="U36" i="11" s="1"/>
  <c r="T283" i="7"/>
  <c r="T364" i="7" s="1"/>
  <c r="M36" i="11" s="1"/>
  <c r="M283" i="7"/>
  <c r="M364" i="7" s="1"/>
  <c r="F36" i="11" s="1"/>
  <c r="M405" i="7"/>
  <c r="Y283" i="7"/>
  <c r="Y364" i="7" s="1"/>
  <c r="R36" i="11" s="1"/>
  <c r="AA283" i="7"/>
  <c r="AA364" i="7" s="1"/>
  <c r="T36" i="11" s="1"/>
  <c r="AH405" i="7"/>
  <c r="AQ405" i="7"/>
  <c r="AQ283" i="7"/>
  <c r="AQ364" i="7" s="1"/>
  <c r="AJ36" i="11" s="1"/>
  <c r="AD283" i="7"/>
  <c r="AD364" i="7" s="1"/>
  <c r="W36" i="11" s="1"/>
  <c r="AI404" i="7"/>
  <c r="M282" i="7"/>
  <c r="M363" i="7" s="1"/>
  <c r="F35" i="11" s="1"/>
  <c r="AD282" i="7"/>
  <c r="AD363" i="7" s="1"/>
  <c r="W35" i="11" s="1"/>
  <c r="W282" i="7"/>
  <c r="W363" i="7" s="1"/>
  <c r="P35" i="11" s="1"/>
  <c r="AG404" i="7"/>
  <c r="T282" i="7"/>
  <c r="T363" i="7" s="1"/>
  <c r="M35" i="11" s="1"/>
  <c r="L404" i="7"/>
  <c r="M404" i="7"/>
  <c r="Y404" i="7"/>
  <c r="AP282" i="7"/>
  <c r="AP363" i="7" s="1"/>
  <c r="AI35" i="11" s="1"/>
  <c r="AA282" i="7"/>
  <c r="AA363" i="7" s="1"/>
  <c r="T35" i="11" s="1"/>
  <c r="AB282" i="7"/>
  <c r="AB363" i="7" s="1"/>
  <c r="Y282" i="7"/>
  <c r="Y363" i="7" s="1"/>
  <c r="R35" i="11" s="1"/>
  <c r="AL404" i="7"/>
  <c r="AM404" i="7"/>
  <c r="AP404" i="7"/>
  <c r="V282" i="7"/>
  <c r="V363" i="7" s="1"/>
  <c r="O35" i="11" s="1"/>
  <c r="O282" i="7"/>
  <c r="O363" i="7" s="1"/>
  <c r="H35" i="11" s="1"/>
  <c r="AE282" i="7"/>
  <c r="AE363" i="7" s="1"/>
  <c r="X35" i="11" s="1"/>
  <c r="O404" i="7"/>
  <c r="Z282" i="7"/>
  <c r="Z363" i="7" s="1"/>
  <c r="S35" i="11" s="1"/>
  <c r="L282" i="7"/>
  <c r="L363" i="7" s="1"/>
  <c r="E35" i="11" s="1"/>
  <c r="AB373" i="7"/>
  <c r="M251" i="7"/>
  <c r="M332" i="7" s="1"/>
  <c r="F4" i="11" s="1"/>
  <c r="V251" i="7"/>
  <c r="V332" i="7" s="1"/>
  <c r="O4" i="11" s="1"/>
  <c r="AP373" i="7"/>
  <c r="K251" i="7"/>
  <c r="K332" i="7" s="1"/>
  <c r="D4" i="11" s="1"/>
  <c r="AP251" i="7"/>
  <c r="AP332" i="7" s="1"/>
  <c r="AI4" i="11" s="1"/>
  <c r="X251" i="7"/>
  <c r="X332" i="7" s="1"/>
  <c r="Q4" i="11" s="1"/>
  <c r="AH251" i="7"/>
  <c r="AH332" i="7" s="1"/>
  <c r="AA4" i="11" s="1"/>
  <c r="Q373" i="7"/>
  <c r="AA373" i="7"/>
  <c r="AQ251" i="7"/>
  <c r="AQ332" i="7" s="1"/>
  <c r="AJ4" i="11" s="1"/>
  <c r="AE373" i="7"/>
  <c r="AD251" i="7"/>
  <c r="AD332" i="7" s="1"/>
  <c r="W4" i="11" s="1"/>
  <c r="S251" i="7"/>
  <c r="S332" i="7" s="1"/>
  <c r="L4" i="11" s="1"/>
  <c r="Z251" i="7"/>
  <c r="Z332" i="7" s="1"/>
  <c r="S4" i="11" s="1"/>
  <c r="AB251" i="7"/>
  <c r="AB332" i="7" s="1"/>
  <c r="U4" i="11" s="1"/>
  <c r="T373" i="7"/>
  <c r="AK373" i="7"/>
  <c r="R373" i="7"/>
  <c r="AA251" i="7"/>
  <c r="AA332" i="7" s="1"/>
  <c r="T4" i="11" s="1"/>
  <c r="W251" i="7"/>
  <c r="W332" i="7" s="1"/>
  <c r="P4" i="11" s="1"/>
  <c r="U268" i="7"/>
  <c r="U349" i="7" s="1"/>
  <c r="N21" i="11" s="1"/>
  <c r="Z268" i="7"/>
  <c r="Z349" i="7" s="1"/>
  <c r="S21" i="11" s="1"/>
  <c r="AA268" i="7"/>
  <c r="AA349" i="7" s="1"/>
  <c r="T21" i="11" s="1"/>
  <c r="X268" i="7"/>
  <c r="X349" i="7" s="1"/>
  <c r="Q21" i="11" s="1"/>
  <c r="Q268" i="7"/>
  <c r="Q349" i="7" s="1"/>
  <c r="J21" i="11" s="1"/>
  <c r="AB268" i="7"/>
  <c r="AB349" i="7" s="1"/>
  <c r="U21" i="11" s="1"/>
  <c r="S390" i="7"/>
  <c r="R390" i="7"/>
  <c r="AD390" i="7"/>
  <c r="Y268" i="7"/>
  <c r="Y349" i="7" s="1"/>
  <c r="R21" i="11" s="1"/>
  <c r="K268" i="7"/>
  <c r="K349" i="7" s="1"/>
  <c r="D21" i="11" s="1"/>
  <c r="T268" i="7"/>
  <c r="T349" i="7" s="1"/>
  <c r="M21" i="11" s="1"/>
  <c r="W268" i="7"/>
  <c r="W349" i="7" s="1"/>
  <c r="P21" i="11" s="1"/>
  <c r="W390" i="7"/>
  <c r="X390" i="7"/>
  <c r="AJ390" i="7"/>
  <c r="O268" i="7"/>
  <c r="O349" i="7" s="1"/>
  <c r="H21" i="11" s="1"/>
  <c r="L268" i="7"/>
  <c r="L349" i="7" s="1"/>
  <c r="E21" i="11" s="1"/>
  <c r="AC390" i="7"/>
  <c r="Y401" i="7"/>
  <c r="AQ279" i="7"/>
  <c r="AQ360" i="7" s="1"/>
  <c r="AJ32" i="11" s="1"/>
  <c r="U279" i="7"/>
  <c r="U360" i="7" s="1"/>
  <c r="N32" i="11" s="1"/>
  <c r="Z401" i="7"/>
  <c r="M279" i="7"/>
  <c r="M360" i="7" s="1"/>
  <c r="F32" i="11" s="1"/>
  <c r="Q279" i="7"/>
  <c r="Q360" i="7" s="1"/>
  <c r="J32" i="11" s="1"/>
  <c r="T401" i="7"/>
  <c r="AQ401" i="7"/>
  <c r="AA279" i="7"/>
  <c r="AA360" i="7" s="1"/>
  <c r="T32" i="11" s="1"/>
  <c r="V279" i="7"/>
  <c r="V360" i="7" s="1"/>
  <c r="O32" i="11" s="1"/>
  <c r="L279" i="7"/>
  <c r="L360" i="7" s="1"/>
  <c r="E32" i="11" s="1"/>
  <c r="K279" i="7"/>
  <c r="K360" i="7" s="1"/>
  <c r="D32" i="11" s="1"/>
  <c r="AN401" i="7"/>
  <c r="T279" i="7"/>
  <c r="T360" i="7" s="1"/>
  <c r="M32" i="11" s="1"/>
  <c r="W401" i="7"/>
  <c r="AP401" i="7"/>
  <c r="Y279" i="7"/>
  <c r="Y360" i="7" s="1"/>
  <c r="R32" i="11" s="1"/>
  <c r="S279" i="7"/>
  <c r="S360" i="7" s="1"/>
  <c r="L32" i="11" s="1"/>
  <c r="AP279" i="7"/>
  <c r="AP360" i="7" s="1"/>
  <c r="AI32" i="11" s="1"/>
  <c r="Q401" i="7"/>
  <c r="W279" i="7"/>
  <c r="W360" i="7" s="1"/>
  <c r="P32" i="11" s="1"/>
  <c r="K401" i="7"/>
  <c r="Z279" i="7"/>
  <c r="Z360" i="7" s="1"/>
  <c r="S32" i="11" s="1"/>
  <c r="O279" i="7"/>
  <c r="O360" i="7" s="1"/>
  <c r="H32" i="11" s="1"/>
  <c r="AD279" i="7"/>
  <c r="AD360" i="7" s="1"/>
  <c r="W32" i="11" s="1"/>
  <c r="P401" i="7"/>
  <c r="R401" i="7"/>
  <c r="AA401" i="7"/>
  <c r="AG401" i="7"/>
  <c r="U387" i="7"/>
  <c r="AK387" i="7"/>
  <c r="V387" i="7"/>
  <c r="O265" i="7"/>
  <c r="O346" i="7" s="1"/>
  <c r="H18" i="11" s="1"/>
  <c r="P265" i="7"/>
  <c r="P346" i="7" s="1"/>
  <c r="I18" i="11" s="1"/>
  <c r="AH387" i="7"/>
  <c r="Z265" i="7"/>
  <c r="Z346" i="7" s="1"/>
  <c r="S18" i="11" s="1"/>
  <c r="P387" i="7"/>
  <c r="AA265" i="7"/>
  <c r="AA346" i="7" s="1"/>
  <c r="T18" i="11" s="1"/>
  <c r="Q265" i="7"/>
  <c r="Q346" i="7" s="1"/>
  <c r="J18" i="11" s="1"/>
  <c r="AD387" i="7"/>
  <c r="T387" i="7"/>
  <c r="AP387" i="7"/>
  <c r="S265" i="7"/>
  <c r="S346" i="7" s="1"/>
  <c r="L18" i="11" s="1"/>
  <c r="X265" i="7"/>
  <c r="X346" i="7" s="1"/>
  <c r="Q18" i="11" s="1"/>
  <c r="V265" i="7"/>
  <c r="V346" i="7" s="1"/>
  <c r="O18" i="11" s="1"/>
  <c r="Q387" i="7"/>
  <c r="AN387" i="7"/>
  <c r="R265" i="7"/>
  <c r="R346" i="7" s="1"/>
  <c r="K18" i="11" s="1"/>
  <c r="M387" i="7"/>
  <c r="AC387" i="7"/>
  <c r="W265" i="7"/>
  <c r="W346" i="7" s="1"/>
  <c r="P18" i="11" s="1"/>
  <c r="AR387" i="7"/>
  <c r="AB265" i="7"/>
  <c r="AB346" i="7" s="1"/>
  <c r="U18" i="11" s="1"/>
  <c r="M265" i="7"/>
  <c r="M346" i="7" s="1"/>
  <c r="F18" i="11" s="1"/>
  <c r="AD265" i="7"/>
  <c r="AD346" i="7" s="1"/>
  <c r="W18" i="11" s="1"/>
  <c r="AG387" i="7"/>
  <c r="AE387" i="7"/>
  <c r="K265" i="7"/>
  <c r="K346" i="7" s="1"/>
  <c r="D18" i="11" s="1"/>
  <c r="AN265" i="7"/>
  <c r="AN346" i="7" s="1"/>
  <c r="AG18" i="11" s="1"/>
  <c r="M379" i="7"/>
  <c r="AO379" i="7"/>
  <c r="AP379" i="7"/>
  <c r="K379" i="7"/>
  <c r="AQ379" i="7"/>
  <c r="K257" i="7"/>
  <c r="K338" i="7" s="1"/>
  <c r="D10" i="11" s="1"/>
  <c r="O257" i="7"/>
  <c r="O338" i="7" s="1"/>
  <c r="H10" i="11" s="1"/>
  <c r="S257" i="7"/>
  <c r="S338" i="7" s="1"/>
  <c r="L10" i="11" s="1"/>
  <c r="AA257" i="7"/>
  <c r="AA338" i="7" s="1"/>
  <c r="T10" i="11" s="1"/>
  <c r="AQ257" i="7"/>
  <c r="AQ338" i="7" s="1"/>
  <c r="AJ10" i="11" s="1"/>
  <c r="R379" i="7"/>
  <c r="L257" i="7"/>
  <c r="L338" i="7" s="1"/>
  <c r="E10" i="11" s="1"/>
  <c r="T257" i="7"/>
  <c r="T338" i="7" s="1"/>
  <c r="M10" i="11" s="1"/>
  <c r="AB257" i="7"/>
  <c r="AB338" i="7" s="1"/>
  <c r="U10" i="11" s="1"/>
  <c r="M257" i="7"/>
  <c r="M338" i="7" s="1"/>
  <c r="F10" i="11" s="1"/>
  <c r="Q257" i="7"/>
  <c r="Q338" i="7" s="1"/>
  <c r="J10" i="11" s="1"/>
  <c r="Y257" i="7"/>
  <c r="Y338" i="7" s="1"/>
  <c r="R10" i="11" s="1"/>
  <c r="N257" i="7"/>
  <c r="N338" i="7" s="1"/>
  <c r="G10" i="11" s="1"/>
  <c r="Z257" i="7"/>
  <c r="Z338" i="7" s="1"/>
  <c r="S10" i="11" s="1"/>
  <c r="AD257" i="7"/>
  <c r="AD338" i="7" s="1"/>
  <c r="W10" i="11" s="1"/>
  <c r="AL257" i="7"/>
  <c r="AL338" i="7" s="1"/>
  <c r="AE10" i="11" s="1"/>
  <c r="AP257" i="7"/>
  <c r="AP338" i="7" s="1"/>
  <c r="AI10" i="11" s="1"/>
  <c r="R257" i="7"/>
  <c r="R338" i="7" s="1"/>
  <c r="K10" i="11" s="1"/>
  <c r="AA271" i="7"/>
  <c r="AA352" i="7" s="1"/>
  <c r="T24" i="11" s="1"/>
  <c r="AB271" i="7"/>
  <c r="AB352" i="7" s="1"/>
  <c r="U24" i="11" s="1"/>
  <c r="V271" i="7"/>
  <c r="V352" i="7" s="1"/>
  <c r="O24" i="11" s="1"/>
  <c r="AD271" i="7"/>
  <c r="AD352" i="7" s="1"/>
  <c r="W24" i="11" s="1"/>
  <c r="AD393" i="7"/>
  <c r="O271" i="7"/>
  <c r="O352" i="7" s="1"/>
  <c r="H24" i="11" s="1"/>
  <c r="AQ271" i="7"/>
  <c r="AQ352" i="7" s="1"/>
  <c r="AJ24" i="11" s="1"/>
  <c r="Y271" i="7"/>
  <c r="Y352" i="7" s="1"/>
  <c r="R24" i="11" s="1"/>
  <c r="AP271" i="7"/>
  <c r="AP352" i="7" s="1"/>
  <c r="AI24" i="11" s="1"/>
  <c r="U393" i="7"/>
  <c r="W271" i="7"/>
  <c r="W352" i="7" s="1"/>
  <c r="P24" i="11" s="1"/>
  <c r="S271" i="7"/>
  <c r="S352" i="7" s="1"/>
  <c r="L24" i="11" s="1"/>
  <c r="Z271" i="7"/>
  <c r="Z352" i="7" s="1"/>
  <c r="S24" i="11" s="1"/>
  <c r="Z393" i="7"/>
  <c r="X271" i="7"/>
  <c r="X352" i="7" s="1"/>
  <c r="Q24" i="11" s="1"/>
  <c r="AM395" i="7"/>
  <c r="AN395" i="7"/>
  <c r="AP273" i="7"/>
  <c r="AP354" i="7" s="1"/>
  <c r="AI26" i="11" s="1"/>
  <c r="X273" i="7"/>
  <c r="X354" i="7" s="1"/>
  <c r="Q26" i="11" s="1"/>
  <c r="Z273" i="7"/>
  <c r="Z354" i="7" s="1"/>
  <c r="S26" i="11" s="1"/>
  <c r="Z395" i="7"/>
  <c r="N395" i="7"/>
  <c r="AF395" i="7"/>
  <c r="Y273" i="7"/>
  <c r="Y354" i="7" s="1"/>
  <c r="R26" i="11" s="1"/>
  <c r="S273" i="7"/>
  <c r="S354" i="7" s="1"/>
  <c r="L26" i="11" s="1"/>
  <c r="T273" i="7"/>
  <c r="T354" i="7" s="1"/>
  <c r="M26" i="11" s="1"/>
  <c r="V273" i="7"/>
  <c r="V354" i="7" s="1"/>
  <c r="O26" i="11" s="1"/>
  <c r="W273" i="7"/>
  <c r="W354" i="7" s="1"/>
  <c r="P26" i="11" s="1"/>
  <c r="AI395" i="7"/>
  <c r="AA273" i="7"/>
  <c r="AA354" i="7" s="1"/>
  <c r="T26" i="11" s="1"/>
  <c r="AL395" i="7"/>
  <c r="R273" i="7"/>
  <c r="R354" i="7" s="1"/>
  <c r="K26" i="11" s="1"/>
  <c r="U395" i="7"/>
  <c r="AH395" i="7"/>
  <c r="P395" i="7"/>
  <c r="AQ273" i="7"/>
  <c r="AQ354" i="7" s="1"/>
  <c r="AJ26" i="11" s="1"/>
  <c r="U273" i="7"/>
  <c r="U354" i="7" s="1"/>
  <c r="N26" i="11" s="1"/>
  <c r="AB273" i="7"/>
  <c r="AB354" i="7" s="1"/>
  <c r="U26" i="11" s="1"/>
  <c r="U252" i="7"/>
  <c r="U333" i="7" s="1"/>
  <c r="N5" i="11" s="1"/>
  <c r="AL374" i="7"/>
  <c r="AD252" i="7"/>
  <c r="AD333" i="7" s="1"/>
  <c r="W5" i="11" s="1"/>
  <c r="K252" i="7"/>
  <c r="K333" i="7" s="1"/>
  <c r="D5" i="11" s="1"/>
  <c r="X252" i="7"/>
  <c r="X333" i="7" s="1"/>
  <c r="Q5" i="11" s="1"/>
  <c r="AB252" i="7"/>
  <c r="AB333" i="7" s="1"/>
  <c r="U5" i="11" s="1"/>
  <c r="AH374" i="7"/>
  <c r="AR374" i="7"/>
  <c r="L252" i="7"/>
  <c r="L333" i="7" s="1"/>
  <c r="E5" i="11" s="1"/>
  <c r="Y252" i="7"/>
  <c r="Y333" i="7" s="1"/>
  <c r="R5" i="11" s="1"/>
  <c r="N252" i="7"/>
  <c r="N333" i="7" s="1"/>
  <c r="G5" i="11" s="1"/>
  <c r="AP252" i="7"/>
  <c r="AP333" i="7" s="1"/>
  <c r="AI5" i="11" s="1"/>
  <c r="S252" i="7"/>
  <c r="S333" i="7" s="1"/>
  <c r="L5" i="11" s="1"/>
  <c r="AF252" i="7"/>
  <c r="AF333" i="7" s="1"/>
  <c r="Y5" i="11" s="1"/>
  <c r="Z252" i="7"/>
  <c r="Z333" i="7" s="1"/>
  <c r="S5" i="11" s="1"/>
  <c r="AQ252" i="7"/>
  <c r="AQ333" i="7" s="1"/>
  <c r="AJ5" i="11" s="1"/>
  <c r="AC374" i="7"/>
  <c r="V252" i="7"/>
  <c r="V333" i="7" s="1"/>
  <c r="O5" i="11" s="1"/>
  <c r="AA252" i="7"/>
  <c r="AA333" i="7" s="1"/>
  <c r="T5" i="11" s="1"/>
  <c r="T252" i="7"/>
  <c r="T333" i="7" s="1"/>
  <c r="M5" i="11" s="1"/>
  <c r="AA372" i="7"/>
  <c r="Z250" i="7"/>
  <c r="Z331" i="7" s="1"/>
  <c r="S3" i="11" s="1"/>
  <c r="Z372" i="7"/>
  <c r="AQ250" i="7"/>
  <c r="AQ331" i="7" s="1"/>
  <c r="AJ3" i="11" s="1"/>
  <c r="L372" i="7"/>
  <c r="AD250" i="7"/>
  <c r="AD331" i="7" s="1"/>
  <c r="W3" i="11" s="1"/>
  <c r="K250" i="7"/>
  <c r="K331" i="7" s="1"/>
  <c r="D3" i="11" s="1"/>
  <c r="T250" i="7"/>
  <c r="T331" i="7" s="1"/>
  <c r="M3" i="11" s="1"/>
  <c r="V372" i="7"/>
  <c r="AP250" i="7"/>
  <c r="AP331" i="7" s="1"/>
  <c r="AI3" i="11" s="1"/>
  <c r="AB250" i="7"/>
  <c r="AB331" i="7" s="1"/>
  <c r="U3" i="11" s="1"/>
  <c r="AL372" i="7"/>
  <c r="N372" i="7"/>
  <c r="AJ372" i="7"/>
  <c r="M250" i="7"/>
  <c r="M331" i="7" s="1"/>
  <c r="F3" i="11" s="1"/>
  <c r="U372" i="7"/>
  <c r="AL250" i="7"/>
  <c r="AL331" i="7" s="1"/>
  <c r="AE3" i="11" s="1"/>
  <c r="S250" i="7"/>
  <c r="S331" i="7" s="1"/>
  <c r="L3" i="11" s="1"/>
  <c r="X250" i="7"/>
  <c r="X331" i="7" s="1"/>
  <c r="Q3" i="11" s="1"/>
  <c r="AR372" i="7"/>
  <c r="T372" i="7"/>
  <c r="U250" i="7"/>
  <c r="U331" i="7" s="1"/>
  <c r="N3" i="11" s="1"/>
  <c r="AA250" i="7"/>
  <c r="AA331" i="7" s="1"/>
  <c r="T3" i="11" s="1"/>
  <c r="AE384" i="7"/>
  <c r="AD262" i="7"/>
  <c r="AD343" i="7" s="1"/>
  <c r="W15" i="11" s="1"/>
  <c r="AH262" i="7"/>
  <c r="AH343" i="7" s="1"/>
  <c r="AA15" i="11" s="1"/>
  <c r="AM384" i="7"/>
  <c r="V384" i="7"/>
  <c r="AP262" i="7"/>
  <c r="AP343" i="7" s="1"/>
  <c r="AI15" i="11" s="1"/>
  <c r="Z262" i="7"/>
  <c r="Z343" i="7" s="1"/>
  <c r="S15" i="11" s="1"/>
  <c r="N384" i="7"/>
  <c r="Y384" i="7"/>
  <c r="AQ262" i="7"/>
  <c r="AQ343" i="7" s="1"/>
  <c r="AJ15" i="11" s="1"/>
  <c r="AB384" i="7"/>
  <c r="M262" i="7"/>
  <c r="M343" i="7" s="1"/>
  <c r="F15" i="11" s="1"/>
  <c r="X262" i="7"/>
  <c r="X343" i="7" s="1"/>
  <c r="Q15" i="11" s="1"/>
  <c r="T262" i="7"/>
  <c r="T343" i="7" s="1"/>
  <c r="M15" i="11" s="1"/>
  <c r="AD384" i="7"/>
  <c r="M384" i="7"/>
  <c r="Z384" i="7"/>
  <c r="N262" i="7"/>
  <c r="N343" i="7" s="1"/>
  <c r="G15" i="11" s="1"/>
  <c r="U262" i="7"/>
  <c r="U343" i="7" s="1"/>
  <c r="N15" i="11" s="1"/>
  <c r="O376" i="7"/>
  <c r="Z376" i="7"/>
  <c r="AL376" i="7"/>
  <c r="W254" i="7"/>
  <c r="W335" i="7" s="1"/>
  <c r="P7" i="11" s="1"/>
  <c r="AP376" i="7"/>
  <c r="Z254" i="7"/>
  <c r="Z335" i="7" s="1"/>
  <c r="S7" i="11" s="1"/>
  <c r="X376" i="7"/>
  <c r="Y254" i="7"/>
  <c r="Y335" i="7" s="1"/>
  <c r="R7" i="11" s="1"/>
  <c r="L376" i="7"/>
  <c r="AP254" i="7"/>
  <c r="AP335" i="7" s="1"/>
  <c r="AI7" i="11" s="1"/>
  <c r="U254" i="7"/>
  <c r="U335" i="7" s="1"/>
  <c r="N7" i="11" s="1"/>
  <c r="T254" i="7"/>
  <c r="T335" i="7" s="1"/>
  <c r="M7" i="11" s="1"/>
  <c r="AJ376" i="7"/>
  <c r="X254" i="7"/>
  <c r="X335" i="7" s="1"/>
  <c r="Q7" i="11" s="1"/>
  <c r="N376" i="7"/>
  <c r="S254" i="7"/>
  <c r="S335" i="7" s="1"/>
  <c r="L7" i="11" s="1"/>
  <c r="S376" i="7"/>
  <c r="N254" i="7"/>
  <c r="N335" i="7" s="1"/>
  <c r="G7" i="11" s="1"/>
  <c r="AR376" i="7"/>
  <c r="AQ254" i="7"/>
  <c r="AQ335" i="7" s="1"/>
  <c r="AJ7" i="11" s="1"/>
  <c r="L254" i="7"/>
  <c r="L335" i="7" s="1"/>
  <c r="E7" i="11" s="1"/>
  <c r="AI376" i="7"/>
  <c r="S394" i="7"/>
  <c r="AB394" i="7"/>
  <c r="M394" i="7"/>
  <c r="Z272" i="7"/>
  <c r="Z353" i="7" s="1"/>
  <c r="S25" i="11" s="1"/>
  <c r="S272" i="7"/>
  <c r="S353" i="7" s="1"/>
  <c r="L25" i="11" s="1"/>
  <c r="AK394" i="7"/>
  <c r="AD394" i="7"/>
  <c r="AQ272" i="7"/>
  <c r="AQ353" i="7" s="1"/>
  <c r="AJ25" i="11" s="1"/>
  <c r="AM394" i="7"/>
  <c r="AO394" i="7"/>
  <c r="AD272" i="7"/>
  <c r="AD353" i="7" s="1"/>
  <c r="W25" i="11" s="1"/>
  <c r="W272" i="7"/>
  <c r="W353" i="7" s="1"/>
  <c r="P25" i="11" s="1"/>
  <c r="T272" i="7"/>
  <c r="T353" i="7" s="1"/>
  <c r="M25" i="11" s="1"/>
  <c r="O394" i="7"/>
  <c r="V394" i="7"/>
  <c r="Q272" i="7"/>
  <c r="Q353" i="7" s="1"/>
  <c r="J25" i="11" s="1"/>
  <c r="V272" i="7"/>
  <c r="V353" i="7" s="1"/>
  <c r="O25" i="11" s="1"/>
  <c r="O272" i="7"/>
  <c r="O353" i="7" s="1"/>
  <c r="H25" i="11" s="1"/>
  <c r="AQ394" i="7"/>
  <c r="Q394" i="7"/>
  <c r="R272" i="7"/>
  <c r="R353" i="7" s="1"/>
  <c r="K25" i="11" s="1"/>
  <c r="AP272" i="7"/>
  <c r="AP353" i="7" s="1"/>
  <c r="AI25" i="11" s="1"/>
  <c r="AA272" i="7"/>
  <c r="AA353" i="7" s="1"/>
  <c r="T25" i="11" s="1"/>
  <c r="X272" i="7"/>
  <c r="X353" i="7" s="1"/>
  <c r="Q25" i="11" s="1"/>
  <c r="V385" i="7"/>
  <c r="W385" i="7"/>
  <c r="AN385" i="7"/>
  <c r="AC385" i="7"/>
  <c r="AF385" i="7"/>
  <c r="AE385" i="7"/>
  <c r="AJ385" i="7"/>
  <c r="R385" i="7"/>
  <c r="AI385" i="7"/>
  <c r="U385" i="7"/>
  <c r="Z263" i="7"/>
  <c r="Z344" i="7" s="1"/>
  <c r="S16" i="11" s="1"/>
  <c r="AG385" i="7"/>
  <c r="AQ385" i="7"/>
  <c r="K281" i="7"/>
  <c r="K362" i="7" s="1"/>
  <c r="D34" i="11" s="1"/>
  <c r="AA281" i="7"/>
  <c r="AA362" i="7" s="1"/>
  <c r="T34" i="11" s="1"/>
  <c r="AA403" i="7"/>
  <c r="L281" i="7"/>
  <c r="L362" i="7" s="1"/>
  <c r="E34" i="11" s="1"/>
  <c r="Q281" i="7"/>
  <c r="Q362" i="7" s="1"/>
  <c r="J34" i="11" s="1"/>
  <c r="AP281" i="7"/>
  <c r="AP362" i="7" s="1"/>
  <c r="AI34" i="11" s="1"/>
  <c r="Z281" i="7"/>
  <c r="Z362" i="7" s="1"/>
  <c r="S34" i="11" s="1"/>
  <c r="O281" i="7"/>
  <c r="O362" i="7" s="1"/>
  <c r="H34" i="11" s="1"/>
  <c r="AQ281" i="7"/>
  <c r="AQ362" i="7" s="1"/>
  <c r="AJ34" i="11" s="1"/>
  <c r="K403" i="7"/>
  <c r="AB281" i="7"/>
  <c r="AB362" i="7" s="1"/>
  <c r="U34" i="11" s="1"/>
  <c r="U281" i="7"/>
  <c r="U362" i="7" s="1"/>
  <c r="N34" i="11" s="1"/>
  <c r="V281" i="7"/>
  <c r="V362" i="7" s="1"/>
  <c r="O34" i="11" s="1"/>
  <c r="W281" i="7"/>
  <c r="W362" i="7" s="1"/>
  <c r="P34" i="11" s="1"/>
  <c r="M281" i="7"/>
  <c r="M362" i="7" s="1"/>
  <c r="F34" i="11" s="1"/>
  <c r="S281" i="7"/>
  <c r="S362" i="7" s="1"/>
  <c r="L34" i="11" s="1"/>
  <c r="P403" i="7"/>
  <c r="Y281" i="7"/>
  <c r="Y362" i="7" s="1"/>
  <c r="R34" i="11" s="1"/>
  <c r="AD281" i="7"/>
  <c r="AD362" i="7" s="1"/>
  <c r="W34" i="11" s="1"/>
  <c r="T403" i="7"/>
  <c r="V255" i="7"/>
  <c r="V336" i="7" s="1"/>
  <c r="O8" i="11" s="1"/>
  <c r="K255" i="7"/>
  <c r="K336" i="7" s="1"/>
  <c r="D8" i="11" s="1"/>
  <c r="U377" i="7"/>
  <c r="AQ377" i="7"/>
  <c r="AO377" i="7"/>
  <c r="Z377" i="7"/>
  <c r="U255" i="7"/>
  <c r="U336" i="7" s="1"/>
  <c r="N8" i="11" s="1"/>
  <c r="Y377" i="7"/>
  <c r="M377" i="7"/>
  <c r="AF377" i="7"/>
  <c r="V377" i="7"/>
  <c r="T377" i="7"/>
  <c r="M255" i="7"/>
  <c r="M336" i="7" s="1"/>
  <c r="F8" i="11" s="1"/>
  <c r="AP255" i="7"/>
  <c r="AP336" i="7" s="1"/>
  <c r="AI8" i="11" s="1"/>
  <c r="Y255" i="7"/>
  <c r="Y336" i="7" s="1"/>
  <c r="R8" i="11" s="1"/>
  <c r="AJ377" i="7"/>
  <c r="AI377" i="7"/>
  <c r="AC377" i="7"/>
  <c r="AN377" i="7"/>
  <c r="T255" i="7"/>
  <c r="T336" i="7" s="1"/>
  <c r="M8" i="11" s="1"/>
  <c r="O377" i="7"/>
  <c r="AP377" i="7"/>
  <c r="AQ255" i="7"/>
  <c r="AQ336" i="7" s="1"/>
  <c r="AJ8" i="11" s="1"/>
  <c r="AE377" i="7"/>
  <c r="K377" i="7"/>
  <c r="W255" i="7"/>
  <c r="W336" i="7" s="1"/>
  <c r="P8" i="11" s="1"/>
  <c r="E65" i="18"/>
  <c r="E82" i="18"/>
  <c r="E19" i="11"/>
  <c r="E235" i="18"/>
  <c r="C37" i="17"/>
  <c r="E160" i="18"/>
  <c r="R15" i="11"/>
  <c r="P10" i="11"/>
  <c r="E179" i="18"/>
  <c r="K154" i="18"/>
  <c r="E58" i="18"/>
  <c r="N28" i="11"/>
  <c r="E274" i="18"/>
  <c r="K189" i="18"/>
  <c r="K206" i="18"/>
  <c r="F28" i="11"/>
  <c r="K33" i="18"/>
  <c r="K124" i="18"/>
  <c r="K159" i="18"/>
  <c r="E342" i="18"/>
  <c r="I7" i="11"/>
  <c r="K3" i="11"/>
  <c r="K199" i="18"/>
  <c r="V11" i="11"/>
  <c r="G13" i="11"/>
  <c r="G12" i="11"/>
  <c r="G25" i="11"/>
  <c r="V3" i="11"/>
  <c r="V4" i="11"/>
  <c r="V19" i="11"/>
  <c r="G24" i="11"/>
  <c r="G11" i="11"/>
  <c r="E20" i="11"/>
  <c r="K19" i="11"/>
  <c r="I15" i="11"/>
  <c r="G14" i="11"/>
  <c r="V24" i="11"/>
  <c r="U19" i="11"/>
  <c r="S29" i="11"/>
  <c r="U27" i="11"/>
  <c r="T8" i="11"/>
  <c r="L15" i="11"/>
  <c r="O10" i="11"/>
  <c r="L29" i="11"/>
  <c r="Q10" i="11"/>
  <c r="M29" i="11"/>
  <c r="AE12" i="11"/>
  <c r="M34" i="11"/>
  <c r="Q34" i="11"/>
  <c r="V34" i="11"/>
  <c r="K34" i="11"/>
  <c r="AE34" i="11"/>
  <c r="AF3" i="11"/>
  <c r="E3" i="11"/>
  <c r="Y3" i="11"/>
  <c r="AC3" i="11"/>
  <c r="R3" i="11"/>
  <c r="G3" i="11"/>
  <c r="AA3" i="11"/>
  <c r="O3" i="11"/>
  <c r="AC26" i="11"/>
  <c r="AG26" i="11"/>
  <c r="F26" i="11"/>
  <c r="J26" i="11"/>
  <c r="V26" i="11"/>
  <c r="W26" i="11"/>
  <c r="AF26" i="11"/>
  <c r="H26" i="11"/>
  <c r="W8" i="11"/>
  <c r="Q8" i="11"/>
  <c r="AA8" i="11"/>
  <c r="AB8" i="11"/>
  <c r="E8" i="11"/>
  <c r="AC8" i="11"/>
  <c r="L8" i="11"/>
  <c r="AG8" i="11"/>
  <c r="J28" i="11"/>
  <c r="V28" i="11"/>
  <c r="O28" i="11"/>
  <c r="AE28" i="11"/>
  <c r="D28" i="11"/>
  <c r="X28" i="11"/>
  <c r="P28" i="11"/>
  <c r="AA35" i="11"/>
  <c r="AE35" i="11"/>
  <c r="N35" i="11"/>
  <c r="L35" i="11"/>
  <c r="Q35" i="11"/>
  <c r="Y35" i="11"/>
  <c r="AC35" i="11"/>
  <c r="Y9" i="11"/>
  <c r="AA37" i="11"/>
  <c r="D29" i="11"/>
  <c r="H29" i="11"/>
  <c r="K29" i="11"/>
  <c r="AF29" i="11"/>
  <c r="AB29" i="11"/>
  <c r="X29" i="11"/>
  <c r="AI29" i="11"/>
  <c r="AG29" i="11"/>
  <c r="Q29" i="11"/>
  <c r="I32" i="11"/>
  <c r="Q32" i="11"/>
  <c r="U32" i="11"/>
  <c r="AG32" i="11"/>
  <c r="V32" i="11"/>
  <c r="G32" i="11"/>
  <c r="K32" i="11"/>
  <c r="AA32" i="11"/>
  <c r="AE32" i="11"/>
  <c r="AB25" i="11"/>
  <c r="AF25" i="11"/>
  <c r="U25" i="11"/>
  <c r="AC25" i="11"/>
  <c r="R25" i="11"/>
  <c r="AD25" i="11"/>
  <c r="N25" i="11"/>
  <c r="F25" i="11"/>
  <c r="J20" i="11"/>
  <c r="V20" i="11"/>
  <c r="G20" i="11"/>
  <c r="K20" i="11"/>
  <c r="AA20" i="11"/>
  <c r="AE20" i="11"/>
  <c r="P20" i="11"/>
  <c r="Y20" i="11"/>
  <c r="AG20" i="11"/>
  <c r="I20" i="11"/>
  <c r="G31" i="11"/>
  <c r="O31" i="11"/>
  <c r="AE31" i="11"/>
  <c r="L31" i="11"/>
  <c r="P31" i="11"/>
  <c r="AG31" i="11"/>
  <c r="R31" i="11"/>
  <c r="N18" i="11"/>
  <c r="R18" i="11"/>
  <c r="G18" i="11"/>
  <c r="AA18" i="11"/>
  <c r="AE18" i="11"/>
  <c r="AF18" i="11"/>
  <c r="E18" i="11"/>
  <c r="M18" i="11"/>
  <c r="D12" i="11"/>
  <c r="X12" i="11"/>
  <c r="AB12" i="11"/>
  <c r="AG12" i="11"/>
  <c r="AC12" i="11"/>
  <c r="L21" i="11"/>
  <c r="F21" i="11"/>
  <c r="G21" i="11"/>
  <c r="W21" i="11"/>
  <c r="X21" i="11"/>
  <c r="Y21" i="11"/>
  <c r="AC21" i="11"/>
  <c r="V21" i="11"/>
  <c r="N4" i="11"/>
  <c r="R4" i="11"/>
  <c r="G4" i="11"/>
  <c r="AB4" i="11"/>
  <c r="AF4" i="11"/>
  <c r="M4" i="11"/>
  <c r="AA33" i="11"/>
  <c r="AF33" i="11"/>
  <c r="I33" i="11"/>
  <c r="M33" i="11"/>
  <c r="F33" i="11"/>
  <c r="V33" i="11"/>
  <c r="D15" i="11"/>
  <c r="H15" i="11"/>
  <c r="P15" i="11"/>
  <c r="X15" i="11"/>
  <c r="AB15" i="11"/>
  <c r="AF15" i="11"/>
  <c r="E15" i="11"/>
  <c r="U15" i="11"/>
  <c r="J15" i="11"/>
  <c r="V15" i="11"/>
  <c r="AD15" i="11"/>
  <c r="K15" i="11"/>
  <c r="AE15" i="11"/>
  <c r="H19" i="11"/>
  <c r="L19" i="11"/>
  <c r="T19" i="11"/>
  <c r="X19" i="11"/>
  <c r="I19" i="11"/>
  <c r="AC19" i="11"/>
  <c r="F19" i="11"/>
  <c r="J19" i="11"/>
  <c r="N19" i="11"/>
  <c r="AA19" i="11"/>
  <c r="O19" i="11"/>
  <c r="G19" i="11"/>
  <c r="W19" i="11"/>
  <c r="AE19" i="11"/>
  <c r="S19" i="11"/>
  <c r="T11" i="11"/>
  <c r="X11" i="11"/>
  <c r="AB11" i="11"/>
  <c r="AF11" i="11"/>
  <c r="AG11" i="11"/>
  <c r="K11" i="11"/>
  <c r="P13" i="11"/>
  <c r="AF13" i="11"/>
  <c r="N13" i="11"/>
  <c r="V13" i="11"/>
  <c r="K13" i="11"/>
  <c r="W13" i="11"/>
  <c r="AA13" i="11"/>
  <c r="AE13" i="11"/>
  <c r="AE27" i="11"/>
  <c r="D27" i="11"/>
  <c r="L27" i="11"/>
  <c r="AB27" i="11"/>
  <c r="AJ27" i="11"/>
  <c r="Q27" i="11"/>
  <c r="AC27" i="11"/>
  <c r="AG27" i="11"/>
  <c r="F27" i="11"/>
  <c r="J27" i="11"/>
  <c r="N27" i="11"/>
  <c r="AE6" i="11"/>
  <c r="AJ6" i="11"/>
  <c r="I6" i="11"/>
  <c r="Y6" i="11"/>
  <c r="M6" i="11"/>
  <c r="P17" i="11"/>
  <c r="E17" i="11"/>
  <c r="Q17" i="11"/>
  <c r="F17" i="11"/>
  <c r="R17" i="11"/>
  <c r="AD17" i="11"/>
  <c r="O17" i="11"/>
  <c r="F14" i="11"/>
  <c r="J14" i="11"/>
  <c r="N14" i="11"/>
  <c r="V14" i="11"/>
  <c r="AA14" i="11"/>
  <c r="H14" i="11"/>
  <c r="L14" i="11"/>
  <c r="AJ14" i="11"/>
  <c r="Q14" i="11"/>
  <c r="E14" i="11"/>
  <c r="M22" i="11"/>
  <c r="U22" i="11"/>
  <c r="AG22" i="11"/>
  <c r="N22" i="11"/>
  <c r="V22" i="11"/>
  <c r="W22" i="11"/>
  <c r="AA22" i="11"/>
  <c r="AE22" i="11"/>
  <c r="X22" i="11"/>
  <c r="T22" i="11"/>
  <c r="H22" i="11"/>
  <c r="L22" i="11"/>
  <c r="T7" i="11"/>
  <c r="X7" i="11"/>
  <c r="AB7" i="11"/>
  <c r="AF7" i="11"/>
  <c r="Y7" i="11"/>
  <c r="AG7" i="11"/>
  <c r="F7" i="11"/>
  <c r="AD7" i="11"/>
  <c r="AA7" i="11"/>
  <c r="O7" i="11"/>
  <c r="W7" i="11"/>
  <c r="AG24" i="11"/>
  <c r="F24" i="11"/>
  <c r="N24" i="11"/>
  <c r="AD24" i="11"/>
  <c r="K24" i="11"/>
  <c r="AA24" i="11"/>
  <c r="AE24" i="11"/>
  <c r="D24" i="11"/>
  <c r="X24" i="11"/>
  <c r="AC36" i="11"/>
  <c r="J36" i="11"/>
  <c r="K36" i="11"/>
  <c r="N36" i="11"/>
  <c r="O36" i="11"/>
  <c r="AB36" i="11"/>
  <c r="Q36" i="11"/>
  <c r="H36" i="11"/>
  <c r="L36" i="11"/>
  <c r="N10" i="11"/>
  <c r="AA10" i="11"/>
  <c r="X10" i="11"/>
  <c r="AB10" i="11"/>
  <c r="AF10" i="11"/>
  <c r="AG10" i="11"/>
  <c r="AC10" i="11"/>
  <c r="AK10" i="11"/>
  <c r="P5" i="11"/>
  <c r="X5" i="11"/>
  <c r="AB5" i="11"/>
  <c r="AF5" i="11"/>
  <c r="I5" i="11"/>
  <c r="AC5" i="11"/>
  <c r="AG5" i="11"/>
  <c r="F5" i="11"/>
  <c r="Y23" i="11"/>
  <c r="AA23" i="11"/>
  <c r="M23" i="11"/>
  <c r="C29" i="17"/>
  <c r="I66" i="17"/>
  <c r="C21" i="17"/>
  <c r="C66" i="17"/>
  <c r="C74" i="17"/>
  <c r="I74" i="17"/>
  <c r="C13" i="17"/>
  <c r="K99" i="17"/>
  <c r="K101" i="17"/>
  <c r="K123" i="17"/>
  <c r="K132" i="17"/>
  <c r="K124" i="17"/>
  <c r="K119" i="17"/>
  <c r="K97" i="17"/>
  <c r="Z34" i="11"/>
  <c r="E197" i="18"/>
  <c r="E212" i="18"/>
  <c r="AK18" i="11"/>
  <c r="K110" i="18"/>
  <c r="K118" i="18"/>
  <c r="Z31" i="11"/>
  <c r="K145" i="17"/>
  <c r="E100" i="17"/>
  <c r="E109" i="17"/>
  <c r="E102" i="17"/>
  <c r="E135" i="17"/>
  <c r="E131" i="17"/>
  <c r="E116" i="17"/>
  <c r="E132" i="17"/>
  <c r="E107" i="17"/>
  <c r="K166" i="17"/>
  <c r="K174" i="17"/>
  <c r="K161" i="17"/>
  <c r="K159" i="17"/>
  <c r="K154" i="17"/>
  <c r="K158" i="17"/>
  <c r="E130" i="17"/>
  <c r="K153" i="17"/>
  <c r="E184" i="18"/>
  <c r="AA9" i="11"/>
  <c r="B94" i="17"/>
  <c r="A136" i="17"/>
  <c r="B92" i="17"/>
  <c r="C91" i="17"/>
  <c r="Z17" i="11"/>
  <c r="K171" i="17"/>
  <c r="K164" i="17"/>
  <c r="E101" i="17"/>
  <c r="E103" i="17"/>
  <c r="E125" i="17"/>
  <c r="E123" i="17"/>
  <c r="E115" i="17"/>
  <c r="E134" i="17"/>
  <c r="E110" i="17"/>
  <c r="K177" i="17"/>
  <c r="K143" i="17"/>
  <c r="K152" i="17"/>
  <c r="K180" i="17"/>
  <c r="K155" i="17"/>
  <c r="K169" i="17"/>
  <c r="E122" i="17"/>
  <c r="E113" i="17"/>
  <c r="AA28" i="11"/>
  <c r="G27" i="11"/>
  <c r="AK15" i="11"/>
  <c r="AK17" i="11"/>
  <c r="AA6" i="11"/>
  <c r="AK20" i="11"/>
  <c r="I12" i="11"/>
  <c r="G8" i="11"/>
  <c r="Z3" i="11"/>
  <c r="AG21" i="11"/>
  <c r="K125" i="17"/>
  <c r="K98" i="17"/>
  <c r="K107" i="17"/>
  <c r="K110" i="17"/>
  <c r="K108" i="17"/>
  <c r="K118" i="17"/>
  <c r="K105" i="17"/>
  <c r="K126" i="17"/>
  <c r="K114" i="17"/>
  <c r="K103" i="17"/>
  <c r="K129" i="17"/>
  <c r="K133" i="17"/>
  <c r="K121" i="17"/>
  <c r="K127" i="17"/>
  <c r="H181" i="17"/>
  <c r="I193" i="17" s="1"/>
  <c r="H182" i="17"/>
  <c r="K111" i="17"/>
  <c r="K131" i="17"/>
  <c r="K122" i="17"/>
  <c r="K115" i="17"/>
  <c r="C58" i="17"/>
  <c r="K117" i="17"/>
  <c r="K100" i="17"/>
  <c r="I135" i="17"/>
  <c r="K134" i="17"/>
  <c r="K106" i="17"/>
  <c r="K109" i="17"/>
  <c r="K102" i="17"/>
  <c r="K130" i="17"/>
  <c r="K113" i="17"/>
  <c r="C82" i="17"/>
  <c r="O66" i="17"/>
  <c r="I58" i="17"/>
  <c r="AC20" i="11"/>
  <c r="I11" i="11"/>
  <c r="AB13" i="11"/>
  <c r="AB18" i="11"/>
  <c r="AE17" i="11"/>
  <c r="E109" i="18"/>
  <c r="V10" i="11"/>
  <c r="AF19" i="11"/>
  <c r="O21" i="17"/>
  <c r="AG19" i="11"/>
  <c r="AB17" i="11"/>
  <c r="AF20" i="11"/>
  <c r="Z20" i="11"/>
  <c r="Y12" i="11"/>
  <c r="Y32" i="11"/>
  <c r="Y15" i="11"/>
  <c r="V36" i="11"/>
  <c r="X36" i="11"/>
  <c r="V7" i="11"/>
  <c r="K26" i="18"/>
  <c r="K190" i="18"/>
  <c r="D7" i="11"/>
  <c r="I37" i="17"/>
  <c r="C111" i="17"/>
  <c r="I29" i="17"/>
  <c r="I13" i="17"/>
  <c r="I82" i="17"/>
  <c r="C119" i="17"/>
  <c r="O74" i="17"/>
  <c r="C127" i="17"/>
  <c r="E28" i="11"/>
  <c r="O13" i="17"/>
  <c r="K31" i="11"/>
  <c r="E24" i="11"/>
  <c r="Z5" i="11"/>
  <c r="AD5" i="11"/>
  <c r="F29" i="11"/>
  <c r="E25" i="11"/>
  <c r="J29" i="11"/>
  <c r="X8" i="11"/>
  <c r="E29" i="11"/>
  <c r="K21" i="11"/>
  <c r="K22" i="11"/>
  <c r="Y4" i="11"/>
  <c r="D25" i="11"/>
  <c r="D26" i="11"/>
  <c r="E27" i="11"/>
  <c r="E13" i="11"/>
  <c r="O82" i="17"/>
  <c r="O37" i="17"/>
  <c r="AC7" i="11"/>
  <c r="AC4" i="11"/>
  <c r="Z6" i="11"/>
  <c r="I3" i="11"/>
  <c r="C103" i="17"/>
  <c r="I21" i="17"/>
  <c r="O58" i="17"/>
  <c r="I111" i="17"/>
  <c r="I119" i="17"/>
  <c r="O29" i="17"/>
  <c r="I103" i="17"/>
  <c r="O57" i="17"/>
  <c r="I127" i="17"/>
  <c r="O20" i="11"/>
  <c r="V27" i="11"/>
  <c r="X6" i="11"/>
  <c r="V6" i="11"/>
  <c r="Y17" i="11"/>
  <c r="V17" i="11"/>
  <c r="V29" i="11"/>
  <c r="V5" i="11"/>
  <c r="V25" i="11"/>
  <c r="V12" i="11"/>
  <c r="O21" i="11"/>
  <c r="V31" i="11"/>
  <c r="U31" i="11"/>
  <c r="M37" i="11"/>
  <c r="K286" i="18"/>
  <c r="Q23" i="11"/>
  <c r="E329" i="18"/>
  <c r="R23" i="11"/>
  <c r="N37" i="11"/>
  <c r="H3" i="17"/>
  <c r="M16" i="11"/>
  <c r="N16" i="11"/>
  <c r="T16" i="11"/>
  <c r="E278" i="18"/>
  <c r="J7" i="11"/>
  <c r="J6" i="11"/>
  <c r="Z30" i="11"/>
  <c r="Z23" i="11"/>
  <c r="I54" i="17"/>
  <c r="H7" i="11"/>
  <c r="H4" i="11"/>
  <c r="AN164" i="7"/>
  <c r="AM164" i="7"/>
  <c r="AG35" i="11"/>
  <c r="AI20" i="11"/>
  <c r="J163" i="7"/>
  <c r="AG36" i="11"/>
  <c r="Z9" i="11"/>
  <c r="AI19" i="11"/>
  <c r="Z7" i="11"/>
  <c r="F22" i="11"/>
  <c r="J135" i="17"/>
  <c r="AD32" i="11"/>
  <c r="AD34" i="11"/>
  <c r="AD35" i="11"/>
  <c r="AI18" i="11"/>
  <c r="AD33" i="11"/>
  <c r="AD31" i="11"/>
  <c r="Z8" i="11"/>
  <c r="N9" i="11"/>
  <c r="E227" i="18"/>
  <c r="E270" i="18"/>
  <c r="E286" i="18"/>
  <c r="N23" i="11"/>
  <c r="T23" i="11"/>
  <c r="T9" i="11"/>
  <c r="O15" i="11"/>
  <c r="P36" i="11"/>
  <c r="AF146" i="7"/>
  <c r="AK165" i="7"/>
  <c r="AK164" i="7" s="1"/>
  <c r="AE152" i="7"/>
  <c r="AF152" i="7" s="1"/>
  <c r="AQ165" i="7"/>
  <c r="AQ164" i="7" s="1"/>
  <c r="E336" i="18"/>
  <c r="E161" i="18"/>
  <c r="E328" i="18"/>
  <c r="E301" i="18"/>
  <c r="K27" i="18"/>
  <c r="I35" i="11"/>
  <c r="I34" i="11"/>
  <c r="K6" i="18"/>
  <c r="K184" i="18"/>
  <c r="E340" i="18"/>
  <c r="E312" i="18"/>
  <c r="P23" i="11"/>
  <c r="X23" i="11"/>
  <c r="AJ23" i="11"/>
  <c r="Q31" i="11"/>
  <c r="P29" i="11"/>
  <c r="H260" i="18"/>
  <c r="H174" i="18"/>
  <c r="K251" i="18"/>
  <c r="E251" i="18"/>
  <c r="K235" i="18"/>
  <c r="H217" i="18"/>
  <c r="AD29" i="11"/>
  <c r="J3" i="11"/>
  <c r="D36" i="11"/>
  <c r="H8" i="11"/>
  <c r="G271" i="17"/>
  <c r="H273" i="17" s="1"/>
  <c r="H226" i="17"/>
  <c r="H227" i="17"/>
  <c r="H229" i="17"/>
  <c r="I226" i="17"/>
  <c r="M181" i="17"/>
  <c r="N139" i="17"/>
  <c r="N137" i="17"/>
  <c r="N136" i="17"/>
  <c r="O136" i="17"/>
  <c r="AB22" i="11"/>
  <c r="I36" i="11"/>
  <c r="AB21" i="11"/>
  <c r="AB20" i="11"/>
  <c r="H6" i="11"/>
  <c r="K33" i="11"/>
  <c r="K34" i="18"/>
  <c r="AB32" i="11"/>
  <c r="AB19" i="11"/>
  <c r="V8" i="11"/>
  <c r="AE8" i="11"/>
  <c r="P9" i="11"/>
  <c r="G33" i="11"/>
  <c r="I28" i="11"/>
  <c r="I29" i="11"/>
  <c r="P30" i="11"/>
  <c r="G35" i="11"/>
  <c r="I22" i="11"/>
  <c r="M30" i="11"/>
  <c r="AK31" i="11"/>
  <c r="G34" i="11"/>
  <c r="G29" i="11"/>
  <c r="E26" i="11"/>
  <c r="AG15" i="11"/>
  <c r="AK36" i="11"/>
  <c r="G36" i="11"/>
  <c r="H3" i="11"/>
  <c r="K35" i="11"/>
  <c r="AK35" i="11"/>
  <c r="AI22" i="11"/>
  <c r="I25" i="11"/>
  <c r="AE29" i="11"/>
  <c r="AI21" i="11"/>
  <c r="I24" i="11"/>
  <c r="I27" i="11"/>
  <c r="I26" i="11"/>
  <c r="I21" i="11"/>
  <c r="J4" i="11"/>
  <c r="J5" i="11"/>
  <c r="AD28" i="11"/>
  <c r="AJ22" i="11"/>
  <c r="N20" i="11"/>
  <c r="AK21" i="11"/>
  <c r="AJ18" i="11"/>
  <c r="U29" i="11"/>
  <c r="AK22" i="11"/>
  <c r="AJ19" i="11"/>
  <c r="AK19" i="11"/>
  <c r="AD19" i="11"/>
  <c r="AJ21" i="11"/>
  <c r="AD20" i="11"/>
  <c r="AJ20" i="11"/>
  <c r="Z29" i="11"/>
  <c r="I4" i="11"/>
  <c r="BB240" i="7"/>
  <c r="I10" i="11"/>
  <c r="L13" i="11"/>
  <c r="AC14" i="11"/>
  <c r="AK8" i="11"/>
  <c r="V35" i="11"/>
  <c r="U35" i="11"/>
  <c r="AK4" i="11"/>
  <c r="Z27" i="11"/>
  <c r="AK27" i="11"/>
  <c r="AF149" i="7"/>
  <c r="BP238" i="7"/>
  <c r="AK6" i="11"/>
  <c r="AK12" i="11"/>
  <c r="AK34" i="11"/>
  <c r="AK32" i="11"/>
  <c r="AK13" i="11"/>
  <c r="V18" i="11"/>
  <c r="AK11" i="11"/>
  <c r="AK29" i="11"/>
  <c r="AA29" i="11"/>
  <c r="AK24" i="11"/>
  <c r="AK26" i="11"/>
  <c r="U7" i="11"/>
  <c r="AK5" i="11"/>
  <c r="AK33" i="11"/>
  <c r="AJ17" i="11"/>
  <c r="AK25" i="11"/>
  <c r="AE14" i="11"/>
  <c r="Z15" i="11"/>
  <c r="AK3" i="11"/>
  <c r="AD11" i="11"/>
  <c r="Y11" i="11"/>
  <c r="M9" i="11"/>
  <c r="Y18" i="11"/>
  <c r="Z18" i="11"/>
  <c r="Z33" i="11"/>
  <c r="Z4" i="11"/>
  <c r="Z35" i="11"/>
  <c r="Y14" i="11"/>
  <c r="Z24" i="11"/>
  <c r="AA26" i="11"/>
  <c r="Z26" i="11"/>
  <c r="Z36" i="11"/>
  <c r="Y8" i="11"/>
  <c r="U8" i="11"/>
  <c r="Y29" i="11"/>
  <c r="Z22" i="11"/>
  <c r="M11" i="11"/>
  <c r="P3" i="11"/>
  <c r="M17" i="11"/>
  <c r="AC32" i="11"/>
  <c r="Z32" i="11"/>
  <c r="M19" i="11"/>
  <c r="O29" i="11"/>
  <c r="AC15" i="11"/>
  <c r="AA27" i="11"/>
  <c r="AD27" i="11"/>
  <c r="Y27" i="11"/>
  <c r="S8" i="11"/>
  <c r="AD12" i="11"/>
  <c r="Z28" i="11"/>
  <c r="AK28" i="11"/>
  <c r="AD10" i="11"/>
  <c r="Y10" i="11"/>
  <c r="T15" i="11"/>
  <c r="M31" i="11"/>
  <c r="Z21" i="11"/>
  <c r="M24" i="11"/>
  <c r="AD13" i="11"/>
  <c r="Y13" i="11"/>
  <c r="Z19" i="11"/>
  <c r="Y19" i="11"/>
  <c r="Q20" i="11"/>
  <c r="BB243" i="7"/>
  <c r="BB242" i="7"/>
  <c r="BB246" i="7"/>
  <c r="BB244" i="7"/>
  <c r="BB241" i="7"/>
  <c r="A11" i="11"/>
  <c r="A17" i="11"/>
  <c r="B10" i="11"/>
  <c r="B5" i="11"/>
  <c r="A6" i="11"/>
  <c r="BO245" i="7"/>
  <c r="BO242" i="7"/>
  <c r="BO241" i="7"/>
  <c r="BO246" i="7"/>
  <c r="BO240" i="7"/>
  <c r="BO243" i="7"/>
  <c r="K141" i="18"/>
  <c r="BC242" i="7"/>
  <c r="E122" i="18"/>
  <c r="BL241" i="7"/>
  <c r="BL246" i="7"/>
  <c r="BL240" i="7"/>
  <c r="BL244" i="7"/>
  <c r="BL245" i="7"/>
  <c r="BL243" i="7"/>
  <c r="I172" i="17"/>
  <c r="BL242" i="7"/>
  <c r="E337" i="18"/>
  <c r="BC243" i="7"/>
  <c r="AS214" i="7"/>
  <c r="AA215" i="7"/>
  <c r="Q367" i="7" s="1"/>
  <c r="Z215" i="7"/>
  <c r="P367" i="7" s="1"/>
  <c r="R215" i="7"/>
  <c r="AA367" i="7" s="1"/>
  <c r="T215" i="7"/>
  <c r="AC367" i="7" s="1"/>
  <c r="L367" i="7"/>
  <c r="BC240" i="7"/>
  <c r="AB215" i="7"/>
  <c r="R367" i="7" s="1"/>
  <c r="W215" i="7"/>
  <c r="M367" i="7" s="1"/>
  <c r="AF215" i="7"/>
  <c r="AG367" i="7" s="1"/>
  <c r="X215" i="7"/>
  <c r="N367" i="7" s="1"/>
  <c r="S215" i="7"/>
  <c r="AB367" i="7" s="1"/>
  <c r="AS210" i="7"/>
  <c r="AC215" i="7"/>
  <c r="S367" i="7" s="1"/>
  <c r="U215" i="7"/>
  <c r="AD367" i="7" s="1"/>
  <c r="BC244" i="7"/>
  <c r="BC246" i="7"/>
  <c r="BC241" i="7"/>
  <c r="BC245" i="7"/>
  <c r="AS212" i="7"/>
  <c r="Z165" i="7"/>
  <c r="Z164" i="7" s="1"/>
  <c r="AE128" i="7"/>
  <c r="B260" i="18" s="1"/>
  <c r="AE134" i="7"/>
  <c r="AA165" i="7"/>
  <c r="AA164" i="7" s="1"/>
  <c r="T165" i="7"/>
  <c r="T164" i="7" s="1"/>
  <c r="B93" i="17"/>
  <c r="N48" i="17"/>
  <c r="AF144" i="7"/>
  <c r="AF137" i="7"/>
  <c r="V165" i="7"/>
  <c r="V164" i="7" s="1"/>
  <c r="AE151" i="7"/>
  <c r="AE132" i="7"/>
  <c r="B45" i="18" s="1"/>
  <c r="AE133" i="7"/>
  <c r="F155" i="7"/>
  <c r="AE130" i="7"/>
  <c r="M165" i="7" s="1"/>
  <c r="M164" i="7" s="1"/>
  <c r="AS213" i="7"/>
  <c r="AF120" i="7"/>
  <c r="B48" i="17"/>
  <c r="X165" i="7"/>
  <c r="X164" i="7" s="1"/>
  <c r="AE129" i="7"/>
  <c r="B174" i="18"/>
  <c r="AS211" i="7"/>
  <c r="AD215" i="7"/>
  <c r="AE367" i="7" s="1"/>
  <c r="AE215" i="7"/>
  <c r="AF367" i="7" s="1"/>
  <c r="AF147" i="7"/>
  <c r="AE131" i="7"/>
  <c r="AF127" i="7"/>
  <c r="AC165" i="7"/>
  <c r="AC164" i="7" s="1"/>
  <c r="AF126" i="7"/>
  <c r="AB165" i="7"/>
  <c r="AB164" i="7" s="1"/>
  <c r="H93" i="17"/>
  <c r="E97" i="18"/>
  <c r="AF135" i="7"/>
  <c r="R165" i="7"/>
  <c r="R164" i="7" s="1"/>
  <c r="AF143" i="7"/>
  <c r="S165" i="7"/>
  <c r="S164" i="7" s="1"/>
  <c r="AF136" i="7"/>
  <c r="N3" i="17"/>
  <c r="W165" i="7"/>
  <c r="W164" i="7" s="1"/>
  <c r="AF121" i="7"/>
  <c r="B3" i="17"/>
  <c r="AF141" i="7"/>
  <c r="AF148" i="7"/>
  <c r="AF140" i="7"/>
  <c r="AF145" i="7"/>
  <c r="AF139" i="7"/>
  <c r="B303" i="18"/>
  <c r="AD155" i="7"/>
  <c r="K135" i="17" l="1"/>
  <c r="K116" i="17"/>
  <c r="M326" i="7"/>
  <c r="AQ326" i="7"/>
  <c r="P326" i="7"/>
  <c r="AH326" i="7"/>
  <c r="X326" i="7"/>
  <c r="AD326" i="7"/>
  <c r="AM326" i="7"/>
  <c r="AO326" i="7"/>
  <c r="O326" i="7"/>
  <c r="Y326" i="7"/>
  <c r="AG326" i="7"/>
  <c r="Z326" i="7"/>
  <c r="W326" i="7"/>
  <c r="AK326" i="7"/>
  <c r="AF326" i="7"/>
  <c r="Q326" i="7"/>
  <c r="L326" i="7"/>
  <c r="AC326" i="7"/>
  <c r="S326" i="7"/>
  <c r="AN326" i="7"/>
  <c r="AI326" i="7"/>
  <c r="AB326" i="7"/>
  <c r="AE326" i="7"/>
  <c r="R326" i="7"/>
  <c r="AP326" i="7"/>
  <c r="K326" i="7"/>
  <c r="AJ326" i="7"/>
  <c r="U326" i="7"/>
  <c r="N326" i="7"/>
  <c r="V326" i="7"/>
  <c r="AL326" i="7"/>
  <c r="T326" i="7"/>
  <c r="AR326" i="7"/>
  <c r="AA326" i="7"/>
  <c r="O132" i="17"/>
  <c r="E60" i="18"/>
  <c r="K225" i="18"/>
  <c r="E221" i="18"/>
  <c r="E146" i="18"/>
  <c r="E282" i="18"/>
  <c r="E169" i="18"/>
  <c r="K214" i="18"/>
  <c r="E116" i="18"/>
  <c r="K146" i="18"/>
  <c r="K202" i="18"/>
  <c r="E93" i="18"/>
  <c r="E311" i="18"/>
  <c r="E138" i="18"/>
  <c r="E237" i="18"/>
  <c r="E190" i="18"/>
  <c r="E84" i="18"/>
  <c r="K143" i="18"/>
  <c r="E289" i="18"/>
  <c r="K164" i="18"/>
  <c r="E255" i="18"/>
  <c r="E292" i="18"/>
  <c r="E38" i="18"/>
  <c r="K246" i="18"/>
  <c r="E96" i="18"/>
  <c r="K152" i="18"/>
  <c r="E290" i="18"/>
  <c r="K86" i="18"/>
  <c r="E296" i="18"/>
  <c r="K254" i="18"/>
  <c r="K170" i="18"/>
  <c r="K194" i="18"/>
  <c r="E172" i="18"/>
  <c r="E233" i="18"/>
  <c r="E343" i="18"/>
  <c r="E145" i="18"/>
  <c r="E246" i="18"/>
  <c r="E317" i="18"/>
  <c r="E178" i="18"/>
  <c r="E225" i="18"/>
  <c r="E232" i="18"/>
  <c r="K161" i="18"/>
  <c r="E154" i="18"/>
  <c r="E316" i="18"/>
  <c r="K151" i="18"/>
  <c r="K77" i="18"/>
  <c r="E327" i="18"/>
  <c r="E102" i="18"/>
  <c r="E186" i="18"/>
  <c r="E196" i="18"/>
  <c r="K121" i="18"/>
  <c r="K59" i="18"/>
  <c r="E187" i="18"/>
  <c r="E108" i="18"/>
  <c r="K155" i="18"/>
  <c r="E191" i="18"/>
  <c r="E151" i="18"/>
  <c r="K237" i="18"/>
  <c r="E127" i="18"/>
  <c r="K169" i="18"/>
  <c r="E272" i="18"/>
  <c r="E309" i="18"/>
  <c r="K211" i="18"/>
  <c r="K109" i="18"/>
  <c r="E159" i="18"/>
  <c r="E215" i="18"/>
  <c r="E168" i="18"/>
  <c r="E171" i="18"/>
  <c r="E257" i="18"/>
  <c r="K39" i="18"/>
  <c r="K38" i="18"/>
  <c r="E73" i="18"/>
  <c r="E206" i="18"/>
  <c r="E234" i="18"/>
  <c r="K18" i="18"/>
  <c r="K162" i="18"/>
  <c r="K22" i="18"/>
  <c r="E15" i="18"/>
  <c r="E182" i="18"/>
  <c r="K75" i="18"/>
  <c r="K188" i="18"/>
  <c r="K94" i="18"/>
  <c r="E334" i="18"/>
  <c r="K197" i="18"/>
  <c r="K66" i="18"/>
  <c r="K112" i="18"/>
  <c r="E49" i="18"/>
  <c r="K62" i="18"/>
  <c r="K234" i="18"/>
  <c r="E326" i="18"/>
  <c r="E254" i="18"/>
  <c r="K58" i="18"/>
  <c r="E331" i="18"/>
  <c r="K61" i="18"/>
  <c r="K198" i="18"/>
  <c r="E156" i="18"/>
  <c r="K212" i="18"/>
  <c r="K156" i="18"/>
  <c r="E23" i="18"/>
  <c r="E194" i="18"/>
  <c r="E140" i="18"/>
  <c r="K42" i="18"/>
  <c r="K23" i="18"/>
  <c r="E310" i="18"/>
  <c r="K221" i="18"/>
  <c r="E170" i="18"/>
  <c r="K108" i="18"/>
  <c r="E280" i="18"/>
  <c r="E70" i="18"/>
  <c r="E299" i="18"/>
  <c r="E136" i="18"/>
  <c r="K31" i="18"/>
  <c r="K232" i="18"/>
  <c r="K74" i="18"/>
  <c r="E264" i="18"/>
  <c r="K129" i="18"/>
  <c r="K83" i="18"/>
  <c r="E125" i="18"/>
  <c r="K60" i="18"/>
  <c r="K163" i="18"/>
  <c r="E152" i="18"/>
  <c r="K128" i="18"/>
  <c r="K239" i="18"/>
  <c r="E238" i="18"/>
  <c r="K95" i="18"/>
  <c r="E104" i="18"/>
  <c r="E325" i="18"/>
  <c r="E277" i="18"/>
  <c r="E164" i="18"/>
  <c r="E275" i="18"/>
  <c r="E181" i="18"/>
  <c r="E85" i="18"/>
  <c r="E27" i="18"/>
  <c r="K96" i="18"/>
  <c r="E139" i="18"/>
  <c r="K65" i="18"/>
  <c r="E198" i="18"/>
  <c r="E268" i="18"/>
  <c r="K233" i="18"/>
  <c r="E333" i="18"/>
  <c r="E341" i="18"/>
  <c r="K191" i="18"/>
  <c r="B88" i="18"/>
  <c r="B131" i="18"/>
  <c r="H88" i="18"/>
  <c r="K276" i="18"/>
  <c r="I217" i="17"/>
  <c r="P103" i="17"/>
  <c r="J57" i="17"/>
  <c r="J33" i="17"/>
  <c r="J19" i="17"/>
  <c r="D135" i="17"/>
  <c r="J225" i="17"/>
  <c r="D21" i="17"/>
  <c r="P29" i="17"/>
  <c r="J164" i="17"/>
  <c r="J146" i="17"/>
  <c r="J147" i="17"/>
  <c r="J109" i="17"/>
  <c r="P66" i="17"/>
  <c r="J201" i="17"/>
  <c r="J154" i="17"/>
  <c r="J45" i="17"/>
  <c r="D45" i="17"/>
  <c r="J111" i="17"/>
  <c r="P21" i="17"/>
  <c r="J21" i="17"/>
  <c r="J11" i="17"/>
  <c r="P11" i="17"/>
  <c r="J193" i="17"/>
  <c r="D58" i="17"/>
  <c r="J123" i="17"/>
  <c r="P33" i="17"/>
  <c r="J90" i="17"/>
  <c r="P111" i="17"/>
  <c r="D36" i="17"/>
  <c r="J15" i="17"/>
  <c r="P15" i="17"/>
  <c r="J27" i="17"/>
  <c r="P61" i="17"/>
  <c r="D61" i="17"/>
  <c r="P130" i="17"/>
  <c r="P40" i="17"/>
  <c r="P118" i="17"/>
  <c r="D24" i="17"/>
  <c r="J114" i="17"/>
  <c r="P24" i="17"/>
  <c r="D26" i="17"/>
  <c r="P71" i="17"/>
  <c r="P116" i="17"/>
  <c r="D76" i="17"/>
  <c r="D31" i="17"/>
  <c r="J31" i="17"/>
  <c r="D121" i="17"/>
  <c r="J77" i="17"/>
  <c r="P32" i="17"/>
  <c r="D122" i="17"/>
  <c r="P122" i="17"/>
  <c r="P8" i="17"/>
  <c r="D7" i="17"/>
  <c r="D44" i="17"/>
  <c r="D89" i="17"/>
  <c r="J224" i="17"/>
  <c r="D87" i="17"/>
  <c r="J42" i="17"/>
  <c r="J178" i="17"/>
  <c r="J219" i="17"/>
  <c r="D39" i="17"/>
  <c r="J174" i="17"/>
  <c r="D86" i="17"/>
  <c r="J176" i="17"/>
  <c r="J82" i="17"/>
  <c r="P37" i="17"/>
  <c r="P127" i="17"/>
  <c r="D37" i="17"/>
  <c r="P18" i="17"/>
  <c r="D63" i="17"/>
  <c r="D18" i="17"/>
  <c r="D62" i="17"/>
  <c r="D99" i="17"/>
  <c r="P99" i="17"/>
  <c r="J9" i="17"/>
  <c r="D54" i="17"/>
  <c r="B137" i="17"/>
  <c r="C136" i="17"/>
  <c r="B139" i="17"/>
  <c r="A181" i="17"/>
  <c r="B136" i="17"/>
  <c r="D166" i="17" s="1"/>
  <c r="K192" i="17"/>
  <c r="K190" i="17"/>
  <c r="K208" i="17"/>
  <c r="K204" i="17"/>
  <c r="K199" i="17"/>
  <c r="K196" i="17"/>
  <c r="K215" i="17"/>
  <c r="K216" i="17"/>
  <c r="K198" i="17"/>
  <c r="K207" i="17"/>
  <c r="K203" i="17"/>
  <c r="K211" i="17"/>
  <c r="I225" i="17"/>
  <c r="K217" i="17"/>
  <c r="K214" i="17"/>
  <c r="K193" i="17"/>
  <c r="K213" i="17"/>
  <c r="K224" i="17"/>
  <c r="K197" i="17"/>
  <c r="K201" i="17"/>
  <c r="K221" i="17"/>
  <c r="K209" i="17"/>
  <c r="K220" i="17"/>
  <c r="K222" i="17"/>
  <c r="K187" i="17"/>
  <c r="K205" i="17"/>
  <c r="K212" i="17"/>
  <c r="K188" i="17"/>
  <c r="K195" i="17"/>
  <c r="K223" i="17"/>
  <c r="K200" i="17"/>
  <c r="K191" i="17"/>
  <c r="K225" i="17"/>
  <c r="K206" i="17"/>
  <c r="K219" i="17"/>
  <c r="K189" i="17"/>
  <c r="I201" i="17"/>
  <c r="C15" i="17"/>
  <c r="I209" i="17"/>
  <c r="P170" i="17"/>
  <c r="P169" i="17"/>
  <c r="C100" i="17"/>
  <c r="I12" i="17"/>
  <c r="H45" i="18"/>
  <c r="I180" i="17"/>
  <c r="P146" i="17"/>
  <c r="D70" i="17"/>
  <c r="J150" i="17"/>
  <c r="D13" i="17"/>
  <c r="J103" i="17"/>
  <c r="J73" i="17"/>
  <c r="D81" i="17"/>
  <c r="D12" i="17"/>
  <c r="P26" i="17"/>
  <c r="P64" i="17"/>
  <c r="J41" i="17"/>
  <c r="J180" i="17"/>
  <c r="D105" i="17"/>
  <c r="D125" i="17"/>
  <c r="D110" i="17"/>
  <c r="D129" i="17"/>
  <c r="J40" i="17"/>
  <c r="J212" i="17"/>
  <c r="J134" i="17"/>
  <c r="J71" i="17"/>
  <c r="P31" i="17"/>
  <c r="J8" i="17"/>
  <c r="P86" i="17"/>
  <c r="J16" i="17"/>
  <c r="J97" i="17"/>
  <c r="J172" i="17"/>
  <c r="D111" i="17"/>
  <c r="J10" i="17"/>
  <c r="D35" i="17"/>
  <c r="J170" i="17"/>
  <c r="P34" i="17"/>
  <c r="J34" i="17"/>
  <c r="J56" i="17"/>
  <c r="P43" i="17"/>
  <c r="J52" i="17"/>
  <c r="P167" i="17"/>
  <c r="P171" i="17"/>
  <c r="D60" i="17"/>
  <c r="P54" i="17"/>
  <c r="J127" i="17"/>
  <c r="J35" i="17"/>
  <c r="D29" i="17"/>
  <c r="J84" i="17"/>
  <c r="P80" i="17"/>
  <c r="P20" i="17"/>
  <c r="P39" i="17"/>
  <c r="J85" i="17"/>
  <c r="J13" i="17"/>
  <c r="J208" i="17"/>
  <c r="J12" i="17"/>
  <c r="J44" i="17"/>
  <c r="J133" i="17"/>
  <c r="D131" i="17"/>
  <c r="J151" i="17"/>
  <c r="D106" i="17"/>
  <c r="D27" i="17"/>
  <c r="D55" i="17"/>
  <c r="D65" i="17"/>
  <c r="D11" i="17"/>
  <c r="D28" i="17"/>
  <c r="J32" i="17"/>
  <c r="D32" i="17"/>
  <c r="C20" i="17"/>
  <c r="O36" i="17"/>
  <c r="I71" i="17"/>
  <c r="O134" i="17"/>
  <c r="P90" i="17"/>
  <c r="C28" i="17"/>
  <c r="I102" i="17"/>
  <c r="P25" i="17"/>
  <c r="J18" i="17"/>
  <c r="D10" i="17"/>
  <c r="P10" i="17"/>
  <c r="J23" i="17"/>
  <c r="P17" i="17"/>
  <c r="J17" i="17"/>
  <c r="D42" i="17"/>
  <c r="D34" i="17"/>
  <c r="D20" i="17"/>
  <c r="J39" i="17"/>
  <c r="J163" i="17"/>
  <c r="D73" i="17"/>
  <c r="P28" i="17"/>
  <c r="P36" i="17"/>
  <c r="J36" i="17"/>
  <c r="J89" i="17"/>
  <c r="D71" i="17"/>
  <c r="D33" i="17"/>
  <c r="D78" i="17"/>
  <c r="J213" i="17"/>
  <c r="J121" i="17"/>
  <c r="D109" i="17"/>
  <c r="J64" i="17"/>
  <c r="J43" i="17"/>
  <c r="P9" i="17"/>
  <c r="D9" i="17"/>
  <c r="D53" i="17"/>
  <c r="D41" i="17"/>
  <c r="J24" i="17"/>
  <c r="D16" i="17"/>
  <c r="P16" i="17"/>
  <c r="P52" i="17"/>
  <c r="D52" i="17"/>
  <c r="D82" i="17"/>
  <c r="D127" i="17"/>
  <c r="C31" i="17"/>
  <c r="I101" i="17"/>
  <c r="J66" i="17"/>
  <c r="J156" i="17"/>
  <c r="D72" i="17"/>
  <c r="D15" i="17"/>
  <c r="D80" i="17"/>
  <c r="P42" i="17"/>
  <c r="J20" i="17"/>
  <c r="J81" i="17"/>
  <c r="D57" i="17"/>
  <c r="J122" i="17"/>
  <c r="D134" i="17"/>
  <c r="J179" i="17"/>
  <c r="J116" i="17"/>
  <c r="J211" i="17"/>
  <c r="D19" i="17"/>
  <c r="J144" i="17"/>
  <c r="J69" i="17"/>
  <c r="D69" i="17"/>
  <c r="C9" i="17"/>
  <c r="C34" i="17"/>
  <c r="C43" i="17"/>
  <c r="C19" i="17"/>
  <c r="C39" i="17"/>
  <c r="O133" i="17"/>
  <c r="P45" i="17"/>
  <c r="P135" i="17"/>
  <c r="J117" i="17"/>
  <c r="D115" i="17"/>
  <c r="J25" i="17"/>
  <c r="D25" i="17"/>
  <c r="P27" i="17"/>
  <c r="P35" i="17"/>
  <c r="D17" i="17"/>
  <c r="J119" i="17"/>
  <c r="P74" i="17"/>
  <c r="D74" i="17"/>
  <c r="J29" i="17"/>
  <c r="D79" i="17"/>
  <c r="D56" i="17"/>
  <c r="P84" i="17"/>
  <c r="D84" i="17"/>
  <c r="P129" i="17"/>
  <c r="P85" i="17"/>
  <c r="D40" i="17"/>
  <c r="J175" i="17"/>
  <c r="D85" i="17"/>
  <c r="D103" i="17"/>
  <c r="P13" i="17"/>
  <c r="J148" i="17"/>
  <c r="D118" i="17"/>
  <c r="P57" i="17"/>
  <c r="P12" i="17"/>
  <c r="D77" i="17"/>
  <c r="J167" i="17"/>
  <c r="P44" i="17"/>
  <c r="J26" i="17"/>
  <c r="J166" i="17"/>
  <c r="J76" i="17"/>
  <c r="D64" i="17"/>
  <c r="J199" i="17"/>
  <c r="P19" i="17"/>
  <c r="D43" i="17"/>
  <c r="P88" i="17"/>
  <c r="D88" i="17"/>
  <c r="P133" i="17"/>
  <c r="J99" i="17"/>
  <c r="D8" i="17"/>
  <c r="P98" i="17"/>
  <c r="D98" i="17"/>
  <c r="P41" i="17"/>
  <c r="J131" i="17"/>
  <c r="J86" i="17"/>
  <c r="P114" i="17"/>
  <c r="P7" i="17"/>
  <c r="J7" i="17"/>
  <c r="C35" i="17"/>
  <c r="J37" i="17"/>
  <c r="D90" i="17"/>
  <c r="C27" i="17"/>
  <c r="O56" i="17"/>
  <c r="D66" i="17"/>
  <c r="O111" i="17"/>
  <c r="P178" i="17"/>
  <c r="K266" i="18"/>
  <c r="J254" i="17"/>
  <c r="J241" i="17"/>
  <c r="O105" i="17"/>
  <c r="J264" i="17"/>
  <c r="J265" i="17"/>
  <c r="I156" i="17"/>
  <c r="J246" i="17"/>
  <c r="C24" i="17"/>
  <c r="C23" i="17"/>
  <c r="I56" i="17"/>
  <c r="C70" i="17"/>
  <c r="C71" i="17"/>
  <c r="J234" i="17"/>
  <c r="J232" i="17"/>
  <c r="C26" i="17"/>
  <c r="C25" i="17"/>
  <c r="O31" i="17"/>
  <c r="C17" i="17"/>
  <c r="C18" i="17"/>
  <c r="C145" i="17"/>
  <c r="C12" i="17"/>
  <c r="I148" i="17"/>
  <c r="I164" i="17"/>
  <c r="H131" i="18"/>
  <c r="P172" i="17"/>
  <c r="E153" i="18"/>
  <c r="K144" i="18"/>
  <c r="K297" i="18"/>
  <c r="E40" i="18"/>
  <c r="E26" i="18"/>
  <c r="E208" i="18"/>
  <c r="E339" i="18"/>
  <c r="E148" i="18"/>
  <c r="E273" i="18"/>
  <c r="E189" i="18"/>
  <c r="K127" i="18"/>
  <c r="K181" i="18"/>
  <c r="E22" i="18"/>
  <c r="K120" i="18"/>
  <c r="E200" i="18"/>
  <c r="E41" i="18"/>
  <c r="K53" i="18"/>
  <c r="E39" i="18"/>
  <c r="K113" i="18"/>
  <c r="K97" i="18"/>
  <c r="E31" i="18"/>
  <c r="E180" i="18"/>
  <c r="E83" i="18"/>
  <c r="K280" i="18"/>
  <c r="K168" i="18"/>
  <c r="K10" i="18"/>
  <c r="E32" i="18"/>
  <c r="E167" i="18"/>
  <c r="E101" i="18"/>
  <c r="E7" i="18"/>
  <c r="E42" i="18"/>
  <c r="K16" i="18"/>
  <c r="K92" i="18"/>
  <c r="K8" i="18"/>
  <c r="E320" i="18"/>
  <c r="K283" i="18"/>
  <c r="E308" i="18"/>
  <c r="K52" i="18"/>
  <c r="K85" i="18"/>
  <c r="E204" i="18"/>
  <c r="K81" i="18"/>
  <c r="E110" i="18"/>
  <c r="K82" i="18"/>
  <c r="E34" i="18"/>
  <c r="K68" i="18"/>
  <c r="K9" i="18"/>
  <c r="E288" i="18"/>
  <c r="K245" i="18"/>
  <c r="E18" i="18"/>
  <c r="E111" i="18"/>
  <c r="E95" i="18"/>
  <c r="K135" i="18"/>
  <c r="K178" i="18"/>
  <c r="E94" i="18"/>
  <c r="K50" i="18"/>
  <c r="K15" i="18"/>
  <c r="E57" i="18"/>
  <c r="E188" i="18"/>
  <c r="K51" i="18"/>
  <c r="K105" i="18"/>
  <c r="K183" i="18"/>
  <c r="K207" i="18"/>
  <c r="E119" i="18"/>
  <c r="E202" i="18"/>
  <c r="K138" i="18"/>
  <c r="K195" i="18"/>
  <c r="K93" i="18"/>
  <c r="K148" i="18"/>
  <c r="E214" i="18"/>
  <c r="E81" i="18"/>
  <c r="K117" i="18"/>
  <c r="K147" i="18"/>
  <c r="E207" i="18"/>
  <c r="K7" i="18"/>
  <c r="E19" i="18"/>
  <c r="K210" i="18"/>
  <c r="E61" i="18"/>
  <c r="E120" i="18"/>
  <c r="K67" i="18"/>
  <c r="K187" i="18"/>
  <c r="E147" i="18"/>
  <c r="E323" i="18"/>
  <c r="E195" i="18"/>
  <c r="E211" i="18"/>
  <c r="E332" i="18"/>
  <c r="E203" i="18"/>
  <c r="K103" i="18"/>
  <c r="K101" i="18"/>
  <c r="K160" i="18"/>
  <c r="E50" i="18"/>
  <c r="K140" i="18"/>
  <c r="E75" i="18"/>
  <c r="E324" i="18"/>
  <c r="E121" i="18"/>
  <c r="E199" i="18"/>
  <c r="K126" i="18"/>
  <c r="E319" i="18"/>
  <c r="K102" i="18"/>
  <c r="E62" i="18"/>
  <c r="K73" i="18"/>
  <c r="E66" i="18"/>
  <c r="K125" i="18"/>
  <c r="E103" i="18"/>
  <c r="E143" i="18"/>
  <c r="K111" i="18"/>
  <c r="K298" i="18"/>
  <c r="K264" i="18"/>
  <c r="E318" i="18"/>
  <c r="E8" i="18"/>
  <c r="E77" i="18"/>
  <c r="E163" i="18"/>
  <c r="E74" i="18"/>
  <c r="E284" i="18"/>
  <c r="E293" i="18"/>
  <c r="K19" i="18"/>
  <c r="K205" i="18"/>
  <c r="E24" i="18"/>
  <c r="K70" i="18"/>
  <c r="E183" i="18"/>
  <c r="E112" i="18"/>
  <c r="E113" i="18"/>
  <c r="E126" i="18"/>
  <c r="K268" i="18"/>
  <c r="E117" i="18"/>
  <c r="K171" i="18"/>
  <c r="K69" i="18"/>
  <c r="K136" i="18"/>
  <c r="K277" i="18"/>
  <c r="E69" i="18"/>
  <c r="E35" i="18"/>
  <c r="K84" i="18"/>
  <c r="K200" i="18"/>
  <c r="E17" i="18"/>
  <c r="E210" i="18"/>
  <c r="E129" i="18"/>
  <c r="E128" i="18"/>
  <c r="E6" i="18"/>
  <c r="K299" i="18"/>
  <c r="K172" i="18"/>
  <c r="K213" i="18"/>
  <c r="K24" i="18"/>
  <c r="K78" i="18"/>
  <c r="E25" i="18"/>
  <c r="E16" i="18"/>
  <c r="E9" i="18"/>
  <c r="E33" i="18"/>
  <c r="K100" i="18"/>
  <c r="E14" i="18"/>
  <c r="E52" i="18"/>
  <c r="K137" i="18"/>
  <c r="E335" i="18"/>
  <c r="K116" i="18"/>
  <c r="K14" i="18"/>
  <c r="E10" i="18"/>
  <c r="K203" i="18"/>
  <c r="E213" i="18"/>
  <c r="E30" i="18"/>
  <c r="E118" i="18"/>
  <c r="K40" i="18"/>
  <c r="K215" i="18"/>
  <c r="E92" i="18"/>
  <c r="E239" i="18"/>
  <c r="E315" i="18"/>
  <c r="E269" i="18"/>
  <c r="K57" i="18"/>
  <c r="E307" i="18"/>
  <c r="E144" i="18"/>
  <c r="K119" i="18"/>
  <c r="E205" i="18"/>
  <c r="K32" i="18"/>
  <c r="E135" i="18"/>
  <c r="K284" i="18"/>
  <c r="K204" i="18"/>
  <c r="K196" i="18"/>
  <c r="E67" i="18"/>
  <c r="E53" i="18"/>
  <c r="K167" i="18"/>
  <c r="E162" i="18"/>
  <c r="E78" i="18"/>
  <c r="K25" i="18"/>
  <c r="K179" i="18"/>
  <c r="K17" i="18"/>
  <c r="E68" i="18"/>
  <c r="E100" i="18"/>
  <c r="K153" i="18"/>
  <c r="E124" i="18"/>
  <c r="E155" i="18"/>
  <c r="K30" i="18"/>
  <c r="K182" i="18"/>
  <c r="K208" i="18"/>
  <c r="K76" i="18"/>
  <c r="K186" i="18"/>
  <c r="K49" i="18"/>
  <c r="K274" i="18"/>
  <c r="E137" i="18"/>
  <c r="K145" i="18"/>
  <c r="E51" i="18"/>
  <c r="K180" i="18"/>
  <c r="K104" i="18"/>
  <c r="E59" i="18"/>
  <c r="E105" i="18"/>
  <c r="K267" i="18"/>
  <c r="K139" i="18"/>
  <c r="E76" i="18"/>
  <c r="I7" i="17"/>
  <c r="C56" i="17"/>
  <c r="O72" i="17"/>
  <c r="O65" i="17"/>
  <c r="C60" i="17"/>
  <c r="E298" i="18"/>
  <c r="O99" i="17"/>
  <c r="E283" i="18"/>
  <c r="I10" i="17"/>
  <c r="O18" i="17"/>
  <c r="O84" i="17"/>
  <c r="I43" i="17"/>
  <c r="C62" i="17"/>
  <c r="O60" i="17"/>
  <c r="C118" i="17"/>
  <c r="J58" i="17"/>
  <c r="I105" i="17"/>
  <c r="O54" i="17"/>
  <c r="C86" i="17"/>
  <c r="O52" i="17"/>
  <c r="I100" i="17"/>
  <c r="I205" i="17"/>
  <c r="P148" i="17"/>
  <c r="I248" i="17"/>
  <c r="J268" i="17"/>
  <c r="I123" i="17"/>
  <c r="P150" i="17"/>
  <c r="P164" i="17"/>
  <c r="P155" i="17"/>
  <c r="P163" i="17"/>
  <c r="P147" i="17"/>
  <c r="J257" i="17"/>
  <c r="P144" i="17"/>
  <c r="J260" i="17"/>
  <c r="J270" i="17"/>
  <c r="I27" i="17"/>
  <c r="P179" i="17"/>
  <c r="P175" i="17"/>
  <c r="J258" i="17"/>
  <c r="P180" i="17"/>
  <c r="J256" i="17"/>
  <c r="P151" i="17"/>
  <c r="J236" i="17"/>
  <c r="P156" i="17"/>
  <c r="P58" i="17"/>
  <c r="P160" i="17"/>
  <c r="P153" i="17"/>
  <c r="P145" i="17"/>
  <c r="P177" i="17"/>
  <c r="P176" i="17"/>
  <c r="J251" i="17"/>
  <c r="I250" i="17"/>
  <c r="O156" i="17"/>
  <c r="P162" i="17"/>
  <c r="P152" i="17"/>
  <c r="P174" i="17"/>
  <c r="J261" i="17"/>
  <c r="J237" i="17"/>
  <c r="P161" i="17"/>
  <c r="P168" i="17"/>
  <c r="P166" i="17"/>
  <c r="P154" i="17"/>
  <c r="P143" i="17"/>
  <c r="P142" i="17"/>
  <c r="P159" i="17"/>
  <c r="J62" i="17"/>
  <c r="J87" i="17"/>
  <c r="P87" i="17"/>
  <c r="J238" i="17"/>
  <c r="J74" i="17"/>
  <c r="D130" i="17"/>
  <c r="J102" i="17"/>
  <c r="J108" i="17"/>
  <c r="P73" i="17"/>
  <c r="I115" i="17"/>
  <c r="J200" i="17"/>
  <c r="J177" i="17"/>
  <c r="P119" i="17"/>
  <c r="E300" i="18"/>
  <c r="I219" i="17"/>
  <c r="O129" i="17"/>
  <c r="E265" i="18"/>
  <c r="P117" i="17"/>
  <c r="J110" i="17"/>
  <c r="J129" i="17"/>
  <c r="J70" i="17"/>
  <c r="J153" i="17"/>
  <c r="E267" i="18"/>
  <c r="E285" i="18"/>
  <c r="N93" i="17"/>
  <c r="K247" i="18"/>
  <c r="E247" i="18"/>
  <c r="K243" i="18"/>
  <c r="E243" i="18"/>
  <c r="K242" i="18"/>
  <c r="E242" i="18"/>
  <c r="K229" i="18"/>
  <c r="E229" i="18"/>
  <c r="K257" i="18"/>
  <c r="K240" i="18"/>
  <c r="E240" i="18"/>
  <c r="K256" i="18"/>
  <c r="E256" i="18"/>
  <c r="K241" i="18"/>
  <c r="E241" i="18"/>
  <c r="E281" i="18"/>
  <c r="K224" i="18"/>
  <c r="E224" i="18"/>
  <c r="E266" i="18"/>
  <c r="K238" i="18"/>
  <c r="K223" i="18"/>
  <c r="E223" i="18"/>
  <c r="K258" i="18"/>
  <c r="E258" i="18"/>
  <c r="B2" i="18"/>
  <c r="K250" i="18"/>
  <c r="E250" i="18"/>
  <c r="K230" i="18"/>
  <c r="E230" i="18"/>
  <c r="E276" i="18"/>
  <c r="K231" i="18"/>
  <c r="E231" i="18"/>
  <c r="K249" i="18"/>
  <c r="E249" i="18"/>
  <c r="K255" i="18"/>
  <c r="K227" i="18"/>
  <c r="E245" i="18"/>
  <c r="E297" i="18"/>
  <c r="K248" i="18"/>
  <c r="E248" i="18"/>
  <c r="K253" i="18"/>
  <c r="E253" i="18"/>
  <c r="K226" i="18"/>
  <c r="E226" i="18"/>
  <c r="K222" i="18"/>
  <c r="E222" i="18"/>
  <c r="E291" i="18"/>
  <c r="O101" i="17"/>
  <c r="O17" i="17"/>
  <c r="O124" i="17"/>
  <c r="O110" i="17"/>
  <c r="I221" i="17"/>
  <c r="I153" i="17"/>
  <c r="J242" i="17"/>
  <c r="P132" i="17"/>
  <c r="D101" i="17"/>
  <c r="P53" i="17"/>
  <c r="AF133" i="7"/>
  <c r="H2" i="18"/>
  <c r="P100" i="17"/>
  <c r="J145" i="17"/>
  <c r="J113" i="17"/>
  <c r="J195" i="17"/>
  <c r="P62" i="17"/>
  <c r="J233" i="17"/>
  <c r="P131" i="17"/>
  <c r="J249" i="17"/>
  <c r="AF129" i="7"/>
  <c r="B217" i="18"/>
  <c r="J160" i="17"/>
  <c r="D108" i="17"/>
  <c r="D100" i="17"/>
  <c r="J197" i="17"/>
  <c r="J220" i="17"/>
  <c r="J126" i="17"/>
  <c r="P107" i="17"/>
  <c r="O98" i="17"/>
  <c r="J262" i="17"/>
  <c r="J244" i="17"/>
  <c r="J221" i="17"/>
  <c r="D114" i="17"/>
  <c r="J80" i="17"/>
  <c r="O109" i="17"/>
  <c r="P55" i="17"/>
  <c r="P97" i="17"/>
  <c r="J217" i="17"/>
  <c r="J115" i="17"/>
  <c r="J105" i="17"/>
  <c r="J240" i="17"/>
  <c r="J125" i="17"/>
  <c r="J152" i="17"/>
  <c r="D119" i="17"/>
  <c r="J132" i="17"/>
  <c r="J245" i="17"/>
  <c r="D123" i="17"/>
  <c r="J223" i="17"/>
  <c r="P82" i="17"/>
  <c r="J63" i="17"/>
  <c r="J55" i="17"/>
  <c r="J205" i="17"/>
  <c r="J250" i="17"/>
  <c r="J198" i="17"/>
  <c r="J72" i="17"/>
  <c r="P60" i="17"/>
  <c r="J215" i="17"/>
  <c r="J124" i="17"/>
  <c r="J169" i="17"/>
  <c r="P65" i="17"/>
  <c r="J253" i="17"/>
  <c r="J216" i="17"/>
  <c r="P81" i="17"/>
  <c r="P77" i="17"/>
  <c r="J78" i="17"/>
  <c r="J168" i="17"/>
  <c r="P121" i="17"/>
  <c r="P109" i="17"/>
  <c r="J143" i="17"/>
  <c r="P69" i="17"/>
  <c r="J204" i="17"/>
  <c r="P106" i="17"/>
  <c r="J196" i="17"/>
  <c r="J61" i="17"/>
  <c r="D97" i="17"/>
  <c r="J187" i="17"/>
  <c r="D117" i="17"/>
  <c r="J235" i="17"/>
  <c r="J60" i="17"/>
  <c r="J107" i="17"/>
  <c r="P79" i="17"/>
  <c r="P124" i="17"/>
  <c r="J214" i="17"/>
  <c r="J65" i="17"/>
  <c r="J191" i="17"/>
  <c r="P56" i="17"/>
  <c r="D126" i="17"/>
  <c r="D102" i="17"/>
  <c r="J269" i="17"/>
  <c r="P89" i="17"/>
  <c r="P134" i="17"/>
  <c r="D116" i="17"/>
  <c r="P123" i="17"/>
  <c r="J88" i="17"/>
  <c r="J189" i="17"/>
  <c r="J98" i="17"/>
  <c r="O103" i="17"/>
  <c r="C125" i="17"/>
  <c r="I97" i="17"/>
  <c r="C110" i="17"/>
  <c r="I99" i="17"/>
  <c r="I85" i="17"/>
  <c r="C121" i="17"/>
  <c r="I86" i="17"/>
  <c r="I84" i="17"/>
  <c r="O89" i="17"/>
  <c r="I89" i="17"/>
  <c r="P63" i="17"/>
  <c r="J252" i="17"/>
  <c r="P72" i="17"/>
  <c r="J190" i="17"/>
  <c r="J209" i="17"/>
  <c r="J267" i="17"/>
  <c r="D132" i="17"/>
  <c r="O102" i="17"/>
  <c r="D124" i="17"/>
  <c r="D169" i="17"/>
  <c r="P101" i="17"/>
  <c r="I196" i="17"/>
  <c r="P78" i="17"/>
  <c r="D133" i="17"/>
  <c r="J188" i="17"/>
  <c r="J266" i="17"/>
  <c r="J159" i="17"/>
  <c r="I191" i="17"/>
  <c r="C105" i="17"/>
  <c r="I60" i="17"/>
  <c r="I53" i="17"/>
  <c r="I72" i="17"/>
  <c r="O127" i="17"/>
  <c r="C106" i="17"/>
  <c r="J155" i="17"/>
  <c r="O130" i="17"/>
  <c r="O122" i="17"/>
  <c r="J142" i="17"/>
  <c r="I98" i="17"/>
  <c r="C108" i="17"/>
  <c r="P115" i="17"/>
  <c r="P70" i="17"/>
  <c r="J243" i="17"/>
  <c r="P108" i="17"/>
  <c r="J162" i="17"/>
  <c r="D162" i="17"/>
  <c r="J207" i="17"/>
  <c r="J100" i="17"/>
  <c r="O131" i="17"/>
  <c r="P105" i="17"/>
  <c r="P125" i="17"/>
  <c r="D107" i="17"/>
  <c r="J222" i="17"/>
  <c r="J259" i="17"/>
  <c r="J79" i="17"/>
  <c r="D155" i="17"/>
  <c r="P110" i="17"/>
  <c r="J101" i="17"/>
  <c r="J130" i="17"/>
  <c r="J171" i="17"/>
  <c r="P126" i="17"/>
  <c r="O119" i="17"/>
  <c r="J192" i="17"/>
  <c r="P102" i="17"/>
  <c r="J161" i="17"/>
  <c r="J206" i="17"/>
  <c r="P76" i="17"/>
  <c r="J54" i="17"/>
  <c r="J53" i="17"/>
  <c r="J106" i="17"/>
  <c r="C124" i="17"/>
  <c r="I62" i="17"/>
  <c r="C109" i="17"/>
  <c r="C107" i="17"/>
  <c r="C126" i="17"/>
  <c r="I73" i="17"/>
  <c r="O71" i="17"/>
  <c r="C117" i="17"/>
  <c r="C130" i="17"/>
  <c r="O117" i="17"/>
  <c r="I108" i="17"/>
  <c r="C132" i="17"/>
  <c r="O40" i="17"/>
  <c r="I57" i="17"/>
  <c r="C97" i="17"/>
  <c r="C44" i="17"/>
  <c r="C131" i="17"/>
  <c r="C85" i="17"/>
  <c r="O85" i="17"/>
  <c r="C42" i="17"/>
  <c r="C78" i="17"/>
  <c r="O78" i="17"/>
  <c r="I33" i="17"/>
  <c r="O11" i="17"/>
  <c r="I11" i="17"/>
  <c r="C36" i="17"/>
  <c r="H274" i="17"/>
  <c r="H271" i="17"/>
  <c r="I304" i="17" s="1"/>
  <c r="I271" i="17"/>
  <c r="H272" i="17"/>
  <c r="G316" i="17"/>
  <c r="O118" i="17"/>
  <c r="O181" i="17"/>
  <c r="N181" i="17"/>
  <c r="P220" i="17" s="1"/>
  <c r="M226" i="17"/>
  <c r="N184" i="17"/>
  <c r="N182" i="17"/>
  <c r="Q168" i="17"/>
  <c r="O180" i="17"/>
  <c r="Q175" i="17"/>
  <c r="Q150" i="17"/>
  <c r="Q178" i="17"/>
  <c r="Q171" i="17"/>
  <c r="Q169" i="17"/>
  <c r="O164" i="17"/>
  <c r="Q148" i="17"/>
  <c r="Q180" i="17"/>
  <c r="Q161" i="17"/>
  <c r="Q160" i="17"/>
  <c r="Q164" i="17"/>
  <c r="Q176" i="17"/>
  <c r="Q145" i="17"/>
  <c r="Q142" i="17"/>
  <c r="Q174" i="17"/>
  <c r="Q147" i="17"/>
  <c r="Q154" i="17"/>
  <c r="Q167" i="17"/>
  <c r="Q152" i="17"/>
  <c r="Q143" i="17"/>
  <c r="Q162" i="17"/>
  <c r="Q172" i="17"/>
  <c r="Q159" i="17"/>
  <c r="Q144" i="17"/>
  <c r="Q158" i="17"/>
  <c r="Q179" i="17"/>
  <c r="Q163" i="17"/>
  <c r="Q155" i="17"/>
  <c r="Q153" i="17"/>
  <c r="Q156" i="17"/>
  <c r="Q151" i="17"/>
  <c r="Q177" i="17"/>
  <c r="Q166" i="17"/>
  <c r="Q170" i="17"/>
  <c r="Q146" i="17"/>
  <c r="O148" i="17"/>
  <c r="K268" i="17"/>
  <c r="K233" i="17"/>
  <c r="K270" i="17"/>
  <c r="K246" i="17"/>
  <c r="K244" i="17"/>
  <c r="K238" i="17"/>
  <c r="I254" i="17"/>
  <c r="K252" i="17"/>
  <c r="K260" i="17"/>
  <c r="K240" i="17"/>
  <c r="I253" i="17"/>
  <c r="K262" i="17"/>
  <c r="K258" i="17"/>
  <c r="K253" i="17"/>
  <c r="K251" i="17"/>
  <c r="K235" i="17"/>
  <c r="K269" i="17"/>
  <c r="K257" i="17"/>
  <c r="K242" i="17"/>
  <c r="K261" i="17"/>
  <c r="K264" i="17"/>
  <c r="K250" i="17"/>
  <c r="K254" i="17"/>
  <c r="K256" i="17"/>
  <c r="I246" i="17"/>
  <c r="K237" i="17"/>
  <c r="K234" i="17"/>
  <c r="I262" i="17"/>
  <c r="K249" i="17"/>
  <c r="K265" i="17"/>
  <c r="I238" i="17"/>
  <c r="K259" i="17"/>
  <c r="K245" i="17"/>
  <c r="K236" i="17"/>
  <c r="K241" i="17"/>
  <c r="K243" i="17"/>
  <c r="I270" i="17"/>
  <c r="K266" i="17"/>
  <c r="K267" i="17"/>
  <c r="K248" i="17"/>
  <c r="K232" i="17"/>
  <c r="I203" i="17"/>
  <c r="C68" i="17"/>
  <c r="C7" i="17"/>
  <c r="C8" i="17"/>
  <c r="O41" i="17"/>
  <c r="O166" i="17"/>
  <c r="I110" i="17"/>
  <c r="C84" i="17"/>
  <c r="O115" i="17"/>
  <c r="I39" i="17"/>
  <c r="O147" i="17"/>
  <c r="I55" i="17"/>
  <c r="O70" i="17"/>
  <c r="O34" i="17"/>
  <c r="I34" i="17"/>
  <c r="I79" i="17"/>
  <c r="I81" i="17"/>
  <c r="C72" i="17"/>
  <c r="O114" i="17"/>
  <c r="C88" i="17"/>
  <c r="O42" i="17"/>
  <c r="O39" i="17"/>
  <c r="O126" i="17"/>
  <c r="O81" i="17"/>
  <c r="O80" i="17"/>
  <c r="O123" i="17"/>
  <c r="I118" i="17"/>
  <c r="O44" i="17"/>
  <c r="I44" i="17"/>
  <c r="I26" i="17"/>
  <c r="C87" i="17"/>
  <c r="C81" i="17"/>
  <c r="O27" i="17"/>
  <c r="O25" i="17"/>
  <c r="C129" i="17"/>
  <c r="C32" i="17"/>
  <c r="I40" i="17"/>
  <c r="O43" i="17"/>
  <c r="O116" i="17"/>
  <c r="I133" i="17"/>
  <c r="I159" i="17"/>
  <c r="C89" i="17"/>
  <c r="C134" i="17"/>
  <c r="C80" i="17"/>
  <c r="C79" i="17"/>
  <c r="I52" i="17"/>
  <c r="I42" i="17"/>
  <c r="C133" i="17"/>
  <c r="C113" i="17"/>
  <c r="I204" i="17"/>
  <c r="C33" i="17"/>
  <c r="O113" i="17"/>
  <c r="O161" i="17"/>
  <c r="O76" i="17"/>
  <c r="O121" i="17"/>
  <c r="I249" i="17"/>
  <c r="C123" i="17"/>
  <c r="C122" i="17"/>
  <c r="I122" i="17"/>
  <c r="O79" i="17"/>
  <c r="O68" i="17"/>
  <c r="I78" i="17"/>
  <c r="C11" i="17"/>
  <c r="C99" i="17"/>
  <c r="C10" i="17"/>
  <c r="O12" i="17"/>
  <c r="I35" i="17"/>
  <c r="I70" i="17"/>
  <c r="I208" i="17"/>
  <c r="I116" i="17"/>
  <c r="C54" i="17"/>
  <c r="O100" i="17"/>
  <c r="O53" i="17"/>
  <c r="C55" i="17"/>
  <c r="O55" i="17"/>
  <c r="O9" i="17"/>
  <c r="O15" i="17"/>
  <c r="O97" i="17"/>
  <c r="I69" i="17"/>
  <c r="O142" i="17"/>
  <c r="O20" i="17"/>
  <c r="O107" i="17"/>
  <c r="O108" i="17"/>
  <c r="O106" i="17"/>
  <c r="I68" i="17"/>
  <c r="O162" i="17"/>
  <c r="I41" i="17"/>
  <c r="BA229" i="7"/>
  <c r="A24" i="11"/>
  <c r="B17" i="11"/>
  <c r="A18" i="11"/>
  <c r="B6" i="11"/>
  <c r="A7" i="11"/>
  <c r="B11" i="11"/>
  <c r="A12" i="11"/>
  <c r="BA227" i="7"/>
  <c r="E344" i="18"/>
  <c r="I169" i="17"/>
  <c r="C142" i="17"/>
  <c r="O172" i="17"/>
  <c r="I151" i="17"/>
  <c r="I195" i="17"/>
  <c r="C52" i="17"/>
  <c r="I154" i="17"/>
  <c r="C177" i="17"/>
  <c r="I264" i="17"/>
  <c r="I163" i="17"/>
  <c r="I200" i="17"/>
  <c r="I245" i="17"/>
  <c r="I174" i="17"/>
  <c r="I251" i="17"/>
  <c r="BB227" i="7"/>
  <c r="I236" i="17"/>
  <c r="I188" i="17"/>
  <c r="C143" i="17"/>
  <c r="I232" i="17"/>
  <c r="I187" i="17"/>
  <c r="O7" i="17"/>
  <c r="C155" i="17"/>
  <c r="O146" i="17"/>
  <c r="I15" i="17"/>
  <c r="I240" i="17"/>
  <c r="O150" i="17"/>
  <c r="I150" i="17"/>
  <c r="I179" i="17"/>
  <c r="I265" i="17"/>
  <c r="I220" i="17"/>
  <c r="I199" i="17"/>
  <c r="I244" i="17"/>
  <c r="I170" i="17"/>
  <c r="I214" i="17"/>
  <c r="BB229" i="7"/>
  <c r="I177" i="17"/>
  <c r="O177" i="17"/>
  <c r="AS215" i="7"/>
  <c r="BP226" i="7"/>
  <c r="I168" i="17"/>
  <c r="O152" i="17"/>
  <c r="I145" i="17"/>
  <c r="I259" i="17"/>
  <c r="AF151" i="7"/>
  <c r="I152" i="17"/>
  <c r="I212" i="17"/>
  <c r="AZ227" i="7"/>
  <c r="BL229" i="7"/>
  <c r="BD229" i="7"/>
  <c r="BI229" i="7"/>
  <c r="BL227" i="7"/>
  <c r="BI227" i="7"/>
  <c r="BF229" i="7"/>
  <c r="AZ229" i="7"/>
  <c r="BP223" i="7"/>
  <c r="BC227" i="7"/>
  <c r="C57" i="17"/>
  <c r="AF128" i="7"/>
  <c r="B138" i="17"/>
  <c r="K165" i="7"/>
  <c r="Q165" i="7"/>
  <c r="Q164" i="7" s="1"/>
  <c r="BF227" i="7"/>
  <c r="BO227" i="7"/>
  <c r="BO229" i="7"/>
  <c r="BH229" i="7"/>
  <c r="BH227" i="7"/>
  <c r="BG229" i="7"/>
  <c r="BG227" i="7"/>
  <c r="BC229" i="7"/>
  <c r="BD227" i="7"/>
  <c r="BJ229" i="7"/>
  <c r="BJ227" i="7"/>
  <c r="P165" i="7"/>
  <c r="P164" i="7" s="1"/>
  <c r="O165" i="7"/>
  <c r="O164" i="7" s="1"/>
  <c r="I162" i="17"/>
  <c r="I36" i="17"/>
  <c r="N183" i="17"/>
  <c r="H183" i="17"/>
  <c r="AF132" i="7"/>
  <c r="I237" i="17"/>
  <c r="I192" i="17"/>
  <c r="L165" i="7"/>
  <c r="L164" i="7" s="1"/>
  <c r="H138" i="17"/>
  <c r="AF130" i="7"/>
  <c r="N138" i="17"/>
  <c r="I117" i="17"/>
  <c r="C102" i="17"/>
  <c r="C115" i="17"/>
  <c r="I155" i="17"/>
  <c r="I144" i="17"/>
  <c r="I146" i="17"/>
  <c r="O171" i="17"/>
  <c r="I25" i="17"/>
  <c r="BP222" i="7"/>
  <c r="AY229" i="7"/>
  <c r="AY227" i="7"/>
  <c r="BN229" i="7"/>
  <c r="BN227" i="7"/>
  <c r="I23" i="17"/>
  <c r="I171" i="17"/>
  <c r="H228" i="17"/>
  <c r="AF131" i="7"/>
  <c r="B183" i="17"/>
  <c r="N165" i="7"/>
  <c r="N164" i="7" s="1"/>
  <c r="I147" i="17"/>
  <c r="I124" i="17"/>
  <c r="I261" i="17"/>
  <c r="O32" i="17"/>
  <c r="I166" i="17"/>
  <c r="C116" i="17"/>
  <c r="I131" i="17"/>
  <c r="I142" i="17"/>
  <c r="I9" i="17"/>
  <c r="C101" i="17"/>
  <c r="I160" i="17"/>
  <c r="I126" i="17"/>
  <c r="K41" i="18"/>
  <c r="I216" i="17"/>
  <c r="O160" i="17"/>
  <c r="C41" i="17"/>
  <c r="C144" i="17"/>
  <c r="I189" i="17"/>
  <c r="O26" i="17"/>
  <c r="I206" i="17"/>
  <c r="I113" i="17"/>
  <c r="BP224" i="7"/>
  <c r="BE229" i="7"/>
  <c r="BE227" i="7"/>
  <c r="BK229" i="7"/>
  <c r="BP225" i="7"/>
  <c r="BK227" i="7"/>
  <c r="I77" i="17"/>
  <c r="O167" i="17"/>
  <c r="I161" i="17"/>
  <c r="O144" i="17"/>
  <c r="O28" i="17"/>
  <c r="I109" i="17"/>
  <c r="I64" i="17"/>
  <c r="I80" i="17"/>
  <c r="I260" i="17"/>
  <c r="I207" i="17"/>
  <c r="I252" i="17"/>
  <c r="O62" i="17"/>
  <c r="I107" i="17"/>
  <c r="I211" i="17"/>
  <c r="C76" i="17"/>
  <c r="I31" i="17"/>
  <c r="I235" i="17"/>
  <c r="I190" i="17"/>
  <c r="C69" i="17"/>
  <c r="I18" i="17"/>
  <c r="I65" i="17"/>
  <c r="I106" i="17"/>
  <c r="I61" i="17"/>
  <c r="O174" i="17"/>
  <c r="I213" i="17"/>
  <c r="I258" i="17"/>
  <c r="O33" i="17"/>
  <c r="I233" i="17"/>
  <c r="I143" i="17"/>
  <c r="O73" i="17"/>
  <c r="I19" i="17"/>
  <c r="C64" i="17"/>
  <c r="O35" i="17"/>
  <c r="I215" i="17"/>
  <c r="O125" i="17"/>
  <c r="O86" i="17"/>
  <c r="I17" i="17"/>
  <c r="I197" i="17"/>
  <c r="O159" i="17"/>
  <c r="O24" i="17"/>
  <c r="I243" i="17"/>
  <c r="O63" i="17"/>
  <c r="O155" i="17"/>
  <c r="I20" i="17"/>
  <c r="I241" i="17"/>
  <c r="I16" i="17"/>
  <c r="C61" i="17"/>
  <c r="O168" i="17"/>
  <c r="C98" i="17"/>
  <c r="O8" i="17"/>
  <c r="C53" i="17"/>
  <c r="O77" i="17"/>
  <c r="C77" i="17"/>
  <c r="I167" i="17"/>
  <c r="I234" i="17"/>
  <c r="O154" i="17"/>
  <c r="O170" i="17"/>
  <c r="I256" i="17"/>
  <c r="O10" i="17"/>
  <c r="O145" i="17"/>
  <c r="O69" i="17"/>
  <c r="I114" i="17"/>
  <c r="O153" i="17"/>
  <c r="O169" i="17"/>
  <c r="C65" i="17"/>
  <c r="C16" i="17"/>
  <c r="I129" i="17"/>
  <c r="I8" i="17"/>
  <c r="O143" i="17"/>
  <c r="I257" i="17"/>
  <c r="I32" i="17"/>
  <c r="O64" i="17"/>
  <c r="O19" i="17"/>
  <c r="I125" i="17"/>
  <c r="I242" i="17"/>
  <c r="I121" i="17"/>
  <c r="I76" i="17"/>
  <c r="C166" i="17"/>
  <c r="C114" i="17"/>
  <c r="I24" i="17"/>
  <c r="I63" i="17"/>
  <c r="I198" i="17"/>
  <c r="C63" i="17"/>
  <c r="O151" i="17"/>
  <c r="O61" i="17"/>
  <c r="O16" i="17"/>
  <c r="I267" i="17"/>
  <c r="C73" i="17"/>
  <c r="J118" i="17"/>
  <c r="J28" i="17"/>
  <c r="J158" i="17"/>
  <c r="J203" i="17"/>
  <c r="O23" i="17"/>
  <c r="I268" i="17"/>
  <c r="I88" i="17"/>
  <c r="I178" i="17"/>
  <c r="I175" i="17"/>
  <c r="I130" i="17"/>
  <c r="O163" i="17"/>
  <c r="P113" i="17"/>
  <c r="O158" i="17"/>
  <c r="H48" i="17"/>
  <c r="Y165" i="7"/>
  <c r="Y164" i="7" s="1"/>
  <c r="O176" i="17"/>
  <c r="O88" i="17"/>
  <c r="O179" i="17"/>
  <c r="I222" i="17"/>
  <c r="I87" i="17"/>
  <c r="I28" i="17"/>
  <c r="J248" i="17"/>
  <c r="P68" i="17"/>
  <c r="P158" i="17"/>
  <c r="P23" i="17"/>
  <c r="D68" i="17"/>
  <c r="I266" i="17"/>
  <c r="O178" i="17"/>
  <c r="I269" i="17"/>
  <c r="I134" i="17"/>
  <c r="O175" i="17"/>
  <c r="O87" i="17"/>
  <c r="I132" i="17"/>
  <c r="J68" i="17"/>
  <c r="D23" i="17"/>
  <c r="D113" i="17"/>
  <c r="I158" i="17"/>
  <c r="I176" i="17"/>
  <c r="I223" i="17"/>
  <c r="I224" i="17"/>
  <c r="C40" i="17"/>
  <c r="D175" i="17" l="1"/>
  <c r="C152" i="17"/>
  <c r="C176" i="17"/>
  <c r="C175" i="17"/>
  <c r="D158" i="17"/>
  <c r="C153" i="17"/>
  <c r="C146" i="17"/>
  <c r="C167" i="17"/>
  <c r="C154" i="17"/>
  <c r="C162" i="17"/>
  <c r="D145" i="17"/>
  <c r="D143" i="17"/>
  <c r="D153" i="17"/>
  <c r="D142" i="17"/>
  <c r="D170" i="17"/>
  <c r="D160" i="17"/>
  <c r="D171" i="17"/>
  <c r="D146" i="17"/>
  <c r="D148" i="17"/>
  <c r="C158" i="17"/>
  <c r="C163" i="17"/>
  <c r="C179" i="17"/>
  <c r="C151" i="17"/>
  <c r="C160" i="17"/>
  <c r="C164" i="17"/>
  <c r="C161" i="17"/>
  <c r="D176" i="17"/>
  <c r="D168" i="17"/>
  <c r="D151" i="17"/>
  <c r="D167" i="17"/>
  <c r="D152" i="17"/>
  <c r="D161" i="17"/>
  <c r="C178" i="17"/>
  <c r="C174" i="17"/>
  <c r="C168" i="17"/>
  <c r="C159" i="17"/>
  <c r="C171" i="17"/>
  <c r="C170" i="17"/>
  <c r="C148" i="17"/>
  <c r="C147" i="17"/>
  <c r="C169" i="17"/>
  <c r="D150" i="17"/>
  <c r="D163" i="17"/>
  <c r="C172" i="17"/>
  <c r="D172" i="17"/>
  <c r="D144" i="17"/>
  <c r="D147" i="17"/>
  <c r="C150" i="17"/>
  <c r="C156" i="17"/>
  <c r="D154" i="17"/>
  <c r="D179" i="17"/>
  <c r="D164" i="17"/>
  <c r="K288" i="18"/>
  <c r="K269" i="18"/>
  <c r="K275" i="18"/>
  <c r="K290" i="18"/>
  <c r="K301" i="18"/>
  <c r="K300" i="18"/>
  <c r="K265" i="18"/>
  <c r="K282" i="18"/>
  <c r="K293" i="18"/>
  <c r="K289" i="18"/>
  <c r="K291" i="18"/>
  <c r="K292" i="18"/>
  <c r="K272" i="18"/>
  <c r="K273" i="18"/>
  <c r="K285" i="18"/>
  <c r="K281" i="18"/>
  <c r="K296" i="18"/>
  <c r="E164" i="17"/>
  <c r="E148" i="17"/>
  <c r="E174" i="17"/>
  <c r="E167" i="17"/>
  <c r="E179" i="17"/>
  <c r="E153" i="17"/>
  <c r="E142" i="17"/>
  <c r="E169" i="17"/>
  <c r="E161" i="17"/>
  <c r="E146" i="17"/>
  <c r="E144" i="17"/>
  <c r="E168" i="17"/>
  <c r="E154" i="17"/>
  <c r="E150" i="17"/>
  <c r="E178" i="17"/>
  <c r="E170" i="17"/>
  <c r="E147" i="17"/>
  <c r="E176" i="17"/>
  <c r="E159" i="17"/>
  <c r="E151" i="17"/>
  <c r="E158" i="17"/>
  <c r="E172" i="17"/>
  <c r="E177" i="17"/>
  <c r="E155" i="17"/>
  <c r="C180" i="17"/>
  <c r="E160" i="17"/>
  <c r="E166" i="17"/>
  <c r="E171" i="17"/>
  <c r="E152" i="17"/>
  <c r="E163" i="17"/>
  <c r="E162" i="17"/>
  <c r="E156" i="17"/>
  <c r="E180" i="17"/>
  <c r="E145" i="17"/>
  <c r="E175" i="17"/>
  <c r="E143" i="17"/>
  <c r="D159" i="17"/>
  <c r="D180" i="17"/>
  <c r="D174" i="17"/>
  <c r="B182" i="17"/>
  <c r="B181" i="17"/>
  <c r="B184" i="17"/>
  <c r="A226" i="17"/>
  <c r="C181" i="17"/>
  <c r="D156" i="17"/>
  <c r="D177" i="17"/>
  <c r="D178" i="17"/>
  <c r="J293" i="17"/>
  <c r="I310" i="17"/>
  <c r="I289" i="17"/>
  <c r="I303" i="17"/>
  <c r="J309" i="17"/>
  <c r="I313" i="17"/>
  <c r="I305" i="17"/>
  <c r="I295" i="17"/>
  <c r="J304" i="17"/>
  <c r="I293" i="17"/>
  <c r="I287" i="17"/>
  <c r="I288" i="17"/>
  <c r="J314" i="17"/>
  <c r="I312" i="17"/>
  <c r="I309" i="17"/>
  <c r="I278" i="17"/>
  <c r="I286" i="17"/>
  <c r="I294" i="17"/>
  <c r="I280" i="17"/>
  <c r="J312" i="17"/>
  <c r="K164" i="7"/>
  <c r="J165" i="7"/>
  <c r="I297" i="17"/>
  <c r="J296" i="17"/>
  <c r="J289" i="17"/>
  <c r="J278" i="17"/>
  <c r="J295" i="17"/>
  <c r="I281" i="17"/>
  <c r="J303" i="17"/>
  <c r="J280" i="17"/>
  <c r="J282" i="17"/>
  <c r="J281" i="17"/>
  <c r="J294" i="17"/>
  <c r="I296" i="17"/>
  <c r="I311" i="17"/>
  <c r="I302" i="17"/>
  <c r="I285" i="17"/>
  <c r="J277" i="17"/>
  <c r="J279" i="17"/>
  <c r="J298" i="17"/>
  <c r="J311" i="17"/>
  <c r="O221" i="17"/>
  <c r="O206" i="17"/>
  <c r="O187" i="17"/>
  <c r="O220" i="17"/>
  <c r="O196" i="17"/>
  <c r="O195" i="17"/>
  <c r="O199" i="17"/>
  <c r="O211" i="17"/>
  <c r="O212" i="17"/>
  <c r="O192" i="17"/>
  <c r="O197" i="17"/>
  <c r="O214" i="17"/>
  <c r="O213" i="17"/>
  <c r="O198" i="17"/>
  <c r="O204" i="17"/>
  <c r="O223" i="17"/>
  <c r="P203" i="17"/>
  <c r="O207" i="17"/>
  <c r="O188" i="17"/>
  <c r="O189" i="17"/>
  <c r="O205" i="17"/>
  <c r="O190" i="17"/>
  <c r="J297" i="17"/>
  <c r="I290" i="17"/>
  <c r="J290" i="17"/>
  <c r="J288" i="17"/>
  <c r="J315" i="17"/>
  <c r="J302" i="17"/>
  <c r="J310" i="17"/>
  <c r="J313" i="17"/>
  <c r="J285" i="17"/>
  <c r="J307" i="17"/>
  <c r="P200" i="17"/>
  <c r="P215" i="17"/>
  <c r="O203" i="17"/>
  <c r="P195" i="17"/>
  <c r="P205" i="17"/>
  <c r="O226" i="17"/>
  <c r="M271" i="17"/>
  <c r="N229" i="17"/>
  <c r="N226" i="17"/>
  <c r="N227" i="17"/>
  <c r="N228" i="17"/>
  <c r="P190" i="17"/>
  <c r="K303" i="17"/>
  <c r="K313" i="17"/>
  <c r="K311" i="17"/>
  <c r="K315" i="17"/>
  <c r="K285" i="17"/>
  <c r="K298" i="17"/>
  <c r="K314" i="17"/>
  <c r="K282" i="17"/>
  <c r="K302" i="17"/>
  <c r="K296" i="17"/>
  <c r="K277" i="17"/>
  <c r="K290" i="17"/>
  <c r="K279" i="17"/>
  <c r="K306" i="17"/>
  <c r="K291" i="17"/>
  <c r="K289" i="17"/>
  <c r="I282" i="17"/>
  <c r="K278" i="17"/>
  <c r="K283" i="17"/>
  <c r="K309" i="17"/>
  <c r="K307" i="17"/>
  <c r="K294" i="17"/>
  <c r="I306" i="17"/>
  <c r="K293" i="17"/>
  <c r="K297" i="17"/>
  <c r="K288" i="17"/>
  <c r="I299" i="17"/>
  <c r="I315" i="17"/>
  <c r="K310" i="17"/>
  <c r="I283" i="17"/>
  <c r="K304" i="17"/>
  <c r="K301" i="17"/>
  <c r="K299" i="17"/>
  <c r="K280" i="17"/>
  <c r="K286" i="17"/>
  <c r="K287" i="17"/>
  <c r="K295" i="17"/>
  <c r="K281" i="17"/>
  <c r="I291" i="17"/>
  <c r="K305" i="17"/>
  <c r="K312" i="17"/>
  <c r="I277" i="17"/>
  <c r="J286" i="17"/>
  <c r="I301" i="17"/>
  <c r="J305" i="17"/>
  <c r="J299" i="17"/>
  <c r="J287" i="17"/>
  <c r="J283" i="17"/>
  <c r="I279" i="17"/>
  <c r="J291" i="17"/>
  <c r="I307" i="17"/>
  <c r="J306" i="17"/>
  <c r="J301" i="17"/>
  <c r="I298" i="17"/>
  <c r="I314" i="17"/>
  <c r="Q225" i="17"/>
  <c r="Q205" i="17"/>
  <c r="O224" i="17"/>
  <c r="Q224" i="17"/>
  <c r="Q209" i="17"/>
  <c r="O215" i="17"/>
  <c r="Q221" i="17"/>
  <c r="Q200" i="17"/>
  <c r="Q217" i="17"/>
  <c r="O217" i="17"/>
  <c r="Q207" i="17"/>
  <c r="Q206" i="17"/>
  <c r="Q193" i="17"/>
  <c r="Q211" i="17"/>
  <c r="Q197" i="17"/>
  <c r="Q222" i="17"/>
  <c r="O191" i="17"/>
  <c r="Q204" i="17"/>
  <c r="O200" i="17"/>
  <c r="Q214" i="17"/>
  <c r="Q195" i="17"/>
  <c r="Q203" i="17"/>
  <c r="O216" i="17"/>
  <c r="Q220" i="17"/>
  <c r="O209" i="17"/>
  <c r="Q216" i="17"/>
  <c r="Q198" i="17"/>
  <c r="Q208" i="17"/>
  <c r="Q191" i="17"/>
  <c r="Q189" i="17"/>
  <c r="Q213" i="17"/>
  <c r="Q212" i="17"/>
  <c r="Q215" i="17"/>
  <c r="Q201" i="17"/>
  <c r="O208" i="17"/>
  <c r="Q190" i="17"/>
  <c r="Q192" i="17"/>
  <c r="Q199" i="17"/>
  <c r="Q187" i="17"/>
  <c r="Q219" i="17"/>
  <c r="Q223" i="17"/>
  <c r="Q196" i="17"/>
  <c r="Q188" i="17"/>
  <c r="O225" i="17"/>
  <c r="O201" i="17"/>
  <c r="O193" i="17"/>
  <c r="P207" i="17"/>
  <c r="P225" i="17"/>
  <c r="P213" i="17"/>
  <c r="O222" i="17"/>
  <c r="P187" i="17"/>
  <c r="P211" i="17"/>
  <c r="P206" i="17"/>
  <c r="P212" i="17"/>
  <c r="P222" i="17"/>
  <c r="P193" i="17"/>
  <c r="P191" i="17"/>
  <c r="P201" i="17"/>
  <c r="P217" i="17"/>
  <c r="P209" i="17"/>
  <c r="O219" i="17"/>
  <c r="P216" i="17"/>
  <c r="P197" i="17"/>
  <c r="P199" i="17"/>
  <c r="P223" i="17"/>
  <c r="P208" i="17"/>
  <c r="P224" i="17"/>
  <c r="P204" i="17"/>
  <c r="P198" i="17"/>
  <c r="H316" i="17"/>
  <c r="J338" i="17" s="1"/>
  <c r="H319" i="17"/>
  <c r="I316" i="17"/>
  <c r="G361" i="17"/>
  <c r="H317" i="17"/>
  <c r="H318" i="17"/>
  <c r="P214" i="17"/>
  <c r="P221" i="17"/>
  <c r="P189" i="17"/>
  <c r="P219" i="17"/>
  <c r="P196" i="17"/>
  <c r="P188" i="17"/>
  <c r="P192" i="17"/>
  <c r="A13" i="11"/>
  <c r="B12" i="11"/>
  <c r="B18" i="11"/>
  <c r="A19" i="11"/>
  <c r="B7" i="11"/>
  <c r="A8" i="11"/>
  <c r="A25" i="11"/>
  <c r="B24" i="11"/>
  <c r="A31" i="11"/>
  <c r="BP227" i="7"/>
  <c r="BP218" i="7" s="1"/>
  <c r="AY230" i="7"/>
  <c r="B228" i="17" l="1"/>
  <c r="B226" i="17"/>
  <c r="B229" i="17"/>
  <c r="B227" i="17"/>
  <c r="A271" i="17"/>
  <c r="C226" i="17"/>
  <c r="D213" i="17"/>
  <c r="D212" i="17"/>
  <c r="D221" i="17"/>
  <c r="D225" i="17"/>
  <c r="D223" i="17"/>
  <c r="D195" i="17"/>
  <c r="D209" i="17"/>
  <c r="E192" i="17"/>
  <c r="E211" i="17"/>
  <c r="E224" i="17"/>
  <c r="E201" i="17"/>
  <c r="E223" i="17"/>
  <c r="E197" i="17"/>
  <c r="C189" i="17"/>
  <c r="E200" i="17"/>
  <c r="E189" i="17"/>
  <c r="C206" i="17"/>
  <c r="C207" i="17"/>
  <c r="C193" i="17"/>
  <c r="C216" i="17"/>
  <c r="C213" i="17"/>
  <c r="C219" i="17"/>
  <c r="C224" i="17"/>
  <c r="C220" i="17"/>
  <c r="C196" i="17"/>
  <c r="D208" i="17"/>
  <c r="D206" i="17"/>
  <c r="C217" i="17"/>
  <c r="D224" i="17"/>
  <c r="D188" i="17"/>
  <c r="D191" i="17"/>
  <c r="D205" i="17"/>
  <c r="D198" i="17"/>
  <c r="D190" i="17"/>
  <c r="E212" i="17"/>
  <c r="E199" i="17"/>
  <c r="E198" i="17"/>
  <c r="E205" i="17"/>
  <c r="E195" i="17"/>
  <c r="E204" i="17"/>
  <c r="E190" i="17"/>
  <c r="E220" i="17"/>
  <c r="C201" i="17"/>
  <c r="C191" i="17"/>
  <c r="C188" i="17"/>
  <c r="C198" i="17"/>
  <c r="C212" i="17"/>
  <c r="C222" i="17"/>
  <c r="C203" i="17"/>
  <c r="C221" i="17"/>
  <c r="C204" i="17"/>
  <c r="D203" i="17"/>
  <c r="D201" i="17"/>
  <c r="D193" i="17"/>
  <c r="D207" i="17"/>
  <c r="D199" i="17"/>
  <c r="D219" i="17"/>
  <c r="D192" i="17"/>
  <c r="D214" i="17"/>
  <c r="D197" i="17"/>
  <c r="D204" i="17"/>
  <c r="E187" i="17"/>
  <c r="E225" i="17"/>
  <c r="E219" i="17"/>
  <c r="E196" i="17"/>
  <c r="E209" i="17"/>
  <c r="E221" i="17"/>
  <c r="E207" i="17"/>
  <c r="E191" i="17"/>
  <c r="E193" i="17"/>
  <c r="E216" i="17"/>
  <c r="C209" i="17"/>
  <c r="C195" i="17"/>
  <c r="C187" i="17"/>
  <c r="C211" i="17"/>
  <c r="C205" i="17"/>
  <c r="C197" i="17"/>
  <c r="C199" i="17"/>
  <c r="C215" i="17"/>
  <c r="C214" i="17"/>
  <c r="C190" i="17"/>
  <c r="C200" i="17"/>
  <c r="C208" i="17"/>
  <c r="C223" i="17"/>
  <c r="D211" i="17"/>
  <c r="D216" i="17"/>
  <c r="D196" i="17"/>
  <c r="D217" i="17"/>
  <c r="D222" i="17"/>
  <c r="D215" i="17"/>
  <c r="D187" i="17"/>
  <c r="D189" i="17"/>
  <c r="D200" i="17"/>
  <c r="D220" i="17"/>
  <c r="E213" i="17"/>
  <c r="E217" i="17"/>
  <c r="C225" i="17"/>
  <c r="E188" i="17"/>
  <c r="E215" i="17"/>
  <c r="E222" i="17"/>
  <c r="E203" i="17"/>
  <c r="E214" i="17"/>
  <c r="E206" i="17"/>
  <c r="E208" i="17"/>
  <c r="C192" i="17"/>
  <c r="G406" i="17"/>
  <c r="H361" i="17"/>
  <c r="I361" i="17"/>
  <c r="H364" i="17"/>
  <c r="H362" i="17"/>
  <c r="H363" i="17"/>
  <c r="O271" i="17"/>
  <c r="M316" i="17"/>
  <c r="N272" i="17"/>
  <c r="N271" i="17"/>
  <c r="N274" i="17"/>
  <c r="N273" i="17"/>
  <c r="Q266" i="17"/>
  <c r="O238" i="17"/>
  <c r="Q238" i="17"/>
  <c r="Q250" i="17"/>
  <c r="Q267" i="17"/>
  <c r="Q258" i="17"/>
  <c r="O246" i="17"/>
  <c r="O262" i="17"/>
  <c r="O254" i="17"/>
  <c r="Q244" i="17"/>
  <c r="Q252" i="17"/>
  <c r="Q234" i="17"/>
  <c r="Q245" i="17"/>
  <c r="Q254" i="17"/>
  <c r="Q253" i="17"/>
  <c r="Q232" i="17"/>
  <c r="Q236" i="17"/>
  <c r="O270" i="17"/>
  <c r="Q249" i="17"/>
  <c r="Q256" i="17"/>
  <c r="Q243" i="17"/>
  <c r="Q269" i="17"/>
  <c r="Q240" i="17"/>
  <c r="Q233" i="17"/>
  <c r="Q264" i="17"/>
  <c r="Q265" i="17"/>
  <c r="Q257" i="17"/>
  <c r="Q242" i="17"/>
  <c r="Q246" i="17"/>
  <c r="Q268" i="17"/>
  <c r="Q260" i="17"/>
  <c r="Q237" i="17"/>
  <c r="Q251" i="17"/>
  <c r="Q259" i="17"/>
  <c r="Q241" i="17"/>
  <c r="Q248" i="17"/>
  <c r="Q270" i="17"/>
  <c r="Q262" i="17"/>
  <c r="Q261" i="17"/>
  <c r="Q235" i="17"/>
  <c r="O267" i="17"/>
  <c r="O258" i="17"/>
  <c r="P262" i="17"/>
  <c r="O233" i="17"/>
  <c r="O259" i="17"/>
  <c r="P254" i="17"/>
  <c r="O234" i="17"/>
  <c r="P238" i="17"/>
  <c r="P241" i="17"/>
  <c r="P245" i="17"/>
  <c r="P266" i="17"/>
  <c r="P268" i="17"/>
  <c r="P269" i="17"/>
  <c r="P234" i="17"/>
  <c r="P232" i="17"/>
  <c r="O232" i="17"/>
  <c r="O261" i="17"/>
  <c r="O256" i="17"/>
  <c r="P257" i="17"/>
  <c r="P244" i="17"/>
  <c r="P249" i="17"/>
  <c r="P252" i="17"/>
  <c r="P251" i="17"/>
  <c r="P246" i="17"/>
  <c r="P258" i="17"/>
  <c r="P264" i="17"/>
  <c r="O240" i="17"/>
  <c r="O269" i="17"/>
  <c r="P256" i="17"/>
  <c r="P253" i="17"/>
  <c r="P260" i="17"/>
  <c r="P261" i="17"/>
  <c r="P250" i="17"/>
  <c r="P243" i="17"/>
  <c r="P240" i="17"/>
  <c r="P259" i="17"/>
  <c r="O245" i="17"/>
  <c r="P265" i="17"/>
  <c r="P237" i="17"/>
  <c r="P270" i="17"/>
  <c r="P267" i="17"/>
  <c r="P236" i="17"/>
  <c r="P233" i="17"/>
  <c r="P242" i="17"/>
  <c r="P235" i="17"/>
  <c r="O266" i="17"/>
  <c r="O251" i="17"/>
  <c r="O250" i="17"/>
  <c r="O253" i="17"/>
  <c r="O242" i="17"/>
  <c r="O248" i="17"/>
  <c r="O268" i="17"/>
  <c r="P248" i="17"/>
  <c r="O237" i="17"/>
  <c r="O249" i="17"/>
  <c r="O264" i="17"/>
  <c r="O260" i="17"/>
  <c r="O243" i="17"/>
  <c r="O235" i="17"/>
  <c r="O257" i="17"/>
  <c r="O244" i="17"/>
  <c r="O236" i="17"/>
  <c r="O252" i="17"/>
  <c r="O241" i="17"/>
  <c r="O265" i="17"/>
  <c r="I328" i="17"/>
  <c r="I352" i="17"/>
  <c r="J330" i="17"/>
  <c r="I344" i="17"/>
  <c r="I360" i="17"/>
  <c r="K357" i="17"/>
  <c r="I330" i="17"/>
  <c r="K324" i="17"/>
  <c r="K339" i="17"/>
  <c r="K355" i="17"/>
  <c r="K322" i="17"/>
  <c r="K346" i="17"/>
  <c r="K352" i="17"/>
  <c r="K335" i="17"/>
  <c r="I336" i="17"/>
  <c r="K336" i="17"/>
  <c r="K326" i="17"/>
  <c r="K360" i="17"/>
  <c r="K334" i="17"/>
  <c r="K323" i="17"/>
  <c r="K349" i="17"/>
  <c r="K340" i="17"/>
  <c r="K359" i="17"/>
  <c r="K351" i="17"/>
  <c r="K344" i="17"/>
  <c r="K341" i="17"/>
  <c r="K333" i="17"/>
  <c r="K330" i="17"/>
  <c r="K347" i="17"/>
  <c r="K342" i="17"/>
  <c r="K338" i="17"/>
  <c r="K332" i="17"/>
  <c r="K327" i="17"/>
  <c r="K350" i="17"/>
  <c r="K328" i="17"/>
  <c r="K331" i="17"/>
  <c r="K343" i="17"/>
  <c r="K354" i="17"/>
  <c r="K356" i="17"/>
  <c r="K358" i="17"/>
  <c r="K325" i="17"/>
  <c r="K348" i="17"/>
  <c r="I327" i="17"/>
  <c r="J328" i="17"/>
  <c r="I326" i="17"/>
  <c r="I351" i="17"/>
  <c r="I325" i="17"/>
  <c r="I332" i="17"/>
  <c r="J339" i="17"/>
  <c r="I349" i="17"/>
  <c r="I350" i="17"/>
  <c r="I357" i="17"/>
  <c r="J340" i="17"/>
  <c r="J346" i="17"/>
  <c r="J351" i="17"/>
  <c r="I324" i="17"/>
  <c r="I334" i="17"/>
  <c r="J335" i="17"/>
  <c r="J344" i="17"/>
  <c r="J352" i="17"/>
  <c r="J336" i="17"/>
  <c r="J326" i="17"/>
  <c r="I348" i="17"/>
  <c r="I331" i="17"/>
  <c r="I322" i="17"/>
  <c r="J327" i="17"/>
  <c r="J324" i="17"/>
  <c r="J322" i="17"/>
  <c r="I340" i="17"/>
  <c r="J332" i="17"/>
  <c r="J358" i="17"/>
  <c r="J354" i="17"/>
  <c r="J347" i="17"/>
  <c r="J323" i="17"/>
  <c r="J343" i="17"/>
  <c r="J349" i="17"/>
  <c r="I342" i="17"/>
  <c r="I339" i="17"/>
  <c r="I358" i="17"/>
  <c r="I343" i="17"/>
  <c r="I335" i="17"/>
  <c r="J331" i="17"/>
  <c r="J360" i="17"/>
  <c r="J359" i="17"/>
  <c r="J341" i="17"/>
  <c r="J342" i="17"/>
  <c r="J325" i="17"/>
  <c r="I323" i="17"/>
  <c r="I354" i="17"/>
  <c r="I347" i="17"/>
  <c r="I338" i="17"/>
  <c r="J348" i="17"/>
  <c r="J357" i="17"/>
  <c r="J356" i="17"/>
  <c r="J350" i="17"/>
  <c r="I341" i="17"/>
  <c r="I346" i="17"/>
  <c r="I333" i="17"/>
  <c r="I356" i="17"/>
  <c r="J334" i="17"/>
  <c r="J355" i="17"/>
  <c r="J333" i="17"/>
  <c r="I359" i="17"/>
  <c r="I355" i="17"/>
  <c r="A20" i="11"/>
  <c r="B19" i="11"/>
  <c r="B25" i="11"/>
  <c r="A26" i="11"/>
  <c r="A9" i="11"/>
  <c r="B9" i="11" s="1"/>
  <c r="B8" i="11"/>
  <c r="B31" i="11"/>
  <c r="A32" i="11"/>
  <c r="B13" i="11"/>
  <c r="A14" i="11"/>
  <c r="D242" i="17" l="1"/>
  <c r="C268" i="17"/>
  <c r="C257" i="17"/>
  <c r="C249" i="17"/>
  <c r="C233" i="17"/>
  <c r="C250" i="17"/>
  <c r="C243" i="17"/>
  <c r="C248" i="17"/>
  <c r="C241" i="17"/>
  <c r="D252" i="17"/>
  <c r="D249" i="17"/>
  <c r="D269" i="17"/>
  <c r="E262" i="17"/>
  <c r="E245" i="17"/>
  <c r="E238" i="17"/>
  <c r="E235" i="17"/>
  <c r="E269" i="17"/>
  <c r="E268" i="17"/>
  <c r="E260" i="17"/>
  <c r="E265" i="17"/>
  <c r="C253" i="17"/>
  <c r="E250" i="17"/>
  <c r="D254" i="17"/>
  <c r="D238" i="17"/>
  <c r="D243" i="17"/>
  <c r="D237" i="17"/>
  <c r="D241" i="17"/>
  <c r="D257" i="17"/>
  <c r="D260" i="17"/>
  <c r="D234" i="17"/>
  <c r="E266" i="17"/>
  <c r="E240" i="17"/>
  <c r="E237" i="17"/>
  <c r="E261" i="17"/>
  <c r="E236" i="17"/>
  <c r="E254" i="17"/>
  <c r="C245" i="17"/>
  <c r="D246" i="17"/>
  <c r="D245" i="17"/>
  <c r="D267" i="17"/>
  <c r="D256" i="17"/>
  <c r="C235" i="17"/>
  <c r="C261" i="17"/>
  <c r="C264" i="17"/>
  <c r="C244" i="17"/>
  <c r="C256" i="17"/>
  <c r="C242" i="17"/>
  <c r="D253" i="17"/>
  <c r="D233" i="17"/>
  <c r="E244" i="17"/>
  <c r="E233" i="17"/>
  <c r="E253" i="17"/>
  <c r="C238" i="17"/>
  <c r="D266" i="17"/>
  <c r="D250" i="17"/>
  <c r="E252" i="17"/>
  <c r="E264" i="17"/>
  <c r="E249" i="17"/>
  <c r="E267" i="17"/>
  <c r="E251" i="17"/>
  <c r="E256" i="17"/>
  <c r="C260" i="17"/>
  <c r="D258" i="17"/>
  <c r="D240" i="17"/>
  <c r="C259" i="17"/>
  <c r="C266" i="17"/>
  <c r="C234" i="17"/>
  <c r="C265" i="17"/>
  <c r="C267" i="17"/>
  <c r="D244" i="17"/>
  <c r="C237" i="17"/>
  <c r="D248" i="17"/>
  <c r="C251" i="17"/>
  <c r="C252" i="17"/>
  <c r="C236" i="17"/>
  <c r="C258" i="17"/>
  <c r="C240" i="17"/>
  <c r="C232" i="17"/>
  <c r="D235" i="17"/>
  <c r="D259" i="17"/>
  <c r="D251" i="17"/>
  <c r="D261" i="17"/>
  <c r="E270" i="17"/>
  <c r="C262" i="17"/>
  <c r="C270" i="17"/>
  <c r="E246" i="17"/>
  <c r="C246" i="17"/>
  <c r="E241" i="17"/>
  <c r="E248" i="17"/>
  <c r="E259" i="17"/>
  <c r="E242" i="17"/>
  <c r="E258" i="17"/>
  <c r="E234" i="17"/>
  <c r="D270" i="17"/>
  <c r="D236" i="17"/>
  <c r="C269" i="17"/>
  <c r="D264" i="17"/>
  <c r="D265" i="17"/>
  <c r="D268" i="17"/>
  <c r="E257" i="17"/>
  <c r="C254" i="17"/>
  <c r="E232" i="17"/>
  <c r="E243" i="17"/>
  <c r="D232" i="17"/>
  <c r="D262" i="17"/>
  <c r="B272" i="17"/>
  <c r="B273" i="17"/>
  <c r="B271" i="17"/>
  <c r="B274" i="17"/>
  <c r="C271" i="17"/>
  <c r="A316" i="17"/>
  <c r="N316" i="17"/>
  <c r="M361" i="17"/>
  <c r="N319" i="17"/>
  <c r="N317" i="17"/>
  <c r="O316" i="17"/>
  <c r="N318" i="17"/>
  <c r="Q305" i="17"/>
  <c r="Q304" i="17"/>
  <c r="Q309" i="17"/>
  <c r="Q306" i="17"/>
  <c r="O291" i="17"/>
  <c r="Q280" i="17"/>
  <c r="Q286" i="17"/>
  <c r="Q315" i="17"/>
  <c r="O282" i="17"/>
  <c r="Q289" i="17"/>
  <c r="Q301" i="17"/>
  <c r="Q277" i="17"/>
  <c r="O299" i="17"/>
  <c r="Q299" i="17"/>
  <c r="O283" i="17"/>
  <c r="Q278" i="17"/>
  <c r="Q307" i="17"/>
  <c r="Q310" i="17"/>
  <c r="Q285" i="17"/>
  <c r="Q297" i="17"/>
  <c r="O306" i="17"/>
  <c r="Q313" i="17"/>
  <c r="Q312" i="17"/>
  <c r="Q290" i="17"/>
  <c r="Q296" i="17"/>
  <c r="Q283" i="17"/>
  <c r="Q294" i="17"/>
  <c r="Q298" i="17"/>
  <c r="Q295" i="17"/>
  <c r="Q291" i="17"/>
  <c r="Q282" i="17"/>
  <c r="Q311" i="17"/>
  <c r="Q279" i="17"/>
  <c r="Q302" i="17"/>
  <c r="Q287" i="17"/>
  <c r="Q288" i="17"/>
  <c r="Q281" i="17"/>
  <c r="Q314" i="17"/>
  <c r="Q293" i="17"/>
  <c r="Q303" i="17"/>
  <c r="O315" i="17"/>
  <c r="P283" i="17"/>
  <c r="P307" i="17"/>
  <c r="P291" i="17"/>
  <c r="O279" i="17"/>
  <c r="O277" i="17"/>
  <c r="O307" i="17"/>
  <c r="O280" i="17"/>
  <c r="P304" i="17"/>
  <c r="P296" i="17"/>
  <c r="P285" i="17"/>
  <c r="P281" i="17"/>
  <c r="O285" i="17"/>
  <c r="P302" i="17"/>
  <c r="P312" i="17"/>
  <c r="P286" i="17"/>
  <c r="P306" i="17"/>
  <c r="P282" i="17"/>
  <c r="O281" i="17"/>
  <c r="P297" i="17"/>
  <c r="P311" i="17"/>
  <c r="P299" i="17"/>
  <c r="O296" i="17"/>
  <c r="P295" i="17"/>
  <c r="O295" i="17"/>
  <c r="P314" i="17"/>
  <c r="P315" i="17"/>
  <c r="P294" i="17"/>
  <c r="P277" i="17"/>
  <c r="P309" i="17"/>
  <c r="P305" i="17"/>
  <c r="P289" i="17"/>
  <c r="O303" i="17"/>
  <c r="O297" i="17"/>
  <c r="O304" i="17"/>
  <c r="O309" i="17"/>
  <c r="O310" i="17"/>
  <c r="O298" i="17"/>
  <c r="O311" i="17"/>
  <c r="P278" i="17"/>
  <c r="P279" i="17"/>
  <c r="P298" i="17"/>
  <c r="P280" i="17"/>
  <c r="P290" i="17"/>
  <c r="O289" i="17"/>
  <c r="O302" i="17"/>
  <c r="O290" i="17"/>
  <c r="O294" i="17"/>
  <c r="O312" i="17"/>
  <c r="O313" i="17"/>
  <c r="O293" i="17"/>
  <c r="P287" i="17"/>
  <c r="P313" i="17"/>
  <c r="P301" i="17"/>
  <c r="P288" i="17"/>
  <c r="O278" i="17"/>
  <c r="O287" i="17"/>
  <c r="O288" i="17"/>
  <c r="O305" i="17"/>
  <c r="P310" i="17"/>
  <c r="P303" i="17"/>
  <c r="O301" i="17"/>
  <c r="O286" i="17"/>
  <c r="O314" i="17"/>
  <c r="P293" i="17"/>
  <c r="K401" i="17"/>
  <c r="I397" i="17"/>
  <c r="K388" i="17"/>
  <c r="I373" i="17"/>
  <c r="K400" i="17"/>
  <c r="K372" i="17"/>
  <c r="K373" i="17"/>
  <c r="K371" i="17"/>
  <c r="K389" i="17"/>
  <c r="K385" i="17"/>
  <c r="K403" i="17"/>
  <c r="K393" i="17"/>
  <c r="K379" i="17"/>
  <c r="K404" i="17"/>
  <c r="K391" i="17"/>
  <c r="K377" i="17"/>
  <c r="K384" i="17"/>
  <c r="K387" i="17"/>
  <c r="K383" i="17"/>
  <c r="K392" i="17"/>
  <c r="K405" i="17"/>
  <c r="K378" i="17"/>
  <c r="K402" i="17"/>
  <c r="K376" i="17"/>
  <c r="K396" i="17"/>
  <c r="K394" i="17"/>
  <c r="K381" i="17"/>
  <c r="K397" i="17"/>
  <c r="K380" i="17"/>
  <c r="K375" i="17"/>
  <c r="K368" i="17"/>
  <c r="K395" i="17"/>
  <c r="K369" i="17"/>
  <c r="K399" i="17"/>
  <c r="K386" i="17"/>
  <c r="I405" i="17"/>
  <c r="K370" i="17"/>
  <c r="I381" i="17"/>
  <c r="K367" i="17"/>
  <c r="I389" i="17"/>
  <c r="J389" i="17"/>
  <c r="I395" i="17"/>
  <c r="J402" i="17"/>
  <c r="J397" i="17"/>
  <c r="J381" i="17"/>
  <c r="J385" i="17"/>
  <c r="I378" i="17"/>
  <c r="J403" i="17"/>
  <c r="J371" i="17"/>
  <c r="I371" i="17"/>
  <c r="I377" i="17"/>
  <c r="J373" i="17"/>
  <c r="I384" i="17"/>
  <c r="J384" i="17"/>
  <c r="J404" i="17"/>
  <c r="J388" i="17"/>
  <c r="I369" i="17"/>
  <c r="I388" i="17"/>
  <c r="J372" i="17"/>
  <c r="I393" i="17"/>
  <c r="J367" i="17"/>
  <c r="J395" i="17"/>
  <c r="J401" i="17"/>
  <c r="I367" i="17"/>
  <c r="I380" i="17"/>
  <c r="I385" i="17"/>
  <c r="I375" i="17"/>
  <c r="I391" i="17"/>
  <c r="J400" i="17"/>
  <c r="J386" i="17"/>
  <c r="I392" i="17"/>
  <c r="I399" i="17"/>
  <c r="I370" i="17"/>
  <c r="I403" i="17"/>
  <c r="I402" i="17"/>
  <c r="I401" i="17"/>
  <c r="I396" i="17"/>
  <c r="I387" i="17"/>
  <c r="J387" i="17"/>
  <c r="J375" i="17"/>
  <c r="J379" i="17"/>
  <c r="J394" i="17"/>
  <c r="I379" i="17"/>
  <c r="I376" i="17"/>
  <c r="I394" i="17"/>
  <c r="I383" i="17"/>
  <c r="J392" i="17"/>
  <c r="J405" i="17"/>
  <c r="J391" i="17"/>
  <c r="J378" i="17"/>
  <c r="J369" i="17"/>
  <c r="J370" i="17"/>
  <c r="J376" i="17"/>
  <c r="I386" i="17"/>
  <c r="I400" i="17"/>
  <c r="I372" i="17"/>
  <c r="J380" i="17"/>
  <c r="J396" i="17"/>
  <c r="J368" i="17"/>
  <c r="J377" i="17"/>
  <c r="J399" i="17"/>
  <c r="J393" i="17"/>
  <c r="I368" i="17"/>
  <c r="I404" i="17"/>
  <c r="J383" i="17"/>
  <c r="H407" i="17"/>
  <c r="H406" i="17"/>
  <c r="G451" i="17"/>
  <c r="I406" i="17"/>
  <c r="H409" i="17"/>
  <c r="H408" i="17"/>
  <c r="A33" i="11"/>
  <c r="B32" i="11"/>
  <c r="B26" i="11"/>
  <c r="A27" i="11"/>
  <c r="B14" i="11"/>
  <c r="A15" i="11"/>
  <c r="A21" i="11"/>
  <c r="B20" i="11"/>
  <c r="D293" i="17" l="1"/>
  <c r="E304" i="17"/>
  <c r="E283" i="17"/>
  <c r="E307" i="17"/>
  <c r="E282" i="17"/>
  <c r="E303" i="17"/>
  <c r="E302" i="17"/>
  <c r="E313" i="17"/>
  <c r="E296" i="17"/>
  <c r="E297" i="17"/>
  <c r="E294" i="17"/>
  <c r="C304" i="17"/>
  <c r="D299" i="17"/>
  <c r="D283" i="17"/>
  <c r="D306" i="17"/>
  <c r="C277" i="17"/>
  <c r="D296" i="17"/>
  <c r="C295" i="17"/>
  <c r="D304" i="17"/>
  <c r="D309" i="17"/>
  <c r="D282" i="17"/>
  <c r="D287" i="17"/>
  <c r="C281" i="17"/>
  <c r="C286" i="17"/>
  <c r="C287" i="17"/>
  <c r="C288" i="17"/>
  <c r="C312" i="17"/>
  <c r="E281" i="17"/>
  <c r="E288" i="17"/>
  <c r="E298" i="17"/>
  <c r="C283" i="17"/>
  <c r="C299" i="17"/>
  <c r="E291" i="17"/>
  <c r="E305" i="17"/>
  <c r="E295" i="17"/>
  <c r="E278" i="17"/>
  <c r="E290" i="17"/>
  <c r="C279" i="17"/>
  <c r="D303" i="17"/>
  <c r="C306" i="17"/>
  <c r="D311" i="17"/>
  <c r="D301" i="17"/>
  <c r="D285" i="17"/>
  <c r="D298" i="17"/>
  <c r="D315" i="17"/>
  <c r="D310" i="17"/>
  <c r="C294" i="17"/>
  <c r="D280" i="17"/>
  <c r="C278" i="17"/>
  <c r="C314" i="17"/>
  <c r="C298" i="17"/>
  <c r="C296" i="17"/>
  <c r="C310" i="17"/>
  <c r="E293" i="17"/>
  <c r="E312" i="17"/>
  <c r="E310" i="17"/>
  <c r="E287" i="17"/>
  <c r="E277" i="17"/>
  <c r="E315" i="17"/>
  <c r="E286" i="17"/>
  <c r="E301" i="17"/>
  <c r="E280" i="17"/>
  <c r="C307" i="17"/>
  <c r="D291" i="17"/>
  <c r="D290" i="17"/>
  <c r="D313" i="17"/>
  <c r="D281" i="17"/>
  <c r="D305" i="17"/>
  <c r="D279" i="17"/>
  <c r="D277" i="17"/>
  <c r="D297" i="17"/>
  <c r="D302" i="17"/>
  <c r="D312" i="17"/>
  <c r="D314" i="17"/>
  <c r="C309" i="17"/>
  <c r="C311" i="17"/>
  <c r="C297" i="17"/>
  <c r="C305" i="17"/>
  <c r="C313" i="17"/>
  <c r="E311" i="17"/>
  <c r="C315" i="17"/>
  <c r="E289" i="17"/>
  <c r="E279" i="17"/>
  <c r="E314" i="17"/>
  <c r="C291" i="17"/>
  <c r="E285" i="17"/>
  <c r="E299" i="17"/>
  <c r="E309" i="17"/>
  <c r="E306" i="17"/>
  <c r="D307" i="17"/>
  <c r="C293" i="17"/>
  <c r="C290" i="17"/>
  <c r="D294" i="17"/>
  <c r="D295" i="17"/>
  <c r="D289" i="17"/>
  <c r="D286" i="17"/>
  <c r="D288" i="17"/>
  <c r="C285" i="17"/>
  <c r="C289" i="17"/>
  <c r="D278" i="17"/>
  <c r="C282" i="17"/>
  <c r="C303" i="17"/>
  <c r="C301" i="17"/>
  <c r="C302" i="17"/>
  <c r="C280" i="17"/>
  <c r="B316" i="17"/>
  <c r="C316" i="17"/>
  <c r="A361" i="17"/>
  <c r="B317" i="17"/>
  <c r="B319" i="17"/>
  <c r="B318" i="17"/>
  <c r="N361" i="17"/>
  <c r="O361" i="17"/>
  <c r="N362" i="17"/>
  <c r="N364" i="17"/>
  <c r="M406" i="17"/>
  <c r="N363" i="17"/>
  <c r="G496" i="17"/>
  <c r="I451" i="17"/>
  <c r="H454" i="17"/>
  <c r="H452" i="17"/>
  <c r="H451" i="17"/>
  <c r="H453" i="17"/>
  <c r="O360" i="17"/>
  <c r="Q350" i="17"/>
  <c r="Q339" i="17"/>
  <c r="Q352" i="17"/>
  <c r="Q335" i="17"/>
  <c r="Q325" i="17"/>
  <c r="Q332" i="17"/>
  <c r="Q334" i="17"/>
  <c r="Q333" i="17"/>
  <c r="Q347" i="17"/>
  <c r="Q357" i="17"/>
  <c r="Q323" i="17"/>
  <c r="Q359" i="17"/>
  <c r="Q326" i="17"/>
  <c r="Q327" i="17"/>
  <c r="Q340" i="17"/>
  <c r="Q344" i="17"/>
  <c r="O336" i="17"/>
  <c r="Q322" i="17"/>
  <c r="Q348" i="17"/>
  <c r="O328" i="17"/>
  <c r="Q360" i="17"/>
  <c r="Q324" i="17"/>
  <c r="Q351" i="17"/>
  <c r="Q336" i="17"/>
  <c r="Q331" i="17"/>
  <c r="Q341" i="17"/>
  <c r="Q346" i="17"/>
  <c r="Q355" i="17"/>
  <c r="Q356" i="17"/>
  <c r="Q328" i="17"/>
  <c r="Q354" i="17"/>
  <c r="Q330" i="17"/>
  <c r="Q343" i="17"/>
  <c r="Q338" i="17"/>
  <c r="O344" i="17"/>
  <c r="Q342" i="17"/>
  <c r="Q349" i="17"/>
  <c r="Q358" i="17"/>
  <c r="O352" i="17"/>
  <c r="P336" i="17"/>
  <c r="P344" i="17"/>
  <c r="O322" i="17"/>
  <c r="P352" i="17"/>
  <c r="P328" i="17"/>
  <c r="O334" i="17"/>
  <c r="O348" i="17"/>
  <c r="O341" i="17"/>
  <c r="P326" i="17"/>
  <c r="O346" i="17"/>
  <c r="O358" i="17"/>
  <c r="O347" i="17"/>
  <c r="O351" i="17"/>
  <c r="O332" i="17"/>
  <c r="O331" i="17"/>
  <c r="O330" i="17"/>
  <c r="O359" i="17"/>
  <c r="P355" i="17"/>
  <c r="P351" i="17"/>
  <c r="O349" i="17"/>
  <c r="O350" i="17"/>
  <c r="O340" i="17"/>
  <c r="O335" i="17"/>
  <c r="P322" i="17"/>
  <c r="P332" i="17"/>
  <c r="O356" i="17"/>
  <c r="P340" i="17"/>
  <c r="O338" i="17"/>
  <c r="O343" i="17"/>
  <c r="P330" i="17"/>
  <c r="P327" i="17"/>
  <c r="P349" i="17"/>
  <c r="O342" i="17"/>
  <c r="O325" i="17"/>
  <c r="O339" i="17"/>
  <c r="O333" i="17"/>
  <c r="O327" i="17"/>
  <c r="O326" i="17"/>
  <c r="P343" i="17"/>
  <c r="P334" i="17"/>
  <c r="P323" i="17"/>
  <c r="P342" i="17"/>
  <c r="P350" i="17"/>
  <c r="P346" i="17"/>
  <c r="P358" i="17"/>
  <c r="P347" i="17"/>
  <c r="P348" i="17"/>
  <c r="P359" i="17"/>
  <c r="P339" i="17"/>
  <c r="P354" i="17"/>
  <c r="O323" i="17"/>
  <c r="O355" i="17"/>
  <c r="O357" i="17"/>
  <c r="P335" i="17"/>
  <c r="P324" i="17"/>
  <c r="P333" i="17"/>
  <c r="P360" i="17"/>
  <c r="P341" i="17"/>
  <c r="P331" i="17"/>
  <c r="O354" i="17"/>
  <c r="O324" i="17"/>
  <c r="P357" i="17"/>
  <c r="P325" i="17"/>
  <c r="P356" i="17"/>
  <c r="P338" i="17"/>
  <c r="K449" i="17"/>
  <c r="K436" i="17"/>
  <c r="K447" i="17"/>
  <c r="K431" i="17"/>
  <c r="K415" i="17"/>
  <c r="K442" i="17"/>
  <c r="K416" i="17"/>
  <c r="K439" i="17"/>
  <c r="K426" i="17"/>
  <c r="K423" i="17"/>
  <c r="K412" i="17"/>
  <c r="K445" i="17"/>
  <c r="I450" i="17"/>
  <c r="K444" i="17"/>
  <c r="K424" i="17"/>
  <c r="K413" i="17"/>
  <c r="I434" i="17"/>
  <c r="I442" i="17"/>
  <c r="K422" i="17"/>
  <c r="K448" i="17"/>
  <c r="K429" i="17"/>
  <c r="I418" i="17"/>
  <c r="K421" i="17"/>
  <c r="K450" i="17"/>
  <c r="K430" i="17"/>
  <c r="K432" i="17"/>
  <c r="K418" i="17"/>
  <c r="K433" i="17"/>
  <c r="K425" i="17"/>
  <c r="K440" i="17"/>
  <c r="K417" i="17"/>
  <c r="K434" i="17"/>
  <c r="K420" i="17"/>
  <c r="K446" i="17"/>
  <c r="I426" i="17"/>
  <c r="K414" i="17"/>
  <c r="K437" i="17"/>
  <c r="K428" i="17"/>
  <c r="K441" i="17"/>
  <c r="K438" i="17"/>
  <c r="J442" i="17"/>
  <c r="J426" i="17"/>
  <c r="J418" i="17"/>
  <c r="I415" i="17"/>
  <c r="I425" i="17"/>
  <c r="I421" i="17"/>
  <c r="I416" i="17"/>
  <c r="J429" i="17"/>
  <c r="I417" i="17"/>
  <c r="I429" i="17"/>
  <c r="I428" i="17"/>
  <c r="J412" i="17"/>
  <c r="I449" i="17"/>
  <c r="I424" i="17"/>
  <c r="I423" i="17"/>
  <c r="I414" i="17"/>
  <c r="J434" i="17"/>
  <c r="I439" i="17"/>
  <c r="I445" i="17"/>
  <c r="I444" i="17"/>
  <c r="I440" i="17"/>
  <c r="J416" i="17"/>
  <c r="I422" i="17"/>
  <c r="I420" i="17"/>
  <c r="I441" i="17"/>
  <c r="J446" i="17"/>
  <c r="J424" i="17"/>
  <c r="J417" i="17"/>
  <c r="I431" i="17"/>
  <c r="J420" i="17"/>
  <c r="J421" i="17"/>
  <c r="J439" i="17"/>
  <c r="J414" i="17"/>
  <c r="J436" i="17"/>
  <c r="J450" i="17"/>
  <c r="I432" i="17"/>
  <c r="J422" i="17"/>
  <c r="J438" i="17"/>
  <c r="J444" i="17"/>
  <c r="J425" i="17"/>
  <c r="J431" i="17"/>
  <c r="J415" i="17"/>
  <c r="J447" i="17"/>
  <c r="J433" i="17"/>
  <c r="I448" i="17"/>
  <c r="I447" i="17"/>
  <c r="I412" i="17"/>
  <c r="I430" i="17"/>
  <c r="J437" i="17"/>
  <c r="J423" i="17"/>
  <c r="J448" i="17"/>
  <c r="J432" i="17"/>
  <c r="I436" i="17"/>
  <c r="I437" i="17"/>
  <c r="J430" i="17"/>
  <c r="J441" i="17"/>
  <c r="J445" i="17"/>
  <c r="J449" i="17"/>
  <c r="J413" i="17"/>
  <c r="J440" i="17"/>
  <c r="I438" i="17"/>
  <c r="I413" i="17"/>
  <c r="I433" i="17"/>
  <c r="I446" i="17"/>
  <c r="J428" i="17"/>
  <c r="B27" i="11"/>
  <c r="A28" i="11"/>
  <c r="B21" i="11"/>
  <c r="A22" i="11"/>
  <c r="A16" i="11"/>
  <c r="B16" i="11" s="1"/>
  <c r="B15" i="11"/>
  <c r="A34" i="11"/>
  <c r="B33" i="11"/>
  <c r="C361" i="17" l="1"/>
  <c r="B363" i="17"/>
  <c r="B361" i="17"/>
  <c r="A406" i="17"/>
  <c r="B364" i="17"/>
  <c r="B362" i="17"/>
  <c r="E346" i="17"/>
  <c r="E342" i="17"/>
  <c r="E347" i="17"/>
  <c r="E339" i="17"/>
  <c r="E355" i="17"/>
  <c r="E340" i="17"/>
  <c r="E360" i="17"/>
  <c r="E349" i="17"/>
  <c r="E328" i="17"/>
  <c r="E335" i="17"/>
  <c r="C349" i="17"/>
  <c r="D352" i="17"/>
  <c r="D356" i="17"/>
  <c r="D332" i="17"/>
  <c r="D335" i="17"/>
  <c r="D330" i="17"/>
  <c r="C324" i="17"/>
  <c r="D360" i="17"/>
  <c r="C342" i="17"/>
  <c r="C357" i="17"/>
  <c r="D339" i="17"/>
  <c r="C333" i="17"/>
  <c r="C356" i="17"/>
  <c r="C339" i="17"/>
  <c r="D359" i="17"/>
  <c r="C338" i="17"/>
  <c r="E327" i="17"/>
  <c r="C352" i="17"/>
  <c r="E331" i="17"/>
  <c r="E341" i="17"/>
  <c r="E352" i="17"/>
  <c r="E322" i="17"/>
  <c r="E338" i="17"/>
  <c r="C336" i="17"/>
  <c r="E334" i="17"/>
  <c r="C328" i="17"/>
  <c r="D328" i="17"/>
  <c r="C335" i="17"/>
  <c r="C350" i="17"/>
  <c r="D344" i="17"/>
  <c r="D327" i="17"/>
  <c r="D340" i="17"/>
  <c r="D348" i="17"/>
  <c r="D323" i="17"/>
  <c r="C354" i="17"/>
  <c r="C351" i="17"/>
  <c r="D350" i="17"/>
  <c r="C346" i="17"/>
  <c r="C358" i="17"/>
  <c r="C340" i="17"/>
  <c r="D349" i="17"/>
  <c r="C355" i="17"/>
  <c r="C360" i="17"/>
  <c r="E323" i="17"/>
  <c r="E326" i="17"/>
  <c r="E350" i="17"/>
  <c r="E325" i="17"/>
  <c r="E324" i="17"/>
  <c r="E356" i="17"/>
  <c r="E354" i="17"/>
  <c r="E344" i="17"/>
  <c r="C344" i="17"/>
  <c r="C322" i="17"/>
  <c r="D331" i="17"/>
  <c r="C341" i="17"/>
  <c r="D341" i="17"/>
  <c r="C326" i="17"/>
  <c r="D351" i="17"/>
  <c r="D346" i="17"/>
  <c r="D347" i="17"/>
  <c r="C343" i="17"/>
  <c r="D357" i="17"/>
  <c r="D358" i="17"/>
  <c r="C325" i="17"/>
  <c r="D325" i="17"/>
  <c r="D343" i="17"/>
  <c r="C347" i="17"/>
  <c r="D338" i="17"/>
  <c r="E359" i="17"/>
  <c r="E358" i="17"/>
  <c r="E357" i="17"/>
  <c r="E336" i="17"/>
  <c r="E333" i="17"/>
  <c r="E343" i="17"/>
  <c r="E348" i="17"/>
  <c r="E351" i="17"/>
  <c r="E332" i="17"/>
  <c r="E330" i="17"/>
  <c r="D336" i="17"/>
  <c r="C323" i="17"/>
  <c r="C330" i="17"/>
  <c r="D333" i="17"/>
  <c r="D334" i="17"/>
  <c r="C327" i="17"/>
  <c r="D326" i="17"/>
  <c r="D324" i="17"/>
  <c r="D354" i="17"/>
  <c r="C359" i="17"/>
  <c r="D342" i="17"/>
  <c r="C332" i="17"/>
  <c r="C348" i="17"/>
  <c r="C334" i="17"/>
  <c r="D355" i="17"/>
  <c r="C331" i="17"/>
  <c r="D322" i="17"/>
  <c r="K461" i="17"/>
  <c r="K474" i="17"/>
  <c r="K495" i="17"/>
  <c r="K487" i="17"/>
  <c r="K463" i="17"/>
  <c r="K494" i="17"/>
  <c r="I463" i="17"/>
  <c r="I495" i="17"/>
  <c r="K490" i="17"/>
  <c r="K482" i="17"/>
  <c r="K478" i="17"/>
  <c r="K476" i="17"/>
  <c r="K459" i="17"/>
  <c r="K486" i="17"/>
  <c r="K465" i="17"/>
  <c r="K469" i="17"/>
  <c r="K475" i="17"/>
  <c r="I471" i="17"/>
  <c r="K493" i="17"/>
  <c r="K467" i="17"/>
  <c r="K489" i="17"/>
  <c r="K462" i="17"/>
  <c r="K470" i="17"/>
  <c r="K484" i="17"/>
  <c r="K458" i="17"/>
  <c r="K481" i="17"/>
  <c r="K468" i="17"/>
  <c r="K466" i="17"/>
  <c r="K483" i="17"/>
  <c r="K479" i="17"/>
  <c r="K460" i="17"/>
  <c r="K491" i="17"/>
  <c r="I479" i="17"/>
  <c r="K457" i="17"/>
  <c r="K471" i="17"/>
  <c r="K485" i="17"/>
  <c r="K492" i="17"/>
  <c r="K477" i="17"/>
  <c r="K473" i="17"/>
  <c r="J487" i="17"/>
  <c r="I483" i="17"/>
  <c r="I459" i="17"/>
  <c r="I484" i="17"/>
  <c r="J479" i="17"/>
  <c r="I465" i="17"/>
  <c r="I476" i="17"/>
  <c r="J471" i="17"/>
  <c r="I482" i="17"/>
  <c r="I487" i="17"/>
  <c r="I470" i="17"/>
  <c r="I493" i="17"/>
  <c r="I460" i="17"/>
  <c r="I458" i="17"/>
  <c r="J463" i="17"/>
  <c r="I481" i="17"/>
  <c r="I469" i="17"/>
  <c r="J485" i="17"/>
  <c r="I473" i="17"/>
  <c r="I468" i="17"/>
  <c r="J460" i="17"/>
  <c r="J459" i="17"/>
  <c r="J457" i="17"/>
  <c r="J470" i="17"/>
  <c r="J474" i="17"/>
  <c r="I466" i="17"/>
  <c r="J461" i="17"/>
  <c r="J467" i="17"/>
  <c r="J462" i="17"/>
  <c r="J482" i="17"/>
  <c r="J486" i="17"/>
  <c r="I491" i="17"/>
  <c r="I486" i="17"/>
  <c r="J494" i="17"/>
  <c r="J493" i="17"/>
  <c r="J475" i="17"/>
  <c r="I461" i="17"/>
  <c r="J491" i="17"/>
  <c r="J458" i="17"/>
  <c r="J484" i="17"/>
  <c r="I474" i="17"/>
  <c r="J490" i="17"/>
  <c r="I492" i="17"/>
  <c r="J473" i="17"/>
  <c r="I462" i="17"/>
  <c r="J469" i="17"/>
  <c r="J483" i="17"/>
  <c r="J495" i="17"/>
  <c r="I478" i="17"/>
  <c r="I494" i="17"/>
  <c r="I490" i="17"/>
  <c r="J466" i="17"/>
  <c r="J489" i="17"/>
  <c r="J465" i="17"/>
  <c r="J492" i="17"/>
  <c r="I477" i="17"/>
  <c r="I485" i="17"/>
  <c r="I457" i="17"/>
  <c r="I475" i="17"/>
  <c r="J477" i="17"/>
  <c r="J481" i="17"/>
  <c r="J468" i="17"/>
  <c r="J476" i="17"/>
  <c r="I489" i="17"/>
  <c r="I467" i="17"/>
  <c r="J478" i="17"/>
  <c r="H496" i="17"/>
  <c r="H499" i="17"/>
  <c r="H497" i="17"/>
  <c r="I496" i="17"/>
  <c r="H498" i="17"/>
  <c r="M451" i="17"/>
  <c r="N407" i="17"/>
  <c r="O406" i="17"/>
  <c r="N409" i="17"/>
  <c r="N406" i="17"/>
  <c r="N408" i="17"/>
  <c r="Q376" i="17"/>
  <c r="Q375" i="17"/>
  <c r="Q368" i="17"/>
  <c r="Q399" i="17"/>
  <c r="O381" i="17"/>
  <c r="Q385" i="17"/>
  <c r="O373" i="17"/>
  <c r="Q402" i="17"/>
  <c r="Q397" i="17"/>
  <c r="O405" i="17"/>
  <c r="Q383" i="17"/>
  <c r="Q377" i="17"/>
  <c r="Q386" i="17"/>
  <c r="Q391" i="17"/>
  <c r="Q380" i="17"/>
  <c r="Q394" i="17"/>
  <c r="Q387" i="17"/>
  <c r="Q404" i="17"/>
  <c r="Q379" i="17"/>
  <c r="Q372" i="17"/>
  <c r="Q370" i="17"/>
  <c r="Q403" i="17"/>
  <c r="Q393" i="17"/>
  <c r="Q381" i="17"/>
  <c r="Q389" i="17"/>
  <c r="Q401" i="17"/>
  <c r="Q367" i="17"/>
  <c r="Q373" i="17"/>
  <c r="Q395" i="17"/>
  <c r="Q378" i="17"/>
  <c r="Q396" i="17"/>
  <c r="Q405" i="17"/>
  <c r="O389" i="17"/>
  <c r="Q369" i="17"/>
  <c r="Q384" i="17"/>
  <c r="Q400" i="17"/>
  <c r="Q371" i="17"/>
  <c r="Q388" i="17"/>
  <c r="Q392" i="17"/>
  <c r="P381" i="17"/>
  <c r="P373" i="17"/>
  <c r="O371" i="17"/>
  <c r="P397" i="17"/>
  <c r="P389" i="17"/>
  <c r="O370" i="17"/>
  <c r="O384" i="17"/>
  <c r="O386" i="17"/>
  <c r="O375" i="17"/>
  <c r="O402" i="17"/>
  <c r="O397" i="17"/>
  <c r="O399" i="17"/>
  <c r="O387" i="17"/>
  <c r="O368" i="17"/>
  <c r="O394" i="17"/>
  <c r="P369" i="17"/>
  <c r="P372" i="17"/>
  <c r="O383" i="17"/>
  <c r="P375" i="17"/>
  <c r="P367" i="17"/>
  <c r="O369" i="17"/>
  <c r="O367" i="17"/>
  <c r="P371" i="17"/>
  <c r="P395" i="17"/>
  <c r="O388" i="17"/>
  <c r="O391" i="17"/>
  <c r="O380" i="17"/>
  <c r="O372" i="17"/>
  <c r="P399" i="17"/>
  <c r="P385" i="17"/>
  <c r="P393" i="17"/>
  <c r="P401" i="17"/>
  <c r="P368" i="17"/>
  <c r="P402" i="17"/>
  <c r="P403" i="17"/>
  <c r="P377" i="17"/>
  <c r="O392" i="17"/>
  <c r="O401" i="17"/>
  <c r="O404" i="17"/>
  <c r="O396" i="17"/>
  <c r="P380" i="17"/>
  <c r="P384" i="17"/>
  <c r="P400" i="17"/>
  <c r="O379" i="17"/>
  <c r="O378" i="17"/>
  <c r="O385" i="17"/>
  <c r="P387" i="17"/>
  <c r="P386" i="17"/>
  <c r="P404" i="17"/>
  <c r="P376" i="17"/>
  <c r="P379" i="17"/>
  <c r="P378" i="17"/>
  <c r="P394" i="17"/>
  <c r="O393" i="17"/>
  <c r="O395" i="17"/>
  <c r="O377" i="17"/>
  <c r="O376" i="17"/>
  <c r="O400" i="17"/>
  <c r="P396" i="17"/>
  <c r="P391" i="17"/>
  <c r="P405" i="17"/>
  <c r="P370" i="17"/>
  <c r="P388" i="17"/>
  <c r="P392" i="17"/>
  <c r="O403" i="17"/>
  <c r="P383" i="17"/>
  <c r="B22" i="11"/>
  <c r="A23" i="11"/>
  <c r="B23" i="11" s="1"/>
  <c r="A35" i="11"/>
  <c r="B34" i="11"/>
  <c r="A29" i="11"/>
  <c r="B28" i="11"/>
  <c r="B406" i="17" l="1"/>
  <c r="A451" i="17"/>
  <c r="C406" i="17"/>
  <c r="B407" i="17"/>
  <c r="B408" i="17"/>
  <c r="B409" i="17"/>
  <c r="E397" i="17"/>
  <c r="E378" i="17"/>
  <c r="E400" i="17"/>
  <c r="E389" i="17"/>
  <c r="E393" i="17"/>
  <c r="E369" i="17"/>
  <c r="E373" i="17"/>
  <c r="E394" i="17"/>
  <c r="C373" i="17"/>
  <c r="E371" i="17"/>
  <c r="D373" i="17"/>
  <c r="D370" i="17"/>
  <c r="D385" i="17"/>
  <c r="C385" i="17"/>
  <c r="C367" i="17"/>
  <c r="C396" i="17"/>
  <c r="C379" i="17"/>
  <c r="C376" i="17"/>
  <c r="D369" i="17"/>
  <c r="D400" i="17"/>
  <c r="C388" i="17"/>
  <c r="D383" i="17"/>
  <c r="D395" i="17"/>
  <c r="D388" i="17"/>
  <c r="D379" i="17"/>
  <c r="D376" i="17"/>
  <c r="C405" i="17"/>
  <c r="E381" i="17"/>
  <c r="E391" i="17"/>
  <c r="E402" i="17"/>
  <c r="E395" i="17"/>
  <c r="E386" i="17"/>
  <c r="C372" i="17"/>
  <c r="E367" i="17"/>
  <c r="E387" i="17"/>
  <c r="C381" i="17"/>
  <c r="D397" i="17"/>
  <c r="C403" i="17"/>
  <c r="C400" i="17"/>
  <c r="D389" i="17"/>
  <c r="D371" i="17"/>
  <c r="C394" i="17"/>
  <c r="D401" i="17"/>
  <c r="C380" i="17"/>
  <c r="D399" i="17"/>
  <c r="D404" i="17"/>
  <c r="C404" i="17"/>
  <c r="C386" i="17"/>
  <c r="D378" i="17"/>
  <c r="C384" i="17"/>
  <c r="D386" i="17"/>
  <c r="C392" i="17"/>
  <c r="E401" i="17"/>
  <c r="E375" i="17"/>
  <c r="E384" i="17"/>
  <c r="E405" i="17"/>
  <c r="E376" i="17"/>
  <c r="E388" i="17"/>
  <c r="E404" i="17"/>
  <c r="E380" i="17"/>
  <c r="E383" i="17"/>
  <c r="E392" i="17"/>
  <c r="E379" i="17"/>
  <c r="C391" i="17"/>
  <c r="C378" i="17"/>
  <c r="C370" i="17"/>
  <c r="D377" i="17"/>
  <c r="D396" i="17"/>
  <c r="D372" i="17"/>
  <c r="D367" i="17"/>
  <c r="C371" i="17"/>
  <c r="D387" i="17"/>
  <c r="D380" i="17"/>
  <c r="C402" i="17"/>
  <c r="D403" i="17"/>
  <c r="D402" i="17"/>
  <c r="D384" i="17"/>
  <c r="D394" i="17"/>
  <c r="C399" i="17"/>
  <c r="E377" i="17"/>
  <c r="E370" i="17"/>
  <c r="E403" i="17"/>
  <c r="E399" i="17"/>
  <c r="C389" i="17"/>
  <c r="E396" i="17"/>
  <c r="E385" i="17"/>
  <c r="C397" i="17"/>
  <c r="E372" i="17"/>
  <c r="E368" i="17"/>
  <c r="D381" i="17"/>
  <c r="C401" i="17"/>
  <c r="C387" i="17"/>
  <c r="C375" i="17"/>
  <c r="C368" i="17"/>
  <c r="C377" i="17"/>
  <c r="C369" i="17"/>
  <c r="C393" i="17"/>
  <c r="D405" i="17"/>
  <c r="D375" i="17"/>
  <c r="C395" i="17"/>
  <c r="C383" i="17"/>
  <c r="D391" i="17"/>
  <c r="D393" i="17"/>
  <c r="D392" i="17"/>
  <c r="D368" i="17"/>
  <c r="Q446" i="17"/>
  <c r="Q429" i="17"/>
  <c r="Q439" i="17"/>
  <c r="Q428" i="17"/>
  <c r="Q448" i="17"/>
  <c r="Q423" i="17"/>
  <c r="O426" i="17"/>
  <c r="Q415" i="17"/>
  <c r="Q414" i="17"/>
  <c r="Q440" i="17"/>
  <c r="Q412" i="17"/>
  <c r="Q433" i="17"/>
  <c r="Q450" i="17"/>
  <c r="O434" i="17"/>
  <c r="Q421" i="17"/>
  <c r="Q436" i="17"/>
  <c r="Q444" i="17"/>
  <c r="O424" i="17"/>
  <c r="Q418" i="17"/>
  <c r="Q422" i="17"/>
  <c r="Q417" i="17"/>
  <c r="Q445" i="17"/>
  <c r="Q437" i="17"/>
  <c r="Q424" i="17"/>
  <c r="Q413" i="17"/>
  <c r="O423" i="17"/>
  <c r="Q447" i="17"/>
  <c r="Q416" i="17"/>
  <c r="Q420" i="17"/>
  <c r="Q438" i="17"/>
  <c r="O442" i="17"/>
  <c r="Q442" i="17"/>
  <c r="O439" i="17"/>
  <c r="Q441" i="17"/>
  <c r="Q426" i="17"/>
  <c r="Q431" i="17"/>
  <c r="Q434" i="17"/>
  <c r="Q449" i="17"/>
  <c r="Q430" i="17"/>
  <c r="Q425" i="17"/>
  <c r="O422" i="17"/>
  <c r="O418" i="17"/>
  <c r="O440" i="17"/>
  <c r="Q432" i="17"/>
  <c r="O430" i="17"/>
  <c r="O431" i="17"/>
  <c r="O413" i="17"/>
  <c r="P442" i="17"/>
  <c r="P426" i="17"/>
  <c r="P418" i="17"/>
  <c r="O412" i="17"/>
  <c r="O450" i="17"/>
  <c r="O432" i="17"/>
  <c r="O447" i="17"/>
  <c r="O429" i="17"/>
  <c r="O449" i="17"/>
  <c r="P417" i="17"/>
  <c r="O441" i="17"/>
  <c r="P434" i="17"/>
  <c r="O416" i="17"/>
  <c r="O415" i="17"/>
  <c r="O420" i="17"/>
  <c r="O425" i="17"/>
  <c r="O448" i="17"/>
  <c r="O437" i="17"/>
  <c r="O438" i="17"/>
  <c r="O433" i="17"/>
  <c r="O444" i="17"/>
  <c r="O417" i="17"/>
  <c r="P439" i="17"/>
  <c r="P412" i="17"/>
  <c r="P441" i="17"/>
  <c r="P430" i="17"/>
  <c r="P447" i="17"/>
  <c r="P450" i="17"/>
  <c r="P449" i="17"/>
  <c r="P422" i="17"/>
  <c r="P438" i="17"/>
  <c r="P429" i="17"/>
  <c r="O446" i="17"/>
  <c r="O428" i="17"/>
  <c r="P433" i="17"/>
  <c r="P432" i="17"/>
  <c r="P445" i="17"/>
  <c r="P436" i="17"/>
  <c r="P437" i="17"/>
  <c r="P425" i="17"/>
  <c r="P446" i="17"/>
  <c r="P440" i="17"/>
  <c r="P448" i="17"/>
  <c r="P423" i="17"/>
  <c r="P413" i="17"/>
  <c r="P431" i="17"/>
  <c r="P420" i="17"/>
  <c r="P415" i="17"/>
  <c r="O445" i="17"/>
  <c r="P416" i="17"/>
  <c r="O414" i="17"/>
  <c r="P414" i="17"/>
  <c r="P444" i="17"/>
  <c r="P421" i="17"/>
  <c r="P424" i="17"/>
  <c r="O421" i="17"/>
  <c r="O436" i="17"/>
  <c r="P428" i="17"/>
  <c r="M496" i="17"/>
  <c r="N454" i="17"/>
  <c r="N451" i="17"/>
  <c r="O451" i="17"/>
  <c r="N452" i="17"/>
  <c r="N453" i="17"/>
  <c r="I524" i="17"/>
  <c r="I532" i="17"/>
  <c r="I508" i="17"/>
  <c r="I516" i="17"/>
  <c r="I540" i="17"/>
  <c r="K537" i="17"/>
  <c r="K516" i="17"/>
  <c r="K535" i="17"/>
  <c r="K511" i="17"/>
  <c r="K529" i="17"/>
  <c r="K523" i="17"/>
  <c r="K532" i="17"/>
  <c r="K518" i="17"/>
  <c r="K536" i="17"/>
  <c r="J532" i="17"/>
  <c r="K503" i="17"/>
  <c r="K521" i="17"/>
  <c r="K539" i="17"/>
  <c r="K515" i="17"/>
  <c r="K534" i="17"/>
  <c r="K505" i="17"/>
  <c r="K504" i="17"/>
  <c r="K522" i="17"/>
  <c r="J524" i="17"/>
  <c r="K540" i="17"/>
  <c r="K507" i="17"/>
  <c r="K526" i="17"/>
  <c r="K502" i="17"/>
  <c r="K520" i="17"/>
  <c r="K538" i="17"/>
  <c r="K510" i="17"/>
  <c r="K508" i="17"/>
  <c r="K527" i="17"/>
  <c r="J508" i="17"/>
  <c r="K519" i="17"/>
  <c r="K512" i="17"/>
  <c r="K530" i="17"/>
  <c r="K506" i="17"/>
  <c r="K524" i="17"/>
  <c r="K514" i="17"/>
  <c r="K528" i="17"/>
  <c r="K513" i="17"/>
  <c r="K531" i="17"/>
  <c r="J516" i="17"/>
  <c r="J531" i="17"/>
  <c r="J535" i="17"/>
  <c r="J515" i="17"/>
  <c r="J511" i="17"/>
  <c r="J512" i="17"/>
  <c r="J538" i="17"/>
  <c r="J528" i="17"/>
  <c r="J506" i="17"/>
  <c r="I515" i="17"/>
  <c r="I529" i="17"/>
  <c r="I539" i="17"/>
  <c r="I537" i="17"/>
  <c r="I530" i="17"/>
  <c r="I528" i="17"/>
  <c r="I523" i="17"/>
  <c r="I520" i="17"/>
  <c r="J529" i="17"/>
  <c r="J540" i="17"/>
  <c r="I504" i="17"/>
  <c r="J522" i="17"/>
  <c r="J521" i="17"/>
  <c r="J519" i="17"/>
  <c r="J503" i="17"/>
  <c r="J513" i="17"/>
  <c r="J510" i="17"/>
  <c r="I536" i="17"/>
  <c r="I526" i="17"/>
  <c r="I522" i="17"/>
  <c r="I521" i="17"/>
  <c r="J534" i="17"/>
  <c r="J536" i="17"/>
  <c r="J507" i="17"/>
  <c r="J530" i="17"/>
  <c r="J526" i="17"/>
  <c r="J505" i="17"/>
  <c r="J527" i="17"/>
  <c r="I512" i="17"/>
  <c r="I505" i="17"/>
  <c r="I503" i="17"/>
  <c r="I538" i="17"/>
  <c r="I531" i="17"/>
  <c r="I519" i="17"/>
  <c r="I510" i="17"/>
  <c r="I513" i="17"/>
  <c r="J537" i="17"/>
  <c r="I507" i="17"/>
  <c r="J502" i="17"/>
  <c r="J504" i="17"/>
  <c r="J514" i="17"/>
  <c r="J520" i="17"/>
  <c r="J539" i="17"/>
  <c r="I502" i="17"/>
  <c r="I535" i="17"/>
  <c r="I527" i="17"/>
  <c r="I506" i="17"/>
  <c r="I534" i="17"/>
  <c r="I518" i="17"/>
  <c r="I514" i="17"/>
  <c r="I511" i="17"/>
  <c r="J518" i="17"/>
  <c r="J523" i="17"/>
  <c r="B35" i="11"/>
  <c r="A36" i="11"/>
  <c r="B29" i="11"/>
  <c r="A30" i="11"/>
  <c r="B30" i="11" s="1"/>
  <c r="B452" i="17" l="1"/>
  <c r="B453" i="17"/>
  <c r="C451" i="17"/>
  <c r="B454" i="17"/>
  <c r="A496" i="17"/>
  <c r="B451" i="17"/>
  <c r="E421" i="17"/>
  <c r="E430" i="17"/>
  <c r="E433" i="17"/>
  <c r="E441" i="17"/>
  <c r="E439" i="17"/>
  <c r="E437" i="17"/>
  <c r="E415" i="17"/>
  <c r="E418" i="17"/>
  <c r="C418" i="17"/>
  <c r="C426" i="17"/>
  <c r="D442" i="17"/>
  <c r="C449" i="17"/>
  <c r="C436" i="17"/>
  <c r="C421" i="17"/>
  <c r="C430" i="17"/>
  <c r="C415" i="17"/>
  <c r="C429" i="17"/>
  <c r="C428" i="17"/>
  <c r="D430" i="17"/>
  <c r="C425" i="17"/>
  <c r="C445" i="17"/>
  <c r="D448" i="17"/>
  <c r="C447" i="17"/>
  <c r="C441" i="17"/>
  <c r="D449" i="17"/>
  <c r="C444" i="17"/>
  <c r="E414" i="17"/>
  <c r="E446" i="17"/>
  <c r="E434" i="17"/>
  <c r="E423" i="17"/>
  <c r="E445" i="17"/>
  <c r="C450" i="17"/>
  <c r="E450" i="17"/>
  <c r="E431" i="17"/>
  <c r="E422" i="17"/>
  <c r="E426" i="17"/>
  <c r="D418" i="17"/>
  <c r="D434" i="17"/>
  <c r="C424" i="17"/>
  <c r="D412" i="17"/>
  <c r="D420" i="17"/>
  <c r="C412" i="17"/>
  <c r="C439" i="17"/>
  <c r="C416" i="17"/>
  <c r="C413" i="17"/>
  <c r="D450" i="17"/>
  <c r="D445" i="17"/>
  <c r="D447" i="17"/>
  <c r="D429" i="17"/>
  <c r="C446" i="17"/>
  <c r="D424" i="17"/>
  <c r="D414" i="17"/>
  <c r="D428" i="17"/>
  <c r="E412" i="17"/>
  <c r="E444" i="17"/>
  <c r="E424" i="17"/>
  <c r="E428" i="17"/>
  <c r="E438" i="17"/>
  <c r="E447" i="17"/>
  <c r="E417" i="17"/>
  <c r="E442" i="17"/>
  <c r="E413" i="17"/>
  <c r="E420" i="17"/>
  <c r="D417" i="17"/>
  <c r="C438" i="17"/>
  <c r="C423" i="17"/>
  <c r="D433" i="17"/>
  <c r="C420" i="17"/>
  <c r="C437" i="17"/>
  <c r="D439" i="17"/>
  <c r="C417" i="17"/>
  <c r="D436" i="17"/>
  <c r="D444" i="17"/>
  <c r="D437" i="17"/>
  <c r="D421" i="17"/>
  <c r="D438" i="17"/>
  <c r="D441" i="17"/>
  <c r="D422" i="17"/>
  <c r="D440" i="17"/>
  <c r="E416" i="17"/>
  <c r="E425" i="17"/>
  <c r="C434" i="17"/>
  <c r="E436" i="17"/>
  <c r="E448" i="17"/>
  <c r="E429" i="17"/>
  <c r="E440" i="17"/>
  <c r="C442" i="17"/>
  <c r="E449" i="17"/>
  <c r="E432" i="17"/>
  <c r="D426" i="17"/>
  <c r="D416" i="17"/>
  <c r="C448" i="17"/>
  <c r="C440" i="17"/>
  <c r="C431" i="17"/>
  <c r="C422" i="17"/>
  <c r="D415" i="17"/>
  <c r="D413" i="17"/>
  <c r="D423" i="17"/>
  <c r="C433" i="17"/>
  <c r="C432" i="17"/>
  <c r="D431" i="17"/>
  <c r="C414" i="17"/>
  <c r="D425" i="17"/>
  <c r="D446" i="17"/>
  <c r="D432" i="17"/>
  <c r="Q493" i="17"/>
  <c r="Q481" i="17"/>
  <c r="Q465" i="17"/>
  <c r="Q490" i="17"/>
  <c r="Q489" i="17"/>
  <c r="O495" i="17"/>
  <c r="Q487" i="17"/>
  <c r="Q492" i="17"/>
  <c r="Q468" i="17"/>
  <c r="Q482" i="17"/>
  <c r="Q476" i="17"/>
  <c r="Q491" i="17"/>
  <c r="Q462" i="17"/>
  <c r="Q478" i="17"/>
  <c r="Q469" i="17"/>
  <c r="Q460" i="17"/>
  <c r="Q479" i="17"/>
  <c r="Q494" i="17"/>
  <c r="Q485" i="17"/>
  <c r="Q474" i="17"/>
  <c r="Q457" i="17"/>
  <c r="Q463" i="17"/>
  <c r="Q475" i="17"/>
  <c r="O471" i="17"/>
  <c r="O468" i="17"/>
  <c r="Q467" i="17"/>
  <c r="Q483" i="17"/>
  <c r="Q461" i="17"/>
  <c r="Q471" i="17"/>
  <c r="Q458" i="17"/>
  <c r="Q477" i="17"/>
  <c r="Q495" i="17"/>
  <c r="Q459" i="17"/>
  <c r="O479" i="17"/>
  <c r="Q486" i="17"/>
  <c r="Q466" i="17"/>
  <c r="Q473" i="17"/>
  <c r="Q470" i="17"/>
  <c r="Q484" i="17"/>
  <c r="O470" i="17"/>
  <c r="O487" i="17"/>
  <c r="P471" i="17"/>
  <c r="P463" i="17"/>
  <c r="O466" i="17"/>
  <c r="O459" i="17"/>
  <c r="O476" i="17"/>
  <c r="P487" i="17"/>
  <c r="O460" i="17"/>
  <c r="O465" i="17"/>
  <c r="P481" i="17"/>
  <c r="P476" i="17"/>
  <c r="O492" i="17"/>
  <c r="O463" i="17"/>
  <c r="P457" i="17"/>
  <c r="P473" i="17"/>
  <c r="P474" i="17"/>
  <c r="P460" i="17"/>
  <c r="P458" i="17"/>
  <c r="O469" i="17"/>
  <c r="P465" i="17"/>
  <c r="P459" i="17"/>
  <c r="P486" i="17"/>
  <c r="O484" i="17"/>
  <c r="O486" i="17"/>
  <c r="P483" i="17"/>
  <c r="P461" i="17"/>
  <c r="P479" i="17"/>
  <c r="P484" i="17"/>
  <c r="O467" i="17"/>
  <c r="O481" i="17"/>
  <c r="O457" i="17"/>
  <c r="O491" i="17"/>
  <c r="P462" i="17"/>
  <c r="P477" i="17"/>
  <c r="O461" i="17"/>
  <c r="P467" i="17"/>
  <c r="O475" i="17"/>
  <c r="P492" i="17"/>
  <c r="P470" i="17"/>
  <c r="P494" i="17"/>
  <c r="O490" i="17"/>
  <c r="O485" i="17"/>
  <c r="O473" i="17"/>
  <c r="P468" i="17"/>
  <c r="P495" i="17"/>
  <c r="P493" i="17"/>
  <c r="P482" i="17"/>
  <c r="P466" i="17"/>
  <c r="O474" i="17"/>
  <c r="O482" i="17"/>
  <c r="O477" i="17"/>
  <c r="O458" i="17"/>
  <c r="O489" i="17"/>
  <c r="O483" i="17"/>
  <c r="O462" i="17"/>
  <c r="P475" i="17"/>
  <c r="P491" i="17"/>
  <c r="P485" i="17"/>
  <c r="P489" i="17"/>
  <c r="P469" i="17"/>
  <c r="O494" i="17"/>
  <c r="O478" i="17"/>
  <c r="O493" i="17"/>
  <c r="P478" i="17"/>
  <c r="P490" i="17"/>
  <c r="N496" i="17"/>
  <c r="N499" i="17"/>
  <c r="N497" i="17"/>
  <c r="O496" i="17"/>
  <c r="N498" i="17"/>
  <c r="B36" i="11"/>
  <c r="A37" i="11"/>
  <c r="B37" i="11" s="1"/>
  <c r="E462" i="17" l="1"/>
  <c r="E478" i="17"/>
  <c r="C462" i="17"/>
  <c r="C466" i="17"/>
  <c r="D469" i="17"/>
  <c r="D493" i="17"/>
  <c r="C481" i="17"/>
  <c r="E458" i="17"/>
  <c r="E469" i="17"/>
  <c r="E494" i="17"/>
  <c r="D479" i="17"/>
  <c r="D459" i="17"/>
  <c r="D481" i="17"/>
  <c r="C491" i="17"/>
  <c r="E484" i="17"/>
  <c r="E466" i="17"/>
  <c r="E477" i="17"/>
  <c r="E465" i="17"/>
  <c r="E470" i="17"/>
  <c r="C474" i="17"/>
  <c r="C473" i="17"/>
  <c r="C458" i="17"/>
  <c r="D482" i="17"/>
  <c r="C463" i="17"/>
  <c r="E489" i="17"/>
  <c r="C471" i="17"/>
  <c r="E483" i="17"/>
  <c r="C479" i="17"/>
  <c r="C476" i="17"/>
  <c r="C468" i="17"/>
  <c r="E473" i="17"/>
  <c r="E492" i="17"/>
  <c r="E475" i="17"/>
  <c r="D487" i="17"/>
  <c r="C459" i="17"/>
  <c r="C483" i="17"/>
  <c r="C477" i="17"/>
  <c r="C484" i="17"/>
  <c r="D457" i="17"/>
  <c r="C467" i="17"/>
  <c r="D483" i="17"/>
  <c r="C469" i="17"/>
  <c r="D467" i="17"/>
  <c r="C493" i="17"/>
  <c r="D490" i="17"/>
  <c r="D470" i="17"/>
  <c r="D468" i="17"/>
  <c r="D460" i="17"/>
  <c r="C478" i="17"/>
  <c r="E493" i="17"/>
  <c r="E476" i="17"/>
  <c r="E457" i="17"/>
  <c r="C487" i="17"/>
  <c r="E481" i="17"/>
  <c r="E474" i="17"/>
  <c r="E463" i="17"/>
  <c r="D471" i="17"/>
  <c r="C460" i="17"/>
  <c r="D486" i="17"/>
  <c r="C475" i="17"/>
  <c r="D494" i="17"/>
  <c r="C485" i="17"/>
  <c r="C494" i="17"/>
  <c r="D458" i="17"/>
  <c r="D473" i="17"/>
  <c r="E482" i="17"/>
  <c r="E491" i="17"/>
  <c r="D463" i="17"/>
  <c r="D477" i="17"/>
  <c r="D462" i="17"/>
  <c r="C461" i="17"/>
  <c r="C486" i="17"/>
  <c r="D491" i="17"/>
  <c r="E495" i="17"/>
  <c r="C495" i="17"/>
  <c r="C457" i="17"/>
  <c r="C489" i="17"/>
  <c r="D492" i="17"/>
  <c r="E471" i="17"/>
  <c r="E487" i="17"/>
  <c r="E460" i="17"/>
  <c r="E467" i="17"/>
  <c r="C490" i="17"/>
  <c r="C492" i="17"/>
  <c r="D475" i="17"/>
  <c r="D478" i="17"/>
  <c r="D489" i="17"/>
  <c r="D485" i="17"/>
  <c r="D484" i="17"/>
  <c r="E490" i="17"/>
  <c r="E486" i="17"/>
  <c r="E479" i="17"/>
  <c r="E468" i="17"/>
  <c r="E485" i="17"/>
  <c r="E461" i="17"/>
  <c r="C470" i="17"/>
  <c r="C465" i="17"/>
  <c r="D476" i="17"/>
  <c r="D474" i="17"/>
  <c r="D495" i="17"/>
  <c r="E459" i="17"/>
  <c r="C482" i="17"/>
  <c r="D461" i="17"/>
  <c r="D465" i="17"/>
  <c r="D466" i="17"/>
  <c r="B496" i="17"/>
  <c r="B499" i="17"/>
  <c r="C496" i="17"/>
  <c r="B497" i="17"/>
  <c r="B498" i="17"/>
  <c r="O508" i="17"/>
  <c r="O540" i="17"/>
  <c r="O524" i="17"/>
  <c r="O532" i="17"/>
  <c r="O516" i="17"/>
  <c r="Q528" i="17"/>
  <c r="Q507" i="17"/>
  <c r="Q526" i="17"/>
  <c r="Q502" i="17"/>
  <c r="Q520" i="17"/>
  <c r="Q538" i="17"/>
  <c r="Q532" i="17"/>
  <c r="Q518" i="17"/>
  <c r="Q540" i="17"/>
  <c r="Q537" i="17"/>
  <c r="Q512" i="17"/>
  <c r="Q530" i="17"/>
  <c r="Q506" i="17"/>
  <c r="Q524" i="17"/>
  <c r="Q505" i="17"/>
  <c r="Q504" i="17"/>
  <c r="Q527" i="17"/>
  <c r="O526" i="17"/>
  <c r="Q510" i="17"/>
  <c r="Q522" i="17"/>
  <c r="Q516" i="17"/>
  <c r="Q535" i="17"/>
  <c r="Q511" i="17"/>
  <c r="Q529" i="17"/>
  <c r="Q514" i="17"/>
  <c r="Q508" i="17"/>
  <c r="Q531" i="17"/>
  <c r="O510" i="17"/>
  <c r="Q519" i="17"/>
  <c r="Q503" i="17"/>
  <c r="Q521" i="17"/>
  <c r="Q539" i="17"/>
  <c r="Q515" i="17"/>
  <c r="Q534" i="17"/>
  <c r="Q523" i="17"/>
  <c r="Q513" i="17"/>
  <c r="Q536" i="17"/>
  <c r="P508" i="17"/>
  <c r="P516" i="17"/>
  <c r="P535" i="17"/>
  <c r="P524" i="17"/>
  <c r="P532" i="17"/>
  <c r="O522" i="17"/>
  <c r="O531" i="17"/>
  <c r="O503" i="17"/>
  <c r="O505" i="17"/>
  <c r="O520" i="17"/>
  <c r="O539" i="17"/>
  <c r="O507" i="17"/>
  <c r="P502" i="17"/>
  <c r="P515" i="17"/>
  <c r="P522" i="17"/>
  <c r="P526" i="17"/>
  <c r="P536" i="17"/>
  <c r="O502" i="17"/>
  <c r="O513" i="17"/>
  <c r="O512" i="17"/>
  <c r="O537" i="17"/>
  <c r="P520" i="17"/>
  <c r="O511" i="17"/>
  <c r="O523" i="17"/>
  <c r="O529" i="17"/>
  <c r="P505" i="17"/>
  <c r="P527" i="17"/>
  <c r="P521" i="17"/>
  <c r="P530" i="17"/>
  <c r="P503" i="17"/>
  <c r="P540" i="17"/>
  <c r="P513" i="17"/>
  <c r="P538" i="17"/>
  <c r="O535" i="17"/>
  <c r="O534" i="17"/>
  <c r="O528" i="17"/>
  <c r="O521" i="17"/>
  <c r="O527" i="17"/>
  <c r="O506" i="17"/>
  <c r="O504" i="17"/>
  <c r="P506" i="17"/>
  <c r="P528" i="17"/>
  <c r="P529" i="17"/>
  <c r="P523" i="17"/>
  <c r="P534" i="17"/>
  <c r="P511" i="17"/>
  <c r="P507" i="17"/>
  <c r="P510" i="17"/>
  <c r="O515" i="17"/>
  <c r="O536" i="17"/>
  <c r="O538" i="17"/>
  <c r="O530" i="17"/>
  <c r="O518" i="17"/>
  <c r="O514" i="17"/>
  <c r="O519" i="17"/>
  <c r="P514" i="17"/>
  <c r="P537" i="17"/>
  <c r="P539" i="17"/>
  <c r="P504" i="17"/>
  <c r="P519" i="17"/>
  <c r="P531" i="17"/>
  <c r="P512" i="17"/>
  <c r="P518" i="17"/>
  <c r="C508" i="17" l="1"/>
  <c r="E532" i="17"/>
  <c r="E526" i="17"/>
  <c r="E514" i="17"/>
  <c r="E512" i="17"/>
  <c r="E534" i="17"/>
  <c r="E504" i="17"/>
  <c r="E535" i="17"/>
  <c r="D532" i="17"/>
  <c r="E527" i="17"/>
  <c r="E506" i="17"/>
  <c r="D503" i="17"/>
  <c r="D510" i="17"/>
  <c r="D528" i="17"/>
  <c r="D515" i="17"/>
  <c r="C518" i="17"/>
  <c r="D536" i="17"/>
  <c r="C528" i="17"/>
  <c r="C519" i="17"/>
  <c r="D527" i="17"/>
  <c r="C504" i="17"/>
  <c r="C511" i="17"/>
  <c r="D539" i="17"/>
  <c r="D507" i="17"/>
  <c r="C535" i="17"/>
  <c r="C520" i="17"/>
  <c r="C534" i="17"/>
  <c r="D531" i="17"/>
  <c r="C514" i="17"/>
  <c r="C536" i="17"/>
  <c r="D511" i="17"/>
  <c r="C530" i="17"/>
  <c r="E531" i="17"/>
  <c r="E518" i="17"/>
  <c r="C532" i="17"/>
  <c r="E528" i="17"/>
  <c r="C513" i="17"/>
  <c r="D502" i="17"/>
  <c r="D534" i="17"/>
  <c r="D521" i="17"/>
  <c r="C538" i="17"/>
  <c r="D506" i="17"/>
  <c r="D505" i="17"/>
  <c r="C507" i="17"/>
  <c r="D523" i="17"/>
  <c r="C516" i="17"/>
  <c r="E513" i="17"/>
  <c r="E510" i="17"/>
  <c r="E537" i="17"/>
  <c r="E530" i="17"/>
  <c r="D524" i="17"/>
  <c r="E522" i="17"/>
  <c r="E502" i="17"/>
  <c r="D516" i="17"/>
  <c r="E503" i="17"/>
  <c r="E524" i="17"/>
  <c r="D526" i="17"/>
  <c r="D504" i="17"/>
  <c r="D530" i="17"/>
  <c r="C523" i="17"/>
  <c r="C503" i="17"/>
  <c r="D512" i="17"/>
  <c r="D508" i="17"/>
  <c r="D540" i="17"/>
  <c r="D518" i="17"/>
  <c r="C540" i="17"/>
  <c r="E511" i="17"/>
  <c r="E523" i="17"/>
  <c r="E540" i="17"/>
  <c r="E520" i="17"/>
  <c r="E521" i="17"/>
  <c r="D513" i="17"/>
  <c r="C506" i="17"/>
  <c r="D529" i="17"/>
  <c r="C512" i="17"/>
  <c r="C526" i="17"/>
  <c r="D519" i="17"/>
  <c r="C527" i="17"/>
  <c r="C524" i="17"/>
  <c r="E505" i="17"/>
  <c r="E507" i="17"/>
  <c r="E529" i="17"/>
  <c r="E536" i="17"/>
  <c r="E515" i="17"/>
  <c r="E519" i="17"/>
  <c r="E516" i="17"/>
  <c r="E538" i="17"/>
  <c r="E508" i="17"/>
  <c r="E539" i="17"/>
  <c r="C531" i="17"/>
  <c r="C502" i="17"/>
  <c r="C510" i="17"/>
  <c r="D520" i="17"/>
  <c r="C537" i="17"/>
  <c r="D538" i="17"/>
  <c r="C505" i="17"/>
  <c r="C529" i="17"/>
  <c r="C515" i="17"/>
  <c r="D522" i="17"/>
  <c r="C522" i="17"/>
  <c r="D514" i="17"/>
  <c r="C539" i="17"/>
  <c r="C521" i="17"/>
  <c r="D537" i="17"/>
  <c r="D535" i="17"/>
  <c r="BM112" i="7"/>
  <c r="BA112" i="7"/>
  <c r="AY112" i="7"/>
  <c r="BI112" i="7"/>
  <c r="AZ112" i="7"/>
  <c r="BN112" i="7"/>
  <c r="BF112" i="7"/>
  <c r="BG112" i="7"/>
  <c r="BK112" i="7"/>
  <c r="BJ112" i="7"/>
  <c r="BH112" i="7"/>
  <c r="BE112" i="7"/>
  <c r="BC112" i="7"/>
  <c r="BD112" i="7"/>
  <c r="BB112" i="7"/>
  <c r="BL112" i="7"/>
</calcChain>
</file>

<file path=xl/sharedStrings.xml><?xml version="1.0" encoding="utf-8"?>
<sst xmlns="http://schemas.openxmlformats.org/spreadsheetml/2006/main" count="20180" uniqueCount="581">
  <si>
    <t>а2/а4</t>
  </si>
  <si>
    <t>урок</t>
  </si>
  <si>
    <t>дн</t>
  </si>
  <si>
    <t>ур</t>
  </si>
  <si>
    <t>ПОНЕДЕЛЬНИК</t>
  </si>
  <si>
    <t>ВТОРНИК</t>
  </si>
  <si>
    <t>СРЕДА</t>
  </si>
  <si>
    <t>ЧЕТВЕРГ</t>
  </si>
  <si>
    <t>ПЯТНИЦА</t>
  </si>
  <si>
    <t>кл</t>
  </si>
  <si>
    <t>% план</t>
  </si>
  <si>
    <t>ПЕРВЫЙ УЧИТЕЛЬ УРОКА (символьный код фамилии)</t>
  </si>
  <si>
    <t>ВТОРОЙ УЧИТЕЛЬ УРОКА (символьный код фамилии)</t>
  </si>
  <si>
    <t>ФИО педагога</t>
  </si>
  <si>
    <t>6В</t>
  </si>
  <si>
    <t>7В</t>
  </si>
  <si>
    <t>контр</t>
  </si>
  <si>
    <t>Лозовская А.С.</t>
  </si>
  <si>
    <t>Орда Г.П.</t>
  </si>
  <si>
    <t>Москаль Т.К.</t>
  </si>
  <si>
    <t>Змитревич А.Ю.</t>
  </si>
  <si>
    <t>Вайтусенок Л.А.</t>
  </si>
  <si>
    <t>Бородач Е.В.</t>
  </si>
  <si>
    <t>Власевич С.П.</t>
  </si>
  <si>
    <t>Борисевич Л. А.</t>
  </si>
  <si>
    <t>Ярошевич Е. В.</t>
  </si>
  <si>
    <t>Дембя М.Э.</t>
  </si>
  <si>
    <t>Орда В.Т.</t>
  </si>
  <si>
    <t>Новогродская С.Г.</t>
  </si>
  <si>
    <t>Березка Г.А.</t>
  </si>
  <si>
    <t>м4</t>
  </si>
  <si>
    <t>Малахова Е.С.</t>
  </si>
  <si>
    <t>Семашко Г.М.</t>
  </si>
  <si>
    <t>Милейко Е.С.</t>
  </si>
  <si>
    <t>Мохарь Н.А.</t>
  </si>
  <si>
    <t>Дубак О.Н.</t>
  </si>
  <si>
    <t>общ1</t>
  </si>
  <si>
    <t>Саврас А.Е.</t>
  </si>
  <si>
    <t>Каспер В.И.</t>
  </si>
  <si>
    <t>Морозов А.Ю.</t>
  </si>
  <si>
    <t>Червоная Т.Р.</t>
  </si>
  <si>
    <t>ЧС+</t>
  </si>
  <si>
    <t>зав</t>
  </si>
  <si>
    <t>Лоз</t>
  </si>
  <si>
    <t>ОГП</t>
  </si>
  <si>
    <t>Мос</t>
  </si>
  <si>
    <t>Зми</t>
  </si>
  <si>
    <t>Вай</t>
  </si>
  <si>
    <t>БЕВ</t>
  </si>
  <si>
    <t>Вла</t>
  </si>
  <si>
    <t>БЛА</t>
  </si>
  <si>
    <t>Дем</t>
  </si>
  <si>
    <t>ОВТ</t>
  </si>
  <si>
    <t>Бер</t>
  </si>
  <si>
    <t>Мил</t>
  </si>
  <si>
    <t>Мох</t>
  </si>
  <si>
    <t>Дуб</t>
  </si>
  <si>
    <t>Сав</t>
  </si>
  <si>
    <t>Кас</t>
  </si>
  <si>
    <t>Мор</t>
  </si>
  <si>
    <t>Гор</t>
  </si>
  <si>
    <t>Директор СШ №14 г.Лиды</t>
  </si>
  <si>
    <t>___________ В.И.Хвесечко</t>
  </si>
  <si>
    <t>инф/а4</t>
  </si>
  <si>
    <t>инф/т2</t>
  </si>
  <si>
    <t>иняз</t>
  </si>
  <si>
    <t>инф/иняз</t>
  </si>
  <si>
    <t>Иностр.язык</t>
  </si>
  <si>
    <t>Обществовед.</t>
  </si>
  <si>
    <t>Согласовано</t>
  </si>
  <si>
    <t>РАСПИСАНИЕ</t>
  </si>
  <si>
    <t>№</t>
  </si>
  <si>
    <t>предмет</t>
  </si>
  <si>
    <t>5А</t>
  </si>
  <si>
    <t>6А</t>
  </si>
  <si>
    <t>7А</t>
  </si>
  <si>
    <t>7Б</t>
  </si>
  <si>
    <t>8А</t>
  </si>
  <si>
    <t>8Б</t>
  </si>
  <si>
    <t>9А</t>
  </si>
  <si>
    <t>9Б</t>
  </si>
  <si>
    <t>10А</t>
  </si>
  <si>
    <t>11А</t>
  </si>
  <si>
    <t>ЧС</t>
  </si>
  <si>
    <t>русяз</t>
  </si>
  <si>
    <t>руслит</t>
  </si>
  <si>
    <t>беляз</t>
  </si>
  <si>
    <t>беллит</t>
  </si>
  <si>
    <t>мат</t>
  </si>
  <si>
    <t>инф</t>
  </si>
  <si>
    <t>физ</t>
  </si>
  <si>
    <t>аст</t>
  </si>
  <si>
    <t>хим</t>
  </si>
  <si>
    <t>био</t>
  </si>
  <si>
    <t>мп</t>
  </si>
  <si>
    <t>гео</t>
  </si>
  <si>
    <t>чим</t>
  </si>
  <si>
    <t>ист</t>
  </si>
  <si>
    <t>общ</t>
  </si>
  <si>
    <t>обж</t>
  </si>
  <si>
    <t>иск</t>
  </si>
  <si>
    <t>чзс</t>
  </si>
  <si>
    <t>дп</t>
  </si>
  <si>
    <t>черч</t>
  </si>
  <si>
    <t>ВСЕГО</t>
  </si>
  <si>
    <t>5Б</t>
  </si>
  <si>
    <t>анг</t>
  </si>
  <si>
    <t>истб</t>
  </si>
  <si>
    <t>труд</t>
  </si>
  <si>
    <t>фк</t>
  </si>
  <si>
    <t>дпмп</t>
  </si>
  <si>
    <t>№ТУП</t>
  </si>
  <si>
    <t>всего</t>
  </si>
  <si>
    <t>рус</t>
  </si>
  <si>
    <t>бел</t>
  </si>
  <si>
    <t>иств</t>
  </si>
  <si>
    <t>ВСЕ УЧИТЕЛЯ УРОКА (символьные коды фамилий)</t>
  </si>
  <si>
    <t>РАСПИСАНИЕ КЛАССОВ С ПРЕДМЕТАМИ И КАБИНЕТАМИ</t>
  </si>
  <si>
    <t>ВСЕ УЧИТЕЛЯ УРОКА (ФАМИЛИИ И ИНИЦИАЛЫ)</t>
  </si>
  <si>
    <t>Бел.язык</t>
  </si>
  <si>
    <t xml:space="preserve">Протокол заседания </t>
  </si>
  <si>
    <t>Профсоюзного комитета № ___</t>
  </si>
  <si>
    <t>ПЕРВЫЙ ПРЕДМЕТ УРОКА (ТОЛЬКО КРАЙНИЕ УРОКИ) ДЛЯ РАСЧЕТА ПО САНПИНУ</t>
  </si>
  <si>
    <t>РАСПИСАНИЕ УЧИТЕЛЕЙ ПО ПРЕДМЕТАМ (полные названия предметов)</t>
  </si>
  <si>
    <t>Белорусский язык</t>
  </si>
  <si>
    <t>Белорусская литература</t>
  </si>
  <si>
    <t>Русский язык</t>
  </si>
  <si>
    <t>Русская литература</t>
  </si>
  <si>
    <t>Информатика</t>
  </si>
  <si>
    <t>Человек и мир</t>
  </si>
  <si>
    <t>Обществоведение</t>
  </si>
  <si>
    <t>Астрономия</t>
  </si>
  <si>
    <t>Трудовое обучение</t>
  </si>
  <si>
    <t>Час здоровья и спорта</t>
  </si>
  <si>
    <t>учителя</t>
  </si>
  <si>
    <t>ПЕРВЫЙ ПРЕДМЕТ УРОКА</t>
  </si>
  <si>
    <t>ВТОРОЙ ПРЕДМЕТ УРОКА</t>
  </si>
  <si>
    <t>ТРЕТИЙ ПРЕДМЕТ УРОКА</t>
  </si>
  <si>
    <t>ПЕРВЫЙ ПРЕДМЕТ УРОКА (символьный код предмета)</t>
  </si>
  <si>
    <t>ВТОРОЙ ПРЕДМЕТ УРОКА (символьный код предмета)</t>
  </si>
  <si>
    <t>ТРЕТИЙ ПРЕДМЕТ УРОКА (символьный код предмета)</t>
  </si>
  <si>
    <t>ис2</t>
  </si>
  <si>
    <t>ис1</t>
  </si>
  <si>
    <t>ис3</t>
  </si>
  <si>
    <t>план</t>
  </si>
  <si>
    <t>факт</t>
  </si>
  <si>
    <t>разн</t>
  </si>
  <si>
    <t>класс</t>
  </si>
  <si>
    <t>НШ</t>
  </si>
  <si>
    <t>а1</t>
  </si>
  <si>
    <t>а2</t>
  </si>
  <si>
    <t>а3</t>
  </si>
  <si>
    <t>а4</t>
  </si>
  <si>
    <t>а5</t>
  </si>
  <si>
    <t>3А</t>
  </si>
  <si>
    <t>3Б</t>
  </si>
  <si>
    <t>4А</t>
  </si>
  <si>
    <t>3В</t>
  </si>
  <si>
    <t>а1/а5</t>
  </si>
  <si>
    <t>бяз</t>
  </si>
  <si>
    <t>ряз</t>
  </si>
  <si>
    <t>бли</t>
  </si>
  <si>
    <t>рли</t>
  </si>
  <si>
    <t>фк1/фк2</t>
  </si>
  <si>
    <t>рл1</t>
  </si>
  <si>
    <t>рл2</t>
  </si>
  <si>
    <t>р1</t>
  </si>
  <si>
    <t>р2</t>
  </si>
  <si>
    <t>р3</t>
  </si>
  <si>
    <t>рл3</t>
  </si>
  <si>
    <t>р4</t>
  </si>
  <si>
    <t>рл4</t>
  </si>
  <si>
    <t>б1</t>
  </si>
  <si>
    <t>бл1</t>
  </si>
  <si>
    <t>б2</t>
  </si>
  <si>
    <t>бл2</t>
  </si>
  <si>
    <t>б3</t>
  </si>
  <si>
    <t>бл3</t>
  </si>
  <si>
    <t>б4</t>
  </si>
  <si>
    <t>бл4</t>
  </si>
  <si>
    <t>м1</t>
  </si>
  <si>
    <t>м2</t>
  </si>
  <si>
    <t>м3</t>
  </si>
  <si>
    <t>не удалять !!!</t>
  </si>
  <si>
    <t>Математика</t>
  </si>
  <si>
    <t>География</t>
  </si>
  <si>
    <t>УЧЕБНЫХ ЗАНЯТИЙ</t>
  </si>
  <si>
    <t>Утверждаю</t>
  </si>
  <si>
    <t>КОЛИЧЕСТВО "КРАЙНИХ" УРОКОВ ПО ТРУДНЫМ ПРЕДМЕТАМ</t>
  </si>
  <si>
    <t>СУММА БАЛЛОВ ТРУДНОСТИ ЗА НЕДЕЛЮ</t>
  </si>
  <si>
    <t>АНАЛИЗ "ПОЛУУСТРАНИМЫХ" НЕСООТВЕТСТВИЙ САНПИНУ</t>
  </si>
  <si>
    <t>&lt;--- средний коэффициент корреляции</t>
  </si>
  <si>
    <t>Коэффициенты корреляции между плановым и фактическим распределением по дням</t>
  </si>
  <si>
    <t>балл</t>
  </si>
  <si>
    <t>день</t>
  </si>
  <si>
    <t>код</t>
  </si>
  <si>
    <t>фк1</t>
  </si>
  <si>
    <t>фк2</t>
  </si>
  <si>
    <t>чзс1</t>
  </si>
  <si>
    <t>чзс2</t>
  </si>
  <si>
    <t>Яро</t>
  </si>
  <si>
    <t>Физическая культура</t>
  </si>
  <si>
    <t>Сем</t>
  </si>
  <si>
    <t>а6</t>
  </si>
  <si>
    <t>а1/а3</t>
  </si>
  <si>
    <t>инф/а5</t>
  </si>
  <si>
    <t>инф/труд</t>
  </si>
  <si>
    <t>1пр</t>
  </si>
  <si>
    <t>Английский язык</t>
  </si>
  <si>
    <t>вых</t>
  </si>
  <si>
    <t>Пн</t>
  </si>
  <si>
    <t>Вт</t>
  </si>
  <si>
    <t>Ср</t>
  </si>
  <si>
    <t>Чт</t>
  </si>
  <si>
    <t>Пт</t>
  </si>
  <si>
    <t>4Б</t>
  </si>
  <si>
    <t>4В</t>
  </si>
  <si>
    <t>тру</t>
  </si>
  <si>
    <t>чер</t>
  </si>
  <si>
    <t>фик</t>
  </si>
  <si>
    <t>пр1</t>
  </si>
  <si>
    <t>пр2</t>
  </si>
  <si>
    <t>пр3</t>
  </si>
  <si>
    <t>ТРУДНОСТЬ уроков</t>
  </si>
  <si>
    <t>.</t>
  </si>
  <si>
    <t>т1</t>
  </si>
  <si>
    <t>т2</t>
  </si>
  <si>
    <t>т1/т2</t>
  </si>
  <si>
    <t>Мал</t>
  </si>
  <si>
    <t>Нов</t>
  </si>
  <si>
    <t>Чер</t>
  </si>
  <si>
    <t>ТРЕТИЙ УЧИТЕЛЬ УРОКА (символьный код фамилии)</t>
  </si>
  <si>
    <t>РАСПИСАНИЕ УЧИТЕЛЕЙ ПО КЛАССАМ</t>
  </si>
  <si>
    <t>РАСПИСАНИЕ УЧИТЕЛЕЙ ПО ПРЕДМЕТАМ</t>
  </si>
  <si>
    <t>нагр</t>
  </si>
  <si>
    <t>три предмета</t>
  </si>
  <si>
    <t>выходных</t>
  </si>
  <si>
    <t>полн назв</t>
  </si>
  <si>
    <t>Бел.лит.</t>
  </si>
  <si>
    <t>Физика</t>
  </si>
  <si>
    <t>Биология</t>
  </si>
  <si>
    <t>Химия</t>
  </si>
  <si>
    <t>История</t>
  </si>
  <si>
    <t>ОБЖ</t>
  </si>
  <si>
    <t>Искусство</t>
  </si>
  <si>
    <t>Черчение</t>
  </si>
  <si>
    <t>фам</t>
  </si>
  <si>
    <t>рук</t>
  </si>
  <si>
    <t>6Б</t>
  </si>
  <si>
    <t>неделя</t>
  </si>
  <si>
    <t>день недели</t>
  </si>
  <si>
    <t>номер урока</t>
  </si>
  <si>
    <t>РАСПИСАНИЕ КЛАССОВ ПО ПРЕДМЕТАМ</t>
  </si>
  <si>
    <t>нач</t>
  </si>
  <si>
    <t>кон</t>
  </si>
  <si>
    <t>пер</t>
  </si>
  <si>
    <t>каб</t>
  </si>
  <si>
    <t>пред</t>
  </si>
  <si>
    <t>ГЛАВНАЯ ТАБЛИЦА ПЕРЕСЧЕТА И ПЕРЕРИСОВКИ ПРЕДМЕТОВ</t>
  </si>
  <si>
    <t>хим/био</t>
  </si>
  <si>
    <t>труд/труд</t>
  </si>
  <si>
    <t>Инф./Ин.яз.</t>
  </si>
  <si>
    <t>СОГЛАСОВАНО</t>
  </si>
  <si>
    <t>Протокол заседания</t>
  </si>
  <si>
    <t>Профсоюзного комитета</t>
  </si>
  <si>
    <t>______________ № ____</t>
  </si>
  <si>
    <t xml:space="preserve">Расписание учебных занятий </t>
  </si>
  <si>
    <t>5В</t>
  </si>
  <si>
    <t>8В</t>
  </si>
  <si>
    <t>био2</t>
  </si>
  <si>
    <t>био1</t>
  </si>
  <si>
    <t>а7</t>
  </si>
  <si>
    <t>Псы</t>
  </si>
  <si>
    <t>х1</t>
  </si>
  <si>
    <t>х1/био1</t>
  </si>
  <si>
    <t>w</t>
  </si>
  <si>
    <t>название</t>
  </si>
  <si>
    <t>шкала</t>
  </si>
  <si>
    <t>пр ТУП</t>
  </si>
  <si>
    <t>иняз/иняз/иняз</t>
  </si>
  <si>
    <t>иняз/иняз</t>
  </si>
  <si>
    <t>фк/фк</t>
  </si>
  <si>
    <t>а1/инф</t>
  </si>
  <si>
    <t>а3/инф</t>
  </si>
  <si>
    <t>полное название</t>
  </si>
  <si>
    <t>+ОВР</t>
  </si>
  <si>
    <t>а1/а3/а4</t>
  </si>
  <si>
    <t>био1/х1</t>
  </si>
  <si>
    <t>Ин.яз./Инф.</t>
  </si>
  <si>
    <t>иняз/инф</t>
  </si>
  <si>
    <t>труд/инф</t>
  </si>
  <si>
    <t>био/хим</t>
  </si>
  <si>
    <t>КАК ДОЛЖНО БЫТЬ</t>
  </si>
  <si>
    <t>а4/инф</t>
  </si>
  <si>
    <t>СБ</t>
  </si>
  <si>
    <t>Захарова Т.И.</t>
  </si>
  <si>
    <t>Зах</t>
  </si>
  <si>
    <t>Псыщаница Н.Н.</t>
  </si>
  <si>
    <t>био3</t>
  </si>
  <si>
    <t>иск1</t>
  </si>
  <si>
    <t>иск2</t>
  </si>
  <si>
    <t>9В</t>
  </si>
  <si>
    <t>б5</t>
  </si>
  <si>
    <t>бл5</t>
  </si>
  <si>
    <t>ис4</t>
  </si>
  <si>
    <t>общ4</t>
  </si>
  <si>
    <t>общ3</t>
  </si>
  <si>
    <t>а3/а6/а8</t>
  </si>
  <si>
    <t>а2/инф</t>
  </si>
  <si>
    <t>а1/а5/а7</t>
  </si>
  <si>
    <t>т1/инф</t>
  </si>
  <si>
    <t>а2/а4/а7</t>
  </si>
  <si>
    <t>инф/а2/а4</t>
  </si>
  <si>
    <t>а7/инф</t>
  </si>
  <si>
    <t>а4/а8</t>
  </si>
  <si>
    <t>инф/а8</t>
  </si>
  <si>
    <t>КОНЕЦ - ОСНОВНАЯ ТАБЛИЦА РАСПРЕДЕЛЕНИЯ ПРЕДМЕТОВ+УЧИТЕЛЕЙ ПО КЛАССАМ (проверяется в нагрузке учителей)</t>
  </si>
  <si>
    <t>НАЧАЛО - ОСНОВНАЯ ТАБЛИЦА РАСПРЕДЕЛЕНИЯ ПРЕДМЕТОВ+УЧИТЕЛЕЙ ПО КЛАССАМ (проверяется в нагрузке учителей)</t>
  </si>
  <si>
    <t>а3/а5/а7</t>
  </si>
  <si>
    <t>х1/а3</t>
  </si>
  <si>
    <t>т1/т2/а2</t>
  </si>
  <si>
    <t>био1/общ1</t>
  </si>
  <si>
    <t>био1/а3</t>
  </si>
  <si>
    <t>Биология/Химия</t>
  </si>
  <si>
    <t>Химия/Биология</t>
  </si>
  <si>
    <t>ЕСЛИ(ЕНД(ПОИСКПОЗ(W$279;$BX320:$ER320;0));"";ИНДЕКС($BX360:$ER360;ПОИСКПОЗ(W$279;$BX320:$ER320;0)))</t>
  </si>
  <si>
    <t>Труханович С.С.</t>
  </si>
  <si>
    <t>Тру</t>
  </si>
  <si>
    <t>Бин</t>
  </si>
  <si>
    <t>обж1</t>
  </si>
  <si>
    <t>обж2</t>
  </si>
  <si>
    <t>иск3</t>
  </si>
  <si>
    <t>КЛАССНЫЕ</t>
  </si>
  <si>
    <t>ЗВОНКИ</t>
  </si>
  <si>
    <t>Шкала трудности</t>
  </si>
  <si>
    <t>х1/мат</t>
  </si>
  <si>
    <t>био1/мат</t>
  </si>
  <si>
    <t>инф/м1</t>
  </si>
  <si>
    <t>мат/инф</t>
  </si>
  <si>
    <t>иск4</t>
  </si>
  <si>
    <t>рус/м1</t>
  </si>
  <si>
    <t>мат/р2</t>
  </si>
  <si>
    <t>общ1/общ4</t>
  </si>
  <si>
    <t>а2/а6/а8</t>
  </si>
  <si>
    <t>а6/а8</t>
  </si>
  <si>
    <t>а3/а7</t>
  </si>
  <si>
    <t>а2/а5/а7</t>
  </si>
  <si>
    <t>а1/а7</t>
  </si>
  <si>
    <t>а1/а3/а5</t>
  </si>
  <si>
    <t>инф/фк2</t>
  </si>
  <si>
    <t>фк1/инф</t>
  </si>
  <si>
    <t>х3</t>
  </si>
  <si>
    <t>а2/а1</t>
  </si>
  <si>
    <t>Час зд.и спорта</t>
  </si>
  <si>
    <t>Сокол Н.В.</t>
  </si>
  <si>
    <t>Ярмантович К.В.</t>
  </si>
  <si>
    <t>Сок</t>
  </si>
  <si>
    <t>база</t>
  </si>
  <si>
    <t>рус-анг</t>
  </si>
  <si>
    <t>профили</t>
  </si>
  <si>
    <t>рус/бел</t>
  </si>
  <si>
    <t>рус/р4</t>
  </si>
  <si>
    <t>а1/а2/а3</t>
  </si>
  <si>
    <t>а3/а4</t>
  </si>
  <si>
    <t>а6/а7</t>
  </si>
  <si>
    <t>инф/а6</t>
  </si>
  <si>
    <t>а4/а5</t>
  </si>
  <si>
    <t>а3/а5</t>
  </si>
  <si>
    <t>а5/а6</t>
  </si>
  <si>
    <t>Ярм</t>
  </si>
  <si>
    <t>иняз/иняз/инф</t>
  </si>
  <si>
    <t>инф/а7</t>
  </si>
  <si>
    <t>Сб</t>
  </si>
  <si>
    <t>а5/а7</t>
  </si>
  <si>
    <t>СУБ</t>
  </si>
  <si>
    <t>Бинкевич И.В.</t>
  </si>
  <si>
    <t>Хоменко Ю.В.</t>
  </si>
  <si>
    <t>Горбач Н.Л.</t>
  </si>
  <si>
    <t>Василевская А.В.</t>
  </si>
  <si>
    <t>Вас</t>
  </si>
  <si>
    <t>Хом</t>
  </si>
  <si>
    <t>6 хим-био</t>
  </si>
  <si>
    <t>13 анг-общ</t>
  </si>
  <si>
    <t>КОНЕЦ - (КОПИЯ) ОСНОВНАЯ ТАБЛИЦА РАСПРЕДЕЛЕНИЯ ПРЕДМЕТОВ+УЧИТЕЛЕЙ ПО КЛАССАМ (проверяется в нагрузке учителей)</t>
  </si>
  <si>
    <t>НАЧАЛО - (КОПИЯ) ОСНОВНАЯ ТАБЛИЦА РАСПРЕДЕЛЕНИЯ ПРЕДМЕТОВ+УЧИТЕЛЕЙ ПО КЛАССАМ (проверяется в нагрузке учителей)</t>
  </si>
  <si>
    <t>а3/а5/а6</t>
  </si>
  <si>
    <t>а3/а5/инф</t>
  </si>
  <si>
    <t>а1/био1</t>
  </si>
  <si>
    <t>общ1/общ2</t>
  </si>
  <si>
    <t>а1/а6</t>
  </si>
  <si>
    <t>анг/фр</t>
  </si>
  <si>
    <t>а2/а6/а7</t>
  </si>
  <si>
    <t>а1/а4</t>
  </si>
  <si>
    <t>а2/а7</t>
  </si>
  <si>
    <t>а4/а7</t>
  </si>
  <si>
    <t>а1/а2</t>
  </si>
  <si>
    <t>а2/а3</t>
  </si>
  <si>
    <t>инф/а3</t>
  </si>
  <si>
    <t>а5/инф</t>
  </si>
  <si>
    <t>ада/т2</t>
  </si>
  <si>
    <t>т1/ада</t>
  </si>
  <si>
    <t>ада/а3</t>
  </si>
  <si>
    <t>а7/ада</t>
  </si>
  <si>
    <t>а2/а3/а4</t>
  </si>
  <si>
    <t>а1/а2/а4</t>
  </si>
  <si>
    <t>а3/а4/а5</t>
  </si>
  <si>
    <t>а4/а5/а7</t>
  </si>
  <si>
    <t>а2/а3/а5</t>
  </si>
  <si>
    <t>х1/а1</t>
  </si>
  <si>
    <t>био1/инф</t>
  </si>
  <si>
    <t>инф/общ1</t>
  </si>
  <si>
    <t>первая версия</t>
  </si>
  <si>
    <t>общ/общ</t>
  </si>
  <si>
    <t>инф/общ</t>
  </si>
  <si>
    <t>Инф./Обществ.</t>
  </si>
  <si>
    <t>хим/иняз</t>
  </si>
  <si>
    <t>Химия/Ин.яз.</t>
  </si>
  <si>
    <t>Teach2023</t>
  </si>
  <si>
    <t>Заместитель директора по учебной работе _______ Л.А. Вайтусёнок</t>
  </si>
  <si>
    <t>Физ.культ.и зд.</t>
  </si>
  <si>
    <t>Русск.язык</t>
  </si>
  <si>
    <t>Русск.лит.</t>
  </si>
  <si>
    <t>10Б</t>
  </si>
  <si>
    <t>Нехаева Л.И.</t>
  </si>
  <si>
    <t>Нех</t>
  </si>
  <si>
    <t>ф1</t>
  </si>
  <si>
    <t>би1</t>
  </si>
  <si>
    <t>би2</t>
  </si>
  <si>
    <t>х2</t>
  </si>
  <si>
    <t>Жегало Т.В.</t>
  </si>
  <si>
    <t>Жег</t>
  </si>
  <si>
    <t>фк3</t>
  </si>
  <si>
    <t>чзс3</t>
  </si>
  <si>
    <t>Кор</t>
  </si>
  <si>
    <t>Коршак О.С.</t>
  </si>
  <si>
    <t>а2/а6</t>
  </si>
  <si>
    <t>а1/а2/а7</t>
  </si>
  <si>
    <t>а3/а6</t>
  </si>
  <si>
    <t>о1</t>
  </si>
  <si>
    <t>о2</t>
  </si>
  <si>
    <t>инф/а2</t>
  </si>
  <si>
    <t>а1/а7/инф</t>
  </si>
  <si>
    <t>инф/а1</t>
  </si>
  <si>
    <t>инф/а2/а5</t>
  </si>
  <si>
    <t>мат/хим/инф</t>
  </si>
  <si>
    <t>общ/о2</t>
  </si>
  <si>
    <t>мат/био</t>
  </si>
  <si>
    <t>мат/био/а2а6</t>
  </si>
  <si>
    <t>мат/хим/а2а6</t>
  </si>
  <si>
    <t>м1/физ</t>
  </si>
  <si>
    <t>ф1/мат</t>
  </si>
  <si>
    <t>х1/био</t>
  </si>
  <si>
    <t>хим/би1</t>
  </si>
  <si>
    <t>био/х1</t>
  </si>
  <si>
    <t>хим/а1</t>
  </si>
  <si>
    <t>био/а1</t>
  </si>
  <si>
    <t>хим/инф</t>
  </si>
  <si>
    <t>почти все иностранцы кроме 10 класса</t>
  </si>
  <si>
    <t>иностранцы готовы</t>
  </si>
  <si>
    <t>добавили математику</t>
  </si>
  <si>
    <t>половину филологов раскидали</t>
  </si>
  <si>
    <t>инф/иняз/иняз</t>
  </si>
  <si>
    <t>био/иняз</t>
  </si>
  <si>
    <t>Биология/Ин.яз.</t>
  </si>
  <si>
    <t>Физ.культ./Инф.</t>
  </si>
  <si>
    <t>инф/фк</t>
  </si>
  <si>
    <t>фк/инф</t>
  </si>
  <si>
    <t>Химия/Инф.</t>
  </si>
  <si>
    <t>мат/физ</t>
  </si>
  <si>
    <t>Мат./Физика</t>
  </si>
  <si>
    <t>Физика/Мат.</t>
  </si>
  <si>
    <t>физ/мат</t>
  </si>
  <si>
    <t>Мат./Биология</t>
  </si>
  <si>
    <t>Инф./Труд.обуч.</t>
  </si>
  <si>
    <t>Труд.обуч.</t>
  </si>
  <si>
    <t>Человек.и.мир</t>
  </si>
  <si>
    <t>мат/хим/а2/а6</t>
  </si>
  <si>
    <t>мат/био/а2/а6</t>
  </si>
  <si>
    <t>ЧЕТВЕРТЫЙ ПРЕДМЕТ УРОКА (символьный код предмета)</t>
  </si>
  <si>
    <t>ЧЕТВЕРТЫЙ УЧИТЕЛЬ УРОКА (символьный код фамилии)</t>
  </si>
  <si>
    <t>ЧЕТВЕРТЫЙ ПРЕДМЕТ УРОКА</t>
  </si>
  <si>
    <t>пр4</t>
  </si>
  <si>
    <t>мат/био/иняз/иняз</t>
  </si>
  <si>
    <t>мат/хим/иняз/иняз</t>
  </si>
  <si>
    <t>5-6 классы готовы</t>
  </si>
  <si>
    <t>осталось уроков 50-70</t>
  </si>
  <si>
    <t>вариант сильного вторника у 8В класса</t>
  </si>
  <si>
    <t>вариант более слабого вторника у 8В класса</t>
  </si>
  <si>
    <t>ф-м</t>
  </si>
  <si>
    <t>х-б</t>
  </si>
  <si>
    <t>о-а</t>
  </si>
  <si>
    <t>у всех ОК, сбежек 9 штук и 2 истории в один день в 7 классе, СанПиН плачет, но не сильно</t>
  </si>
  <si>
    <t>две сбежки</t>
  </si>
  <si>
    <t>одна сбежка - пятница физика</t>
  </si>
  <si>
    <t xml:space="preserve"> 2024/2025 УЧЕБНОГО ГОДА</t>
  </si>
  <si>
    <t>"_____" _____________ 2024 г.</t>
  </si>
  <si>
    <t xml:space="preserve"> на I полугодие 2024/2025 учебного года</t>
  </si>
  <si>
    <t>Заместитель директора по учебной работе _______Л. А. Вайтусёнок</t>
  </si>
  <si>
    <t>сбежек нет!!!</t>
  </si>
  <si>
    <t xml:space="preserve">ЛГПК (продавец) </t>
  </si>
  <si>
    <t>Инф./Физ.культ.</t>
  </si>
  <si>
    <t>все ок, но Вайтусенок плачет</t>
  </si>
  <si>
    <t>теперь плачет СанПиН в 7В классе</t>
  </si>
  <si>
    <t>типа ок</t>
  </si>
  <si>
    <t>лучше дальше некуда</t>
  </si>
  <si>
    <t>Мат./Хим./Инф.</t>
  </si>
  <si>
    <r>
      <t>ЛГПК (продавец) 9</t>
    </r>
    <r>
      <rPr>
        <vertAlign val="superscript"/>
        <sz val="16"/>
        <rFont val="Arial Narrow"/>
        <family val="2"/>
        <charset val="204"/>
      </rPr>
      <t>00</t>
    </r>
    <r>
      <rPr>
        <sz val="16"/>
        <rFont val="Arial Narrow"/>
        <family val="2"/>
        <charset val="204"/>
      </rPr>
      <t>-9</t>
    </r>
    <r>
      <rPr>
        <vertAlign val="superscript"/>
        <sz val="16"/>
        <rFont val="Arial Narrow"/>
        <family val="2"/>
        <charset val="204"/>
      </rPr>
      <t>45</t>
    </r>
    <r>
      <rPr>
        <sz val="16"/>
        <rFont val="Arial Narrow"/>
        <family val="2"/>
        <charset val="204"/>
      </rPr>
      <t xml:space="preserve"> </t>
    </r>
  </si>
  <si>
    <r>
      <t>9</t>
    </r>
    <r>
      <rPr>
        <vertAlign val="superscript"/>
        <sz val="16"/>
        <rFont val="Arial Narrow"/>
        <family val="2"/>
        <charset val="204"/>
      </rPr>
      <t>55</t>
    </r>
    <r>
      <rPr>
        <sz val="16"/>
        <rFont val="Arial Narrow"/>
        <family val="2"/>
        <charset val="204"/>
      </rPr>
      <t xml:space="preserve"> -10</t>
    </r>
    <r>
      <rPr>
        <vertAlign val="superscript"/>
        <sz val="16"/>
        <rFont val="Arial Narrow"/>
        <family val="2"/>
        <charset val="204"/>
      </rPr>
      <t>40</t>
    </r>
    <r>
      <rPr>
        <sz val="16"/>
        <rFont val="Arial Narrow"/>
        <family val="2"/>
        <charset val="204"/>
      </rPr>
      <t xml:space="preserve"> </t>
    </r>
  </si>
  <si>
    <r>
      <t>11</t>
    </r>
    <r>
      <rPr>
        <vertAlign val="superscript"/>
        <sz val="16"/>
        <rFont val="Arial Narrow"/>
        <family val="2"/>
        <charset val="204"/>
      </rPr>
      <t>50</t>
    </r>
    <r>
      <rPr>
        <sz val="16"/>
        <rFont val="Arial Narrow"/>
        <family val="2"/>
        <charset val="204"/>
      </rPr>
      <t>-12</t>
    </r>
    <r>
      <rPr>
        <vertAlign val="superscript"/>
        <sz val="16"/>
        <rFont val="Arial Narrow"/>
        <family val="2"/>
        <charset val="204"/>
      </rPr>
      <t>30</t>
    </r>
  </si>
  <si>
    <r>
      <t>10</t>
    </r>
    <r>
      <rPr>
        <vertAlign val="superscript"/>
        <sz val="16"/>
        <rFont val="Arial Narrow"/>
        <family val="2"/>
        <charset val="204"/>
      </rPr>
      <t>55</t>
    </r>
    <r>
      <rPr>
        <sz val="16"/>
        <rFont val="Arial Narrow"/>
        <family val="2"/>
        <charset val="204"/>
      </rPr>
      <t>-11</t>
    </r>
    <r>
      <rPr>
        <vertAlign val="superscript"/>
        <sz val="16"/>
        <rFont val="Arial Narrow"/>
        <family val="2"/>
        <charset val="204"/>
      </rPr>
      <t>40</t>
    </r>
    <r>
      <rPr>
        <sz val="16"/>
        <rFont val="Arial Narrow"/>
        <family val="2"/>
        <charset val="204"/>
      </rPr>
      <t xml:space="preserve"> </t>
    </r>
  </si>
  <si>
    <r>
      <t>15</t>
    </r>
    <r>
      <rPr>
        <vertAlign val="superscript"/>
        <sz val="16"/>
        <rFont val="Arial Narrow"/>
        <family val="2"/>
        <charset val="204"/>
      </rPr>
      <t>30</t>
    </r>
    <r>
      <rPr>
        <sz val="16"/>
        <rFont val="Arial Narrow"/>
        <family val="2"/>
        <charset val="204"/>
      </rPr>
      <t>-16</t>
    </r>
    <r>
      <rPr>
        <vertAlign val="superscript"/>
        <sz val="16"/>
        <rFont val="Arial Narrow"/>
        <family val="2"/>
        <charset val="204"/>
      </rPr>
      <t>15</t>
    </r>
    <r>
      <rPr>
        <sz val="16"/>
        <rFont val="Arial Narrow"/>
        <family val="2"/>
        <charset val="204"/>
      </rPr>
      <t xml:space="preserve">
16</t>
    </r>
    <r>
      <rPr>
        <vertAlign val="superscript"/>
        <sz val="16"/>
        <rFont val="Arial Narrow"/>
        <family val="2"/>
        <charset val="204"/>
      </rPr>
      <t>25</t>
    </r>
    <r>
      <rPr>
        <sz val="16"/>
        <rFont val="Arial Narrow"/>
        <family val="2"/>
        <charset val="204"/>
      </rPr>
      <t>-17</t>
    </r>
    <r>
      <rPr>
        <vertAlign val="superscript"/>
        <sz val="16"/>
        <rFont val="Arial Narrow"/>
        <family val="2"/>
        <charset val="204"/>
      </rPr>
      <t>10</t>
    </r>
  </si>
  <si>
    <t>типа что-то улучшено</t>
  </si>
  <si>
    <r>
      <t>15</t>
    </r>
    <r>
      <rPr>
        <vertAlign val="superscript"/>
        <sz val="12"/>
        <rFont val="Arial Narrow"/>
        <family val="2"/>
        <charset val="204"/>
      </rPr>
      <t>30</t>
    </r>
    <r>
      <rPr>
        <sz val="12"/>
        <rFont val="Arial Narrow"/>
        <family val="2"/>
        <charset val="204"/>
      </rPr>
      <t>-16</t>
    </r>
    <r>
      <rPr>
        <vertAlign val="superscript"/>
        <sz val="12"/>
        <rFont val="Arial Narrow"/>
        <family val="2"/>
        <charset val="204"/>
      </rPr>
      <t>15</t>
    </r>
    <r>
      <rPr>
        <sz val="12"/>
        <rFont val="Arial Narrow"/>
        <family val="2"/>
        <charset val="204"/>
      </rPr>
      <t xml:space="preserve">
16</t>
    </r>
    <r>
      <rPr>
        <vertAlign val="superscript"/>
        <sz val="12"/>
        <rFont val="Arial Narrow"/>
        <family val="2"/>
        <charset val="204"/>
      </rPr>
      <t>25</t>
    </r>
    <r>
      <rPr>
        <sz val="12"/>
        <rFont val="Arial Narrow"/>
        <family val="2"/>
        <charset val="204"/>
      </rPr>
      <t>-17</t>
    </r>
    <r>
      <rPr>
        <vertAlign val="superscript"/>
        <sz val="12"/>
        <rFont val="Arial Narrow"/>
        <family val="2"/>
        <charset val="204"/>
      </rPr>
      <t>10</t>
    </r>
  </si>
  <si>
    <r>
      <t>ЛГПК (продавец)
 9</t>
    </r>
    <r>
      <rPr>
        <vertAlign val="superscript"/>
        <sz val="12"/>
        <rFont val="Arial Narrow"/>
        <family val="2"/>
        <charset val="204"/>
      </rPr>
      <t>00</t>
    </r>
    <r>
      <rPr>
        <sz val="12"/>
        <rFont val="Arial Narrow"/>
        <family val="2"/>
        <charset val="204"/>
      </rPr>
      <t>-10</t>
    </r>
    <r>
      <rPr>
        <vertAlign val="superscript"/>
        <sz val="12"/>
        <rFont val="Arial Narrow"/>
        <family val="2"/>
        <charset val="204"/>
      </rPr>
      <t>30</t>
    </r>
  </si>
  <si>
    <r>
      <t>10</t>
    </r>
    <r>
      <rPr>
        <vertAlign val="superscript"/>
        <sz val="12"/>
        <rFont val="Arial Narrow"/>
        <family val="2"/>
        <charset val="204"/>
      </rPr>
      <t>40</t>
    </r>
    <r>
      <rPr>
        <sz val="12"/>
        <rFont val="Arial Narrow"/>
        <family val="2"/>
        <charset val="204"/>
      </rPr>
      <t xml:space="preserve"> -12</t>
    </r>
    <r>
      <rPr>
        <vertAlign val="superscript"/>
        <sz val="12"/>
        <rFont val="Arial Narrow"/>
        <family val="2"/>
        <charset val="204"/>
      </rPr>
      <t>10</t>
    </r>
  </si>
  <si>
    <t>СУББОТА</t>
  </si>
  <si>
    <t>Осн.безоп.жизн.</t>
  </si>
  <si>
    <t>Труд.обуч./Инф.</t>
  </si>
  <si>
    <t>иск-иств</t>
  </si>
  <si>
    <t>гео-био</t>
  </si>
  <si>
    <t>физ-м</t>
  </si>
  <si>
    <t>бл-бя</t>
  </si>
  <si>
    <t>бя-бл</t>
  </si>
  <si>
    <t>рл-бл</t>
  </si>
  <si>
    <t>бл-рл</t>
  </si>
  <si>
    <t>р-рл</t>
  </si>
  <si>
    <t>рл-р</t>
  </si>
  <si>
    <t>2 пол</t>
  </si>
  <si>
    <t>Типовой учебный план на 2-е полуголие 2021-2022 учебного года</t>
  </si>
  <si>
    <t>РАСПИСАНИЕ на ВТОРОЕ полугодие</t>
  </si>
  <si>
    <t>Мат./Биол./Ин.яз./Ин.яз.</t>
  </si>
  <si>
    <t>Мат./Хим./Ин.яз./Ин.яз.</t>
  </si>
  <si>
    <t>всё ок, кроме 7Б по баллам</t>
  </si>
  <si>
    <t>делаем 10Б</t>
  </si>
  <si>
    <t>всего 671 человеко-урок</t>
  </si>
  <si>
    <t>уроков</t>
  </si>
  <si>
    <t>начшк</t>
  </si>
  <si>
    <t>сршк</t>
  </si>
  <si>
    <t>вся шк</t>
  </si>
  <si>
    <t>ур/учащ</t>
  </si>
  <si>
    <t>сш11</t>
  </si>
  <si>
    <t>сш14</t>
  </si>
  <si>
    <t>пед</t>
  </si>
  <si>
    <t>ур/пед</t>
  </si>
  <si>
    <t>руб/пед</t>
  </si>
  <si>
    <t>руб/учащ=</t>
  </si>
  <si>
    <t>фонд</t>
  </si>
  <si>
    <t>в год</t>
  </si>
  <si>
    <t>в мес</t>
  </si>
  <si>
    <t>ну типа заебишче</t>
  </si>
  <si>
    <t>еще лучше, 11А отличный, но 9А хреновый</t>
  </si>
  <si>
    <t>близко к совершенству!</t>
  </si>
  <si>
    <t/>
  </si>
  <si>
    <t>РАСПИСАНИЕ УРОКОВ 2024/2025 (ВТОРОЕ ПОЛУГОДИЕ)</t>
  </si>
  <si>
    <t xml:space="preserve">НА ВТОРОЕ ПОЛУГОДИЕ </t>
  </si>
  <si>
    <t>Г</t>
  </si>
  <si>
    <t>Гол</t>
  </si>
  <si>
    <t>Ив</t>
  </si>
  <si>
    <t>Д</t>
  </si>
  <si>
    <t>Инф./Обществ(п)</t>
  </si>
  <si>
    <t>Мат(п)/Хим(п)/Инф.</t>
  </si>
  <si>
    <t>Физика(б)/Мат(п)</t>
  </si>
  <si>
    <t>Обществовед(п/б)</t>
  </si>
  <si>
    <t>Обществ (п/б)</t>
  </si>
  <si>
    <t>Мат(б)/Физика(п)</t>
  </si>
  <si>
    <t>Мат/Хим/Ин.яз(п)</t>
  </si>
  <si>
    <t>Мат(п)/Биолог(п)</t>
  </si>
  <si>
    <t>Хим(б)/Биолог(п)</t>
  </si>
  <si>
    <t>Хим(п)/Биолог(б)</t>
  </si>
  <si>
    <t>Мат/Биол/Ин.яз(п)/Ин.яз.</t>
  </si>
  <si>
    <t>Хим(п)/Ин.яз(п)</t>
  </si>
  <si>
    <t>Химия(п)/Инф.</t>
  </si>
  <si>
    <t>Биолог(п)/Ин.яз(п)</t>
  </si>
  <si>
    <t>Биолог(п)/Хим(б)</t>
  </si>
  <si>
    <t>Биология(п)</t>
  </si>
  <si>
    <t>Химия(п)</t>
  </si>
  <si>
    <t>Математика(п)</t>
  </si>
  <si>
    <t>Всем.история</t>
  </si>
  <si>
    <t>Ист. Беларуси</t>
  </si>
  <si>
    <t>"_____" _____________ 2025 г.</t>
  </si>
  <si>
    <t>ш10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</si>
</sst>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/mm"/>
    <numFmt numFmtId="166" formatCode="ddd"/>
  </numFmts>
  <fonts count="58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4"/>
      <name val="Arial"/>
      <family val="2"/>
      <charset val="204"/>
    </font>
    <font>
      <b/>
      <sz val="13"/>
      <color indexed="54"/>
      <name val="Arial"/>
      <family val="2"/>
      <charset val="204"/>
    </font>
    <font>
      <b/>
      <sz val="11"/>
      <color indexed="54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8"/>
      <color indexed="54"/>
      <name val="Calibri Light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</font>
    <font>
      <b/>
      <sz val="28"/>
      <name val="Calibri"/>
      <family val="2"/>
      <charset val="204"/>
    </font>
    <font>
      <b/>
      <sz val="16"/>
      <name val="Calibri"/>
      <family val="2"/>
      <charset val="204"/>
    </font>
    <font>
      <b/>
      <sz val="24"/>
      <name val="Calibri"/>
      <family val="2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 Cyr"/>
      <charset val="204"/>
    </font>
    <font>
      <b/>
      <sz val="18"/>
      <name val="Calibri"/>
      <family val="2"/>
      <charset val="204"/>
    </font>
    <font>
      <sz val="18"/>
      <name val="Calibri"/>
      <family val="2"/>
      <charset val="204"/>
    </font>
    <font>
      <sz val="16"/>
      <name val="Arial Narrow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5"/>
      <name val="Arial Narrow"/>
      <family val="2"/>
      <charset val="204"/>
    </font>
    <font>
      <b/>
      <sz val="15"/>
      <name val="Arial Narrow"/>
      <family val="2"/>
      <charset val="204"/>
    </font>
    <font>
      <b/>
      <sz val="18"/>
      <name val="Arial Narrow"/>
      <family val="2"/>
      <charset val="204"/>
    </font>
    <font>
      <b/>
      <sz val="15"/>
      <name val="Arial"/>
      <family val="2"/>
      <charset val="204"/>
    </font>
    <font>
      <sz val="10"/>
      <name val="Arial Narrow"/>
      <family val="2"/>
      <charset val="204"/>
    </font>
    <font>
      <sz val="30"/>
      <name val="Calibri"/>
      <family val="2"/>
      <charset val="204"/>
    </font>
    <font>
      <b/>
      <sz val="30"/>
      <name val="Calibri"/>
      <family val="2"/>
      <charset val="204"/>
    </font>
    <font>
      <b/>
      <sz val="44"/>
      <name val="Calibri"/>
      <family val="2"/>
      <charset val="204"/>
    </font>
    <font>
      <sz val="18"/>
      <name val="Arial Narrow"/>
      <family val="2"/>
      <charset val="204"/>
    </font>
    <font>
      <vertAlign val="superscript"/>
      <sz val="16"/>
      <name val="Arial Narrow"/>
      <family val="2"/>
      <charset val="204"/>
    </font>
    <font>
      <sz val="12"/>
      <name val="Arial Narrow"/>
      <family val="2"/>
      <charset val="204"/>
    </font>
    <font>
      <vertAlign val="superscript"/>
      <sz val="12"/>
      <name val="Arial Narrow"/>
      <family val="2"/>
      <charset val="204"/>
    </font>
    <font>
      <sz val="17"/>
      <name val="Arial Narrow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00FFFF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7" fillId="6" borderId="1" applyNumberFormat="0" applyAlignment="0" applyProtection="0"/>
    <xf numFmtId="0" fontId="8" fillId="10" borderId="2" applyNumberFormat="0" applyAlignment="0" applyProtection="0"/>
    <xf numFmtId="0" fontId="9" fillId="1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</cellStyleXfs>
  <cellXfs count="422">
    <xf numFmtId="0" fontId="0" fillId="0" borderId="0" xfId="0"/>
    <xf numFmtId="0" fontId="25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49" fillId="0" borderId="23" xfId="0" applyFont="1" applyBorder="1" applyAlignment="1">
      <alignment horizontal="center" vertical="center" textRotation="90"/>
    </xf>
    <xf numFmtId="0" fontId="49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46" fillId="0" borderId="24" xfId="0" applyFont="1" applyBorder="1" applyAlignment="1">
      <alignment horizontal="center" vertical="center" textRotation="90"/>
    </xf>
    <xf numFmtId="0" fontId="48" fillId="0" borderId="23" xfId="0" applyFont="1" applyBorder="1" applyAlignment="1">
      <alignment horizontal="center" vertical="center" textRotation="90"/>
    </xf>
    <xf numFmtId="0" fontId="48" fillId="0" borderId="11" xfId="0" applyFont="1" applyBorder="1" applyAlignment="1">
      <alignment horizontal="center" vertical="center" textRotation="90"/>
    </xf>
    <xf numFmtId="0" fontId="48" fillId="0" borderId="24" xfId="0" applyFont="1" applyBorder="1" applyAlignment="1">
      <alignment horizontal="center" vertical="center" textRotation="90"/>
    </xf>
    <xf numFmtId="0" fontId="46" fillId="0" borderId="23" xfId="0" applyFont="1" applyBorder="1" applyAlignment="1">
      <alignment horizontal="center" vertical="center" textRotation="90"/>
    </xf>
    <xf numFmtId="0" fontId="46" fillId="0" borderId="11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5" fillId="0" borderId="17" xfId="0" applyFont="1" applyBorder="1" applyAlignment="1">
      <alignment horizontal="center" vertical="center" textRotation="90"/>
    </xf>
    <xf numFmtId="0" fontId="25" fillId="0" borderId="23" xfId="0" applyFont="1" applyBorder="1" applyAlignment="1">
      <alignment horizontal="center" vertical="center" textRotation="90"/>
    </xf>
    <xf numFmtId="0" fontId="25" fillId="0" borderId="11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 textRotation="90"/>
    </xf>
    <xf numFmtId="0" fontId="25" fillId="0" borderId="16" xfId="0" applyFont="1" applyBorder="1" applyAlignment="1">
      <alignment horizontal="center" vertical="center" textRotation="90"/>
    </xf>
    <xf numFmtId="0" fontId="2" fillId="18" borderId="10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2" fillId="23" borderId="10" xfId="0" applyFont="1" applyFill="1" applyBorder="1" applyAlignment="1">
      <alignment horizontal="center"/>
    </xf>
    <xf numFmtId="0" fontId="2" fillId="24" borderId="10" xfId="0" applyFont="1" applyFill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0" fillId="0" borderId="10" xfId="0" applyBorder="1"/>
    <xf numFmtId="0" fontId="0" fillId="23" borderId="10" xfId="0" applyFill="1" applyBorder="1"/>
    <xf numFmtId="0" fontId="0" fillId="0" borderId="10" xfId="0" applyBorder="1" applyAlignment="1">
      <alignment horizontal="center"/>
    </xf>
    <xf numFmtId="0" fontId="0" fillId="25" borderId="10" xfId="0" applyFill="1" applyBorder="1"/>
    <xf numFmtId="0" fontId="0" fillId="21" borderId="10" xfId="0" applyFill="1" applyBorder="1"/>
    <xf numFmtId="0" fontId="0" fillId="22" borderId="10" xfId="0" applyFill="1" applyBorder="1"/>
    <xf numFmtId="0" fontId="0" fillId="24" borderId="10" xfId="0" applyFill="1" applyBorder="1"/>
    <xf numFmtId="0" fontId="0" fillId="26" borderId="10" xfId="0" applyFill="1" applyBorder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3" borderId="10" xfId="0" applyFill="1" applyBorder="1" applyAlignment="1">
      <alignment horizontal="center"/>
    </xf>
    <xf numFmtId="0" fontId="0" fillId="21" borderId="10" xfId="0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2" borderId="10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30" borderId="10" xfId="0" applyFill="1" applyBorder="1" applyAlignment="1">
      <alignment horizontal="center"/>
    </xf>
    <xf numFmtId="0" fontId="0" fillId="31" borderId="10" xfId="0" applyFill="1" applyBorder="1" applyAlignment="1">
      <alignment horizontal="center"/>
    </xf>
    <xf numFmtId="0" fontId="0" fillId="26" borderId="0" xfId="0" applyFill="1"/>
    <xf numFmtId="0" fontId="3" fillId="0" borderId="10" xfId="0" applyFont="1" applyBorder="1" applyAlignment="1">
      <alignment horizontal="center"/>
    </xf>
    <xf numFmtId="0" fontId="0" fillId="0" borderId="12" xfId="0" applyBorder="1"/>
    <xf numFmtId="0" fontId="2" fillId="0" borderId="0" xfId="0" applyFont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2" fillId="26" borderId="10" xfId="0" applyFont="1" applyFill="1" applyBorder="1"/>
    <xf numFmtId="0" fontId="2" fillId="32" borderId="10" xfId="0" applyFont="1" applyFill="1" applyBorder="1" applyAlignment="1">
      <alignment horizontal="center"/>
    </xf>
    <xf numFmtId="0" fontId="6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2" fillId="26" borderId="0" xfId="0" applyFont="1" applyFill="1"/>
    <xf numFmtId="0" fontId="0" fillId="0" borderId="0" xfId="0" applyAlignment="1">
      <alignment horizontal="center"/>
    </xf>
    <xf numFmtId="0" fontId="0" fillId="26" borderId="10" xfId="0" applyFill="1" applyBorder="1"/>
    <xf numFmtId="0" fontId="0" fillId="20" borderId="10" xfId="0" applyFill="1" applyBorder="1"/>
    <xf numFmtId="0" fontId="2" fillId="35" borderId="10" xfId="0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/>
    </xf>
    <xf numFmtId="0" fontId="0" fillId="18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19" borderId="10" xfId="0" applyFill="1" applyBorder="1"/>
    <xf numFmtId="0" fontId="0" fillId="0" borderId="0" xfId="0" applyAlignment="1">
      <alignment horizontal="left"/>
    </xf>
    <xf numFmtId="0" fontId="0" fillId="38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14" fillId="40" borderId="0" xfId="0" applyFont="1" applyFill="1" applyAlignment="1">
      <alignment horizontal="center"/>
    </xf>
    <xf numFmtId="0" fontId="0" fillId="20" borderId="13" xfId="0" applyFill="1" applyBorder="1" applyAlignment="1">
      <alignment horizontal="center"/>
    </xf>
    <xf numFmtId="0" fontId="0" fillId="39" borderId="13" xfId="0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2" fillId="28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9" borderId="10" xfId="0" applyFont="1" applyFill="1" applyBorder="1" applyAlignment="1">
      <alignment horizontal="center"/>
    </xf>
    <xf numFmtId="0" fontId="0" fillId="21" borderId="14" xfId="0" applyFill="1" applyBorder="1" applyAlignment="1">
      <alignment horizontal="center"/>
    </xf>
    <xf numFmtId="0" fontId="0" fillId="18" borderId="0" xfId="0" applyFill="1"/>
    <xf numFmtId="164" fontId="0" fillId="41" borderId="0" xfId="0" applyNumberFormat="1" applyFill="1" applyAlignment="1">
      <alignment horizontal="center"/>
    </xf>
    <xf numFmtId="0" fontId="0" fillId="0" borderId="11" xfId="0" applyBorder="1" applyAlignment="1">
      <alignment horizontal="center"/>
    </xf>
    <xf numFmtId="0" fontId="2" fillId="25" borderId="14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3" fillId="24" borderId="14" xfId="0" applyFont="1" applyFill="1" applyBorder="1" applyAlignment="1">
      <alignment horizontal="center"/>
    </xf>
    <xf numFmtId="0" fontId="3" fillId="23" borderId="14" xfId="0" applyFont="1" applyFill="1" applyBorder="1" applyAlignment="1">
      <alignment horizontal="center"/>
    </xf>
    <xf numFmtId="0" fontId="3" fillId="22" borderId="14" xfId="0" applyFont="1" applyFill="1" applyBorder="1" applyAlignment="1">
      <alignment horizontal="center"/>
    </xf>
    <xf numFmtId="0" fontId="3" fillId="21" borderId="14" xfId="0" applyFont="1" applyFill="1" applyBorder="1" applyAlignment="1">
      <alignment horizontal="center"/>
    </xf>
    <xf numFmtId="0" fontId="3" fillId="32" borderId="10" xfId="0" applyFont="1" applyFill="1" applyBorder="1" applyAlignment="1">
      <alignment horizontal="center"/>
    </xf>
    <xf numFmtId="0" fontId="3" fillId="25" borderId="14" xfId="0" applyFont="1" applyFill="1" applyBorder="1"/>
    <xf numFmtId="0" fontId="3" fillId="24" borderId="14" xfId="0" applyFont="1" applyFill="1" applyBorder="1"/>
    <xf numFmtId="0" fontId="3" fillId="23" borderId="14" xfId="0" applyFont="1" applyFill="1" applyBorder="1"/>
    <xf numFmtId="0" fontId="3" fillId="22" borderId="14" xfId="0" applyFont="1" applyFill="1" applyBorder="1"/>
    <xf numFmtId="0" fontId="3" fillId="21" borderId="14" xfId="0" applyFont="1" applyFill="1" applyBorder="1"/>
    <xf numFmtId="0" fontId="0" fillId="0" borderId="10" xfId="0" applyBorder="1" applyAlignment="1">
      <alignment horizontal="right"/>
    </xf>
    <xf numFmtId="0" fontId="23" fillId="0" borderId="0" xfId="0" applyFont="1" applyAlignment="1">
      <alignment vertical="center"/>
    </xf>
    <xf numFmtId="0" fontId="0" fillId="39" borderId="10" xfId="0" applyFill="1" applyBorder="1"/>
    <xf numFmtId="0" fontId="0" fillId="18" borderId="10" xfId="0" applyFill="1" applyBorder="1"/>
    <xf numFmtId="0" fontId="0" fillId="28" borderId="10" xfId="0" applyFill="1" applyBorder="1"/>
    <xf numFmtId="0" fontId="0" fillId="0" borderId="0" xfId="0" applyAlignment="1">
      <alignment horizontal="right"/>
    </xf>
    <xf numFmtId="0" fontId="0" fillId="30" borderId="0" xfId="0" applyFill="1"/>
    <xf numFmtId="20" fontId="0" fillId="32" borderId="10" xfId="0" applyNumberFormat="1" applyFill="1" applyBorder="1" applyAlignment="1">
      <alignment horizontal="center"/>
    </xf>
    <xf numFmtId="20" fontId="0" fillId="21" borderId="10" xfId="0" applyNumberFormat="1" applyFill="1" applyBorder="1" applyAlignment="1">
      <alignment horizontal="center"/>
    </xf>
    <xf numFmtId="0" fontId="0" fillId="18" borderId="0" xfId="0" applyFill="1" applyAlignment="1">
      <alignment horizontal="center"/>
    </xf>
    <xf numFmtId="20" fontId="0" fillId="18" borderId="0" xfId="0" applyNumberFormat="1" applyFill="1" applyAlignment="1">
      <alignment horizontal="center"/>
    </xf>
    <xf numFmtId="0" fontId="2" fillId="30" borderId="0" xfId="0" applyFont="1" applyFill="1"/>
    <xf numFmtId="20" fontId="2" fillId="32" borderId="10" xfId="0" applyNumberFormat="1" applyFont="1" applyFill="1" applyBorder="1" applyAlignment="1">
      <alignment horizontal="center"/>
    </xf>
    <xf numFmtId="20" fontId="2" fillId="21" borderId="10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 indent="1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1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15" xfId="0" applyBorder="1"/>
    <xf numFmtId="0" fontId="2" fillId="0" borderId="15" xfId="0" applyFont="1" applyBorder="1"/>
    <xf numFmtId="0" fontId="2" fillId="0" borderId="0" xfId="0" applyFont="1" applyAlignment="1">
      <alignment horizontal="right"/>
    </xf>
    <xf numFmtId="164" fontId="2" fillId="41" borderId="0" xfId="0" applyNumberFormat="1" applyFont="1" applyFill="1" applyAlignment="1">
      <alignment horizontal="center"/>
    </xf>
    <xf numFmtId="0" fontId="14" fillId="43" borderId="0" xfId="0" applyFont="1" applyFill="1"/>
    <xf numFmtId="0" fontId="6" fillId="43" borderId="0" xfId="0" applyFont="1" applyFill="1"/>
    <xf numFmtId="0" fontId="6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4" fillId="44" borderId="10" xfId="0" applyFont="1" applyFill="1" applyBorder="1" applyAlignment="1">
      <alignment horizontal="center"/>
    </xf>
    <xf numFmtId="0" fontId="14" fillId="0" borderId="0" xfId="0" applyFont="1"/>
    <xf numFmtId="0" fontId="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34" fillId="0" borderId="0" xfId="0" applyFont="1"/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vertical="top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8" fillId="40" borderId="0" xfId="0" applyFont="1" applyFill="1"/>
    <xf numFmtId="0" fontId="39" fillId="40" borderId="0" xfId="0" applyFont="1" applyFill="1"/>
    <xf numFmtId="0" fontId="0" fillId="26" borderId="0" xfId="0" applyFill="1" applyAlignment="1">
      <alignment horizontal="right"/>
    </xf>
    <xf numFmtId="0" fontId="2" fillId="38" borderId="10" xfId="0" applyFont="1" applyFill="1" applyBorder="1" applyAlignment="1">
      <alignment horizontal="center"/>
    </xf>
    <xf numFmtId="0" fontId="3" fillId="21" borderId="10" xfId="0" applyFont="1" applyFill="1" applyBorder="1" applyAlignment="1">
      <alignment horizontal="center"/>
    </xf>
    <xf numFmtId="0" fontId="3" fillId="0" borderId="10" xfId="0" applyFont="1" applyBorder="1"/>
    <xf numFmtId="0" fontId="37" fillId="19" borderId="18" xfId="0" applyFont="1" applyFill="1" applyBorder="1" applyAlignment="1">
      <alignment horizontal="center" vertical="center"/>
    </xf>
    <xf numFmtId="0" fontId="37" fillId="19" borderId="19" xfId="0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21" borderId="18" xfId="0" applyFont="1" applyFill="1" applyBorder="1" applyAlignment="1">
      <alignment horizontal="center" vertical="center"/>
    </xf>
    <xf numFmtId="0" fontId="37" fillId="21" borderId="19" xfId="0" applyFont="1" applyFill="1" applyBorder="1" applyAlignment="1">
      <alignment horizontal="center" vertical="center"/>
    </xf>
    <xf numFmtId="0" fontId="37" fillId="21" borderId="20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0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3" borderId="18" xfId="0" applyFont="1" applyFill="1" applyBorder="1" applyAlignment="1">
      <alignment horizontal="center" vertical="center"/>
    </xf>
    <xf numFmtId="0" fontId="37" fillId="23" borderId="19" xfId="0" applyFont="1" applyFill="1" applyBorder="1" applyAlignment="1">
      <alignment horizontal="center" vertical="center"/>
    </xf>
    <xf numFmtId="0" fontId="37" fillId="23" borderId="20" xfId="0" applyFont="1" applyFill="1" applyBorder="1" applyAlignment="1">
      <alignment horizontal="center" vertical="center"/>
    </xf>
    <xf numFmtId="0" fontId="37" fillId="39" borderId="18" xfId="0" applyFont="1" applyFill="1" applyBorder="1" applyAlignment="1">
      <alignment horizontal="center" vertical="center"/>
    </xf>
    <xf numFmtId="0" fontId="37" fillId="39" borderId="19" xfId="0" applyFont="1" applyFill="1" applyBorder="1" applyAlignment="1">
      <alignment horizontal="center" vertical="center"/>
    </xf>
    <xf numFmtId="0" fontId="37" fillId="39" borderId="20" xfId="0" applyFont="1" applyFill="1" applyBorder="1" applyAlignment="1">
      <alignment horizontal="center" vertical="center"/>
    </xf>
    <xf numFmtId="0" fontId="37" fillId="25" borderId="18" xfId="0" applyFont="1" applyFill="1" applyBorder="1" applyAlignment="1">
      <alignment horizontal="center" vertical="center"/>
    </xf>
    <xf numFmtId="0" fontId="37" fillId="25" borderId="19" xfId="0" applyFont="1" applyFill="1" applyBorder="1" applyAlignment="1">
      <alignment horizontal="center" vertical="center"/>
    </xf>
    <xf numFmtId="0" fontId="37" fillId="25" borderId="20" xfId="0" applyFont="1" applyFill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6" borderId="19" xfId="0" applyFont="1" applyFill="1" applyBorder="1" applyAlignment="1">
      <alignment horizontal="center" vertical="center"/>
    </xf>
    <xf numFmtId="0" fontId="37" fillId="26" borderId="20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/>
    </xf>
    <xf numFmtId="0" fontId="3" fillId="22" borderId="10" xfId="0" applyFont="1" applyFill="1" applyBorder="1" applyAlignment="1">
      <alignment horizontal="center"/>
    </xf>
    <xf numFmtId="0" fontId="3" fillId="28" borderId="10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0" fillId="27" borderId="10" xfId="0" applyFill="1" applyBorder="1"/>
    <xf numFmtId="0" fontId="36" fillId="22" borderId="0" xfId="0" applyFont="1" applyFill="1"/>
    <xf numFmtId="0" fontId="36" fillId="0" borderId="0" xfId="0" applyFont="1"/>
    <xf numFmtId="165" fontId="37" fillId="0" borderId="18" xfId="0" applyNumberFormat="1" applyFont="1" applyBorder="1" applyAlignment="1">
      <alignment horizontal="center" vertical="center"/>
    </xf>
    <xf numFmtId="165" fontId="37" fillId="0" borderId="19" xfId="0" applyNumberFormat="1" applyFont="1" applyBorder="1" applyAlignment="1">
      <alignment horizontal="center" vertical="center"/>
    </xf>
    <xf numFmtId="165" fontId="37" fillId="0" borderId="20" xfId="0" applyNumberFormat="1" applyFont="1" applyBorder="1" applyAlignment="1">
      <alignment horizontal="center" vertical="center"/>
    </xf>
    <xf numFmtId="165" fontId="37" fillId="27" borderId="18" xfId="0" applyNumberFormat="1" applyFont="1" applyFill="1" applyBorder="1" applyAlignment="1">
      <alignment horizontal="center" vertical="center"/>
    </xf>
    <xf numFmtId="166" fontId="37" fillId="25" borderId="18" xfId="0" applyNumberFormat="1" applyFont="1" applyFill="1" applyBorder="1" applyAlignment="1">
      <alignment horizontal="center" vertical="center"/>
    </xf>
    <xf numFmtId="166" fontId="37" fillId="25" borderId="19" xfId="0" applyNumberFormat="1" applyFont="1" applyFill="1" applyBorder="1" applyAlignment="1">
      <alignment horizontal="center" vertical="center"/>
    </xf>
    <xf numFmtId="166" fontId="37" fillId="25" borderId="20" xfId="0" applyNumberFormat="1" applyFont="1" applyFill="1" applyBorder="1" applyAlignment="1">
      <alignment horizontal="center" vertical="center"/>
    </xf>
    <xf numFmtId="166" fontId="37" fillId="24" borderId="18" xfId="0" applyNumberFormat="1" applyFont="1" applyFill="1" applyBorder="1" applyAlignment="1">
      <alignment horizontal="center" vertical="center"/>
    </xf>
    <xf numFmtId="166" fontId="37" fillId="24" borderId="19" xfId="0" applyNumberFormat="1" applyFont="1" applyFill="1" applyBorder="1" applyAlignment="1">
      <alignment horizontal="center" vertical="center"/>
    </xf>
    <xf numFmtId="166" fontId="37" fillId="24" borderId="20" xfId="0" applyNumberFormat="1" applyFont="1" applyFill="1" applyBorder="1" applyAlignment="1">
      <alignment horizontal="center" vertical="center"/>
    </xf>
    <xf numFmtId="166" fontId="37" fillId="23" borderId="18" xfId="0" applyNumberFormat="1" applyFont="1" applyFill="1" applyBorder="1" applyAlignment="1">
      <alignment horizontal="center" vertical="center"/>
    </xf>
    <xf numFmtId="166" fontId="37" fillId="23" borderId="19" xfId="0" applyNumberFormat="1" applyFont="1" applyFill="1" applyBorder="1" applyAlignment="1">
      <alignment horizontal="center" vertical="center"/>
    </xf>
    <xf numFmtId="166" fontId="37" fillId="23" borderId="20" xfId="0" applyNumberFormat="1" applyFont="1" applyFill="1" applyBorder="1" applyAlignment="1">
      <alignment horizontal="center" vertical="center"/>
    </xf>
    <xf numFmtId="166" fontId="37" fillId="22" borderId="18" xfId="0" applyNumberFormat="1" applyFont="1" applyFill="1" applyBorder="1" applyAlignment="1">
      <alignment horizontal="center" vertical="center"/>
    </xf>
    <xf numFmtId="166" fontId="37" fillId="22" borderId="19" xfId="0" applyNumberFormat="1" applyFont="1" applyFill="1" applyBorder="1" applyAlignment="1">
      <alignment horizontal="center" vertical="center"/>
    </xf>
    <xf numFmtId="166" fontId="37" fillId="22" borderId="20" xfId="0" applyNumberFormat="1" applyFont="1" applyFill="1" applyBorder="1" applyAlignment="1">
      <alignment horizontal="center" vertical="center"/>
    </xf>
    <xf numFmtId="166" fontId="37" fillId="21" borderId="18" xfId="0" applyNumberFormat="1" applyFont="1" applyFill="1" applyBorder="1" applyAlignment="1">
      <alignment horizontal="center" vertical="center"/>
    </xf>
    <xf numFmtId="166" fontId="37" fillId="21" borderId="19" xfId="0" applyNumberFormat="1" applyFont="1" applyFill="1" applyBorder="1" applyAlignment="1">
      <alignment horizontal="center" vertical="center"/>
    </xf>
    <xf numFmtId="166" fontId="37" fillId="21" borderId="20" xfId="0" applyNumberFormat="1" applyFont="1" applyFill="1" applyBorder="1" applyAlignment="1">
      <alignment horizontal="center" vertical="center"/>
    </xf>
    <xf numFmtId="0" fontId="41" fillId="22" borderId="0" xfId="0" applyFont="1" applyFill="1" applyAlignment="1">
      <alignment vertical="center"/>
    </xf>
    <xf numFmtId="0" fontId="36" fillId="0" borderId="21" xfId="0" applyFont="1" applyBorder="1" applyAlignment="1">
      <alignment horizontal="center" textRotation="90"/>
    </xf>
    <xf numFmtId="0" fontId="40" fillId="23" borderId="21" xfId="0" applyFont="1" applyFill="1" applyBorder="1" applyAlignment="1">
      <alignment horizontal="center" textRotation="90"/>
    </xf>
    <xf numFmtId="0" fontId="40" fillId="39" borderId="21" xfId="0" applyFont="1" applyFill="1" applyBorder="1" applyAlignment="1">
      <alignment horizontal="center" textRotation="90"/>
    </xf>
    <xf numFmtId="0" fontId="40" fillId="25" borderId="21" xfId="0" applyFont="1" applyFill="1" applyBorder="1" applyAlignment="1">
      <alignment horizontal="center" textRotation="90"/>
    </xf>
    <xf numFmtId="0" fontId="42" fillId="25" borderId="21" xfId="0" applyFont="1" applyFill="1" applyBorder="1" applyAlignment="1">
      <alignment horizontal="center" textRotation="90"/>
    </xf>
    <xf numFmtId="0" fontId="40" fillId="21" borderId="21" xfId="0" applyFont="1" applyFill="1" applyBorder="1" applyAlignment="1">
      <alignment horizontal="center" textRotation="90"/>
    </xf>
    <xf numFmtId="0" fontId="40" fillId="19" borderId="21" xfId="0" applyFont="1" applyFill="1" applyBorder="1" applyAlignment="1">
      <alignment horizontal="center" textRotation="90"/>
    </xf>
    <xf numFmtId="0" fontId="40" fillId="26" borderId="21" xfId="0" applyFont="1" applyFill="1" applyBorder="1" applyAlignment="1">
      <alignment horizontal="center" textRotation="90"/>
    </xf>
    <xf numFmtId="0" fontId="40" fillId="22" borderId="21" xfId="0" applyFont="1" applyFill="1" applyBorder="1" applyAlignment="1">
      <alignment horizontal="center" textRotation="90"/>
    </xf>
    <xf numFmtId="0" fontId="40" fillId="24" borderId="21" xfId="0" applyFont="1" applyFill="1" applyBorder="1" applyAlignment="1">
      <alignment horizontal="center" textRotation="90"/>
    </xf>
    <xf numFmtId="0" fontId="2" fillId="29" borderId="10" xfId="0" applyFont="1" applyFill="1" applyBorder="1" applyAlignment="1">
      <alignment horizontal="center"/>
    </xf>
    <xf numFmtId="0" fontId="43" fillId="26" borderId="0" xfId="0" applyFont="1" applyFill="1" applyAlignment="1">
      <alignment horizontal="center"/>
    </xf>
    <xf numFmtId="0" fontId="14" fillId="45" borderId="0" xfId="0" applyFont="1" applyFill="1" applyAlignment="1">
      <alignment horizontal="center"/>
    </xf>
    <xf numFmtId="0" fontId="0" fillId="30" borderId="10" xfId="0" applyFill="1" applyBorder="1"/>
    <xf numFmtId="0" fontId="0" fillId="29" borderId="10" xfId="0" applyFill="1" applyBorder="1"/>
    <xf numFmtId="0" fontId="35" fillId="0" borderId="16" xfId="0" applyFont="1" applyBorder="1" applyAlignment="1">
      <alignment horizontal="left" vertical="center" indent="1"/>
    </xf>
    <xf numFmtId="0" fontId="35" fillId="0" borderId="1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3" borderId="12" xfId="0" applyFill="1" applyBorder="1" applyAlignment="1">
      <alignment horizontal="center"/>
    </xf>
    <xf numFmtId="0" fontId="0" fillId="22" borderId="12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2" fillId="18" borderId="22" xfId="0" applyFont="1" applyFill="1" applyBorder="1" applyAlignment="1">
      <alignment horizontal="center"/>
    </xf>
    <xf numFmtId="0" fontId="44" fillId="43" borderId="0" xfId="0" applyFont="1" applyFill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vertical="center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vertical="center"/>
    </xf>
    <xf numFmtId="0" fontId="45" fillId="0" borderId="16" xfId="0" applyFont="1" applyBorder="1" applyAlignment="1">
      <alignment horizontal="center" vertical="center"/>
    </xf>
    <xf numFmtId="0" fontId="45" fillId="0" borderId="16" xfId="0" applyFont="1" applyBorder="1" applyAlignment="1">
      <alignment vertical="center"/>
    </xf>
    <xf numFmtId="0" fontId="45" fillId="0" borderId="17" xfId="0" applyFont="1" applyBorder="1" applyAlignment="1">
      <alignment horizontal="center" vertical="center"/>
    </xf>
    <xf numFmtId="0" fontId="45" fillId="0" borderId="17" xfId="0" applyFont="1" applyBorder="1" applyAlignment="1">
      <alignment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3" fillId="22" borderId="10" xfId="0" applyFont="1" applyFill="1" applyBorder="1"/>
    <xf numFmtId="0" fontId="0" fillId="42" borderId="10" xfId="0" applyFill="1" applyBorder="1" applyAlignment="1">
      <alignment horizontal="center"/>
    </xf>
    <xf numFmtId="0" fontId="3" fillId="28" borderId="13" xfId="0" applyFont="1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0" fontId="3" fillId="25" borderId="10" xfId="0" applyFont="1" applyFill="1" applyBorder="1"/>
    <xf numFmtId="0" fontId="3" fillId="18" borderId="0" xfId="0" applyFont="1" applyFill="1"/>
    <xf numFmtId="0" fontId="3" fillId="18" borderId="0" xfId="0" applyFont="1" applyFill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3" fillId="18" borderId="0" xfId="0" applyFont="1" applyFill="1" applyAlignment="1">
      <alignment horizontal="left"/>
    </xf>
    <xf numFmtId="0" fontId="2" fillId="18" borderId="13" xfId="0" applyFont="1" applyFill="1" applyBorder="1" applyAlignment="1">
      <alignment horizontal="center"/>
    </xf>
    <xf numFmtId="0" fontId="2" fillId="18" borderId="10" xfId="0" applyFont="1" applyFill="1" applyBorder="1"/>
    <xf numFmtId="0" fontId="3" fillId="42" borderId="10" xfId="0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3" fillId="23" borderId="10" xfId="0" applyFont="1" applyFill="1" applyBorder="1" applyAlignment="1">
      <alignment horizontal="center"/>
    </xf>
    <xf numFmtId="0" fontId="3" fillId="39" borderId="10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40" fillId="18" borderId="21" xfId="0" applyFont="1" applyFill="1" applyBorder="1" applyAlignment="1">
      <alignment horizontal="center" textRotation="90"/>
    </xf>
    <xf numFmtId="0" fontId="37" fillId="18" borderId="18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0" xfId="0" applyFont="1" applyFill="1" applyBorder="1" applyAlignment="1">
      <alignment horizontal="center" vertical="center"/>
    </xf>
    <xf numFmtId="0" fontId="40" fillId="28" borderId="21" xfId="0" applyFont="1" applyFill="1" applyBorder="1" applyAlignment="1">
      <alignment horizontal="center" textRotation="90"/>
    </xf>
    <xf numFmtId="0" fontId="37" fillId="28" borderId="18" xfId="0" applyFont="1" applyFill="1" applyBorder="1" applyAlignment="1">
      <alignment horizontal="center" vertical="center"/>
    </xf>
    <xf numFmtId="0" fontId="37" fillId="28" borderId="19" xfId="0" applyFont="1" applyFill="1" applyBorder="1" applyAlignment="1">
      <alignment horizontal="center" vertical="center"/>
    </xf>
    <xf numFmtId="0" fontId="37" fillId="28" borderId="20" xfId="0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3" fillId="39" borderId="10" xfId="0" applyFont="1" applyFill="1" applyBorder="1"/>
    <xf numFmtId="0" fontId="3" fillId="24" borderId="10" xfId="0" applyFont="1" applyFill="1" applyBorder="1"/>
    <xf numFmtId="0" fontId="3" fillId="31" borderId="10" xfId="0" applyFont="1" applyFill="1" applyBorder="1" applyAlignment="1">
      <alignment horizontal="left"/>
    </xf>
    <xf numFmtId="0" fontId="3" fillId="31" borderId="10" xfId="0" applyFont="1" applyFill="1" applyBorder="1" applyAlignment="1">
      <alignment horizontal="center"/>
    </xf>
    <xf numFmtId="0" fontId="0" fillId="44" borderId="10" xfId="0" applyFill="1" applyBorder="1"/>
    <xf numFmtId="0" fontId="0" fillId="44" borderId="10" xfId="0" applyFill="1" applyBorder="1" applyAlignment="1">
      <alignment horizontal="center"/>
    </xf>
    <xf numFmtId="0" fontId="3" fillId="44" borderId="10" xfId="0" applyFont="1" applyFill="1" applyBorder="1" applyAlignment="1">
      <alignment horizontal="center"/>
    </xf>
    <xf numFmtId="0" fontId="3" fillId="39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3" xfId="0" applyFont="1" applyBorder="1" applyAlignment="1">
      <alignment vertical="center"/>
    </xf>
    <xf numFmtId="0" fontId="2" fillId="49" borderId="10" xfId="0" applyFont="1" applyFill="1" applyBorder="1" applyAlignment="1">
      <alignment horizontal="center"/>
    </xf>
    <xf numFmtId="0" fontId="2" fillId="51" borderId="10" xfId="0" applyFont="1" applyFill="1" applyBorder="1" applyAlignment="1">
      <alignment horizontal="center"/>
    </xf>
    <xf numFmtId="0" fontId="2" fillId="50" borderId="10" xfId="0" applyFont="1" applyFill="1" applyBorder="1" applyAlignment="1">
      <alignment horizontal="center"/>
    </xf>
    <xf numFmtId="0" fontId="2" fillId="53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34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48" borderId="10" xfId="0" applyFont="1" applyFill="1" applyBorder="1" applyAlignment="1">
      <alignment horizontal="center"/>
    </xf>
    <xf numFmtId="0" fontId="1" fillId="47" borderId="10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42" borderId="10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/>
    </xf>
    <xf numFmtId="0" fontId="1" fillId="55" borderId="10" xfId="0" applyFont="1" applyFill="1" applyBorder="1" applyAlignment="1">
      <alignment horizontal="center"/>
    </xf>
    <xf numFmtId="0" fontId="2" fillId="54" borderId="22" xfId="0" applyFont="1" applyFill="1" applyBorder="1" applyAlignment="1">
      <alignment horizontal="center"/>
    </xf>
    <xf numFmtId="0" fontId="2" fillId="56" borderId="10" xfId="0" applyFont="1" applyFill="1" applyBorder="1" applyAlignment="1">
      <alignment horizontal="center"/>
    </xf>
    <xf numFmtId="0" fontId="1" fillId="22" borderId="10" xfId="0" applyFont="1" applyFill="1" applyBorder="1" applyAlignment="1">
      <alignment horizontal="center"/>
    </xf>
    <xf numFmtId="0" fontId="2" fillId="57" borderId="10" xfId="0" applyFont="1" applyFill="1" applyBorder="1" applyAlignment="1">
      <alignment horizontal="center"/>
    </xf>
    <xf numFmtId="0" fontId="1" fillId="39" borderId="10" xfId="0" applyFont="1" applyFill="1" applyBorder="1" applyAlignment="1">
      <alignment horizontal="center"/>
    </xf>
    <xf numFmtId="0" fontId="1" fillId="23" borderId="10" xfId="0" applyFont="1" applyFill="1" applyBorder="1" applyAlignment="1">
      <alignment horizontal="center"/>
    </xf>
    <xf numFmtId="0" fontId="1" fillId="21" borderId="10" xfId="0" applyFont="1" applyFill="1" applyBorder="1" applyAlignment="1">
      <alignment horizontal="center"/>
    </xf>
    <xf numFmtId="0" fontId="1" fillId="52" borderId="10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" fillId="0" borderId="10" xfId="0" applyFont="1" applyBorder="1"/>
    <xf numFmtId="0" fontId="40" fillId="58" borderId="21" xfId="0" applyFont="1" applyFill="1" applyBorder="1" applyAlignment="1">
      <alignment horizontal="center" textRotation="90"/>
    </xf>
    <xf numFmtId="0" fontId="37" fillId="58" borderId="18" xfId="0" applyFont="1" applyFill="1" applyBorder="1" applyAlignment="1">
      <alignment horizontal="center" vertical="center"/>
    </xf>
    <xf numFmtId="0" fontId="37" fillId="58" borderId="19" xfId="0" applyFont="1" applyFill="1" applyBorder="1" applyAlignment="1">
      <alignment horizontal="center" vertical="center"/>
    </xf>
    <xf numFmtId="0" fontId="37" fillId="58" borderId="20" xfId="0" applyFont="1" applyFill="1" applyBorder="1" applyAlignment="1">
      <alignment horizontal="center" vertical="center"/>
    </xf>
    <xf numFmtId="0" fontId="40" fillId="59" borderId="21" xfId="0" applyFont="1" applyFill="1" applyBorder="1" applyAlignment="1">
      <alignment horizontal="center" textRotation="90"/>
    </xf>
    <xf numFmtId="0" fontId="37" fillId="59" borderId="18" xfId="0" applyFont="1" applyFill="1" applyBorder="1" applyAlignment="1">
      <alignment horizontal="center" vertical="center"/>
    </xf>
    <xf numFmtId="0" fontId="37" fillId="59" borderId="19" xfId="0" applyFont="1" applyFill="1" applyBorder="1" applyAlignment="1">
      <alignment horizontal="center" vertical="center"/>
    </xf>
    <xf numFmtId="0" fontId="37" fillId="59" borderId="20" xfId="0" applyFont="1" applyFill="1" applyBorder="1" applyAlignment="1">
      <alignment horizontal="center" vertical="center"/>
    </xf>
    <xf numFmtId="0" fontId="0" fillId="0" borderId="11" xfId="0" applyBorder="1"/>
    <xf numFmtId="0" fontId="2" fillId="51" borderId="0" xfId="0" applyFont="1" applyFill="1"/>
    <xf numFmtId="0" fontId="2" fillId="58" borderId="0" xfId="0" applyFont="1" applyFill="1"/>
    <xf numFmtId="0" fontId="1" fillId="23" borderId="10" xfId="0" applyFont="1" applyFill="1" applyBorder="1"/>
    <xf numFmtId="0" fontId="1" fillId="25" borderId="10" xfId="0" applyFont="1" applyFill="1" applyBorder="1"/>
    <xf numFmtId="0" fontId="1" fillId="21" borderId="10" xfId="0" applyFont="1" applyFill="1" applyBorder="1"/>
    <xf numFmtId="0" fontId="1" fillId="19" borderId="10" xfId="0" applyFont="1" applyFill="1" applyBorder="1"/>
    <xf numFmtId="0" fontId="1" fillId="0" borderId="0" xfId="0" applyFont="1" applyAlignment="1">
      <alignment horizontal="right"/>
    </xf>
    <xf numFmtId="0" fontId="1" fillId="39" borderId="10" xfId="0" applyFont="1" applyFill="1" applyBorder="1"/>
    <xf numFmtId="49" fontId="1" fillId="0" borderId="10" xfId="0" applyNumberFormat="1" applyFont="1" applyBorder="1"/>
    <xf numFmtId="0" fontId="1" fillId="23" borderId="13" xfId="0" applyFont="1" applyFill="1" applyBorder="1" applyAlignment="1">
      <alignment horizontal="center"/>
    </xf>
    <xf numFmtId="0" fontId="1" fillId="59" borderId="12" xfId="0" applyFont="1" applyFill="1" applyBorder="1" applyAlignment="1">
      <alignment horizontal="center"/>
    </xf>
    <xf numFmtId="0" fontId="26" fillId="22" borderId="24" xfId="0" applyFont="1" applyFill="1" applyBorder="1" applyAlignment="1">
      <alignment horizontal="distributed" vertical="center"/>
    </xf>
    <xf numFmtId="0" fontId="26" fillId="22" borderId="24" xfId="0" applyFont="1" applyFill="1" applyBorder="1" applyAlignment="1">
      <alignment horizontal="distributed" vertical="center" indent="1"/>
    </xf>
    <xf numFmtId="0" fontId="25" fillId="0" borderId="14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indent="1"/>
    </xf>
    <xf numFmtId="0" fontId="35" fillId="0" borderId="17" xfId="0" applyFont="1" applyBorder="1" applyAlignment="1">
      <alignment horizontal="left" vertical="center" indent="1"/>
    </xf>
    <xf numFmtId="0" fontId="1" fillId="31" borderId="10" xfId="0" applyFont="1" applyFill="1" applyBorder="1" applyAlignment="1">
      <alignment horizontal="left"/>
    </xf>
    <xf numFmtId="0" fontId="1" fillId="34" borderId="10" xfId="0" applyFont="1" applyFill="1" applyBorder="1"/>
    <xf numFmtId="0" fontId="1" fillId="0" borderId="0" xfId="0" applyFont="1" applyAlignment="1">
      <alignment horizontal="left"/>
    </xf>
    <xf numFmtId="0" fontId="2" fillId="60" borderId="22" xfId="0" applyFont="1" applyFill="1" applyBorder="1" applyAlignment="1">
      <alignment horizontal="center"/>
    </xf>
    <xf numFmtId="0" fontId="2" fillId="34" borderId="10" xfId="0" applyFont="1" applyFill="1" applyBorder="1" applyAlignment="1">
      <alignment horizontal="center"/>
    </xf>
    <xf numFmtId="0" fontId="2" fillId="61" borderId="10" xfId="0" applyFont="1" applyFill="1" applyBorder="1" applyAlignment="1">
      <alignment horizontal="center"/>
    </xf>
    <xf numFmtId="0" fontId="0" fillId="63" borderId="10" xfId="0" applyFill="1" applyBorder="1" applyAlignment="1">
      <alignment horizontal="center"/>
    </xf>
    <xf numFmtId="0" fontId="0" fillId="51" borderId="0" xfId="0" applyFill="1"/>
    <xf numFmtId="16" fontId="0" fillId="51" borderId="0" xfId="0" applyNumberFormat="1" applyFill="1"/>
    <xf numFmtId="20" fontId="0" fillId="51" borderId="0" xfId="0" applyNumberFormat="1" applyFill="1"/>
    <xf numFmtId="0" fontId="1" fillId="51" borderId="0" xfId="0" applyFont="1" applyFill="1"/>
    <xf numFmtId="0" fontId="1" fillId="47" borderId="22" xfId="0" applyFont="1" applyFill="1" applyBorder="1" applyAlignment="1">
      <alignment horizontal="center"/>
    </xf>
    <xf numFmtId="0" fontId="2" fillId="60" borderId="10" xfId="0" applyFont="1" applyFill="1" applyBorder="1" applyAlignment="1">
      <alignment horizontal="center"/>
    </xf>
    <xf numFmtId="0" fontId="1" fillId="48" borderId="22" xfId="0" applyFont="1" applyFill="1" applyBorder="1" applyAlignment="1">
      <alignment horizontal="center"/>
    </xf>
    <xf numFmtId="0" fontId="2" fillId="54" borderId="10" xfId="0" applyFont="1" applyFill="1" applyBorder="1" applyAlignment="1">
      <alignment horizontal="center"/>
    </xf>
    <xf numFmtId="0" fontId="35" fillId="0" borderId="11" xfId="0" applyFont="1" applyBorder="1" applyAlignment="1">
      <alignment horizontal="left" vertical="center" indent="1"/>
    </xf>
    <xf numFmtId="0" fontId="40" fillId="64" borderId="21" xfId="0" applyFont="1" applyFill="1" applyBorder="1" applyAlignment="1">
      <alignment horizontal="center" textRotation="90"/>
    </xf>
    <xf numFmtId="0" fontId="37" fillId="64" borderId="18" xfId="0" applyFont="1" applyFill="1" applyBorder="1" applyAlignment="1">
      <alignment horizontal="center" vertical="center"/>
    </xf>
    <xf numFmtId="0" fontId="37" fillId="64" borderId="19" xfId="0" applyFont="1" applyFill="1" applyBorder="1" applyAlignment="1">
      <alignment horizontal="center" vertical="center"/>
    </xf>
    <xf numFmtId="0" fontId="37" fillId="64" borderId="20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vertical="top"/>
    </xf>
    <xf numFmtId="0" fontId="52" fillId="0" borderId="0" xfId="0" applyFont="1"/>
    <xf numFmtId="0" fontId="52" fillId="0" borderId="0" xfId="0" applyFont="1" applyAlignment="1">
      <alignment horizontal="right"/>
    </xf>
    <xf numFmtId="0" fontId="51" fillId="22" borderId="24" xfId="0" applyFont="1" applyFill="1" applyBorder="1" applyAlignment="1">
      <alignment horizontal="distributed" vertical="center"/>
    </xf>
    <xf numFmtId="0" fontId="50" fillId="0" borderId="0" xfId="0" applyFont="1" applyAlignment="1">
      <alignment vertical="center"/>
    </xf>
    <xf numFmtId="0" fontId="53" fillId="0" borderId="10" xfId="0" applyFont="1" applyBorder="1" applyAlignment="1">
      <alignment horizontal="left" vertical="center"/>
    </xf>
    <xf numFmtId="0" fontId="53" fillId="0" borderId="17" xfId="0" applyFont="1" applyBorder="1" applyAlignment="1">
      <alignment horizontal="left" vertical="center"/>
    </xf>
    <xf numFmtId="0" fontId="53" fillId="0" borderId="14" xfId="0" applyFont="1" applyBorder="1" applyAlignment="1">
      <alignment horizontal="left" vertical="center"/>
    </xf>
    <xf numFmtId="0" fontId="53" fillId="0" borderId="13" xfId="0" applyFont="1" applyBorder="1" applyAlignment="1">
      <alignment horizontal="left" vertical="center"/>
    </xf>
    <xf numFmtId="0" fontId="53" fillId="0" borderId="11" xfId="0" applyFont="1" applyBorder="1" applyAlignment="1">
      <alignment horizontal="left" vertical="center"/>
    </xf>
    <xf numFmtId="0" fontId="53" fillId="0" borderId="16" xfId="0" applyFont="1" applyBorder="1" applyAlignment="1">
      <alignment horizontal="left" vertical="center"/>
    </xf>
    <xf numFmtId="0" fontId="35" fillId="65" borderId="17" xfId="60" applyFont="1" applyFill="1" applyBorder="1" applyAlignment="1">
      <alignment horizontal="left" vertical="center" wrapText="1"/>
    </xf>
    <xf numFmtId="0" fontId="35" fillId="65" borderId="10" xfId="60" applyFont="1" applyFill="1" applyBorder="1" applyAlignment="1">
      <alignment horizontal="left" vertical="center" wrapText="1"/>
    </xf>
    <xf numFmtId="0" fontId="35" fillId="65" borderId="16" xfId="0" applyFont="1" applyFill="1" applyBorder="1" applyAlignment="1">
      <alignment horizontal="left" vertical="center" wrapText="1"/>
    </xf>
    <xf numFmtId="0" fontId="35" fillId="65" borderId="10" xfId="0" applyFont="1" applyFill="1" applyBorder="1" applyAlignment="1">
      <alignment horizontal="left" vertical="center" wrapText="1"/>
    </xf>
    <xf numFmtId="0" fontId="1" fillId="22" borderId="10" xfId="0" applyFont="1" applyFill="1" applyBorder="1"/>
    <xf numFmtId="0" fontId="1" fillId="28" borderId="10" xfId="0" applyFont="1" applyFill="1" applyBorder="1"/>
    <xf numFmtId="0" fontId="1" fillId="24" borderId="10" xfId="0" applyFont="1" applyFill="1" applyBorder="1"/>
    <xf numFmtId="0" fontId="1" fillId="70" borderId="10" xfId="0" applyFont="1" applyFill="1" applyBorder="1" applyAlignment="1">
      <alignment horizontal="center"/>
    </xf>
    <xf numFmtId="0" fontId="2" fillId="71" borderId="10" xfId="0" applyFont="1" applyFill="1" applyBorder="1" applyAlignment="1">
      <alignment horizontal="center"/>
    </xf>
    <xf numFmtId="0" fontId="2" fillId="69" borderId="10" xfId="0" applyFont="1" applyFill="1" applyBorder="1" applyAlignment="1">
      <alignment horizontal="center"/>
    </xf>
    <xf numFmtId="0" fontId="2" fillId="68" borderId="10" xfId="0" applyFont="1" applyFill="1" applyBorder="1" applyAlignment="1">
      <alignment horizontal="center"/>
    </xf>
    <xf numFmtId="0" fontId="2" fillId="67" borderId="10" xfId="0" applyFont="1" applyFill="1" applyBorder="1" applyAlignment="1">
      <alignment horizontal="center"/>
    </xf>
    <xf numFmtId="0" fontId="2" fillId="66" borderId="10" xfId="0" applyFont="1" applyFill="1" applyBorder="1" applyAlignment="1">
      <alignment horizontal="center"/>
    </xf>
    <xf numFmtId="0" fontId="1" fillId="20" borderId="10" xfId="0" applyFont="1" applyFill="1" applyBorder="1"/>
    <xf numFmtId="0" fontId="1" fillId="30" borderId="10" xfId="0" applyFont="1" applyFill="1" applyBorder="1"/>
    <xf numFmtId="0" fontId="1" fillId="20" borderId="13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2" fillId="7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72" borderId="10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73" borderId="22" xfId="0" applyFont="1" applyFill="1" applyBorder="1" applyAlignment="1">
      <alignment horizontal="center"/>
    </xf>
    <xf numFmtId="0" fontId="1" fillId="74" borderId="10" xfId="0" applyFont="1" applyFill="1" applyBorder="1" applyAlignment="1">
      <alignment horizontal="center"/>
    </xf>
    <xf numFmtId="0" fontId="2" fillId="75" borderId="10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2" fillId="73" borderId="10" xfId="0" applyFont="1" applyFill="1" applyBorder="1" applyAlignment="1">
      <alignment horizontal="center"/>
    </xf>
    <xf numFmtId="0" fontId="35" fillId="0" borderId="13" xfId="0" applyFont="1" applyBorder="1" applyAlignment="1">
      <alignment horizontal="left" vertical="center" indent="1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45" fillId="0" borderId="11" xfId="0" applyFont="1" applyBorder="1" applyAlignment="1">
      <alignment horizontal="center" vertical="center"/>
    </xf>
    <xf numFmtId="0" fontId="45" fillId="0" borderId="11" xfId="0" applyFont="1" applyBorder="1" applyAlignment="1">
      <alignment vertical="center"/>
    </xf>
    <xf numFmtId="0" fontId="46" fillId="0" borderId="2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textRotation="90"/>
    </xf>
    <xf numFmtId="0" fontId="25" fillId="0" borderId="11" xfId="0" applyFont="1" applyBorder="1" applyAlignment="1">
      <alignment horizontal="center" vertical="center"/>
    </xf>
    <xf numFmtId="0" fontId="55" fillId="65" borderId="14" xfId="0" applyFont="1" applyFill="1" applyBorder="1" applyAlignment="1">
      <alignment horizontal="left" vertical="center" wrapText="1"/>
    </xf>
    <xf numFmtId="0" fontId="55" fillId="65" borderId="17" xfId="60" applyFont="1" applyFill="1" applyBorder="1" applyAlignment="1">
      <alignment horizontal="left" vertical="center" wrapText="1"/>
    </xf>
    <xf numFmtId="0" fontId="55" fillId="65" borderId="10" xfId="60" applyFont="1" applyFill="1" applyBorder="1" applyAlignment="1">
      <alignment horizontal="left" vertical="center" wrapText="1"/>
    </xf>
    <xf numFmtId="0" fontId="55" fillId="65" borderId="17" xfId="0" applyFont="1" applyFill="1" applyBorder="1" applyAlignment="1">
      <alignment horizontal="left" vertical="center" wrapText="1"/>
    </xf>
    <xf numFmtId="0" fontId="28" fillId="0" borderId="23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76" borderId="10" xfId="0" applyFill="1" applyBorder="1" applyAlignment="1">
      <alignment horizontal="center"/>
    </xf>
    <xf numFmtId="0" fontId="0" fillId="77" borderId="10" xfId="0" applyFill="1" applyBorder="1" applyAlignment="1">
      <alignment horizontal="center"/>
    </xf>
    <xf numFmtId="0" fontId="0" fillId="58" borderId="0" xfId="0" applyFill="1"/>
    <xf numFmtId="20" fontId="1" fillId="51" borderId="0" xfId="0" applyNumberFormat="1" applyFont="1" applyFill="1"/>
    <xf numFmtId="0" fontId="57" fillId="0" borderId="10" xfId="0" applyFont="1" applyBorder="1" applyAlignment="1">
      <alignment horizontal="left" vertical="center"/>
    </xf>
    <xf numFmtId="0" fontId="57" fillId="0" borderId="16" xfId="0" applyFont="1" applyBorder="1" applyAlignment="1">
      <alignment horizontal="left" vertical="center"/>
    </xf>
    <xf numFmtId="0" fontId="57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vertical="center"/>
    </xf>
  </cellXfs>
  <cellStyles count="6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1" xfId="37"/>
    <cellStyle name="Обычный 12" xfId="38"/>
    <cellStyle name="Обычный 13" xfId="39"/>
    <cellStyle name="Обычный 14" xfId="40"/>
    <cellStyle name="Обычный 15" xfId="41"/>
    <cellStyle name="Обычный 16" xfId="42"/>
    <cellStyle name="Обычный 17" xfId="43"/>
    <cellStyle name="Обычный 18" xfId="44"/>
    <cellStyle name="Обычный 19" xfId="45"/>
    <cellStyle name="Обычный 2" xfId="46"/>
    <cellStyle name="Обычный 20" xfId="60"/>
    <cellStyle name="Обычный 3" xfId="47"/>
    <cellStyle name="Обычный 4" xfId="48"/>
    <cellStyle name="Обычный 5" xfId="49"/>
    <cellStyle name="Обычный 6" xfId="50"/>
    <cellStyle name="Обычный 7" xfId="51"/>
    <cellStyle name="Обычный 8" xfId="52"/>
    <cellStyle name="Обычный 9" xfId="53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206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3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33"/>
        </patternFill>
      </fill>
    </dxf>
    <dxf>
      <font>
        <b val="0"/>
        <i val="0"/>
        <condense val="0"/>
        <extend val="0"/>
      </font>
      <fill>
        <patternFill>
          <bgColor indexed="29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3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33"/>
        </patternFill>
      </fill>
    </dxf>
    <dxf>
      <font>
        <b val="0"/>
        <i val="0"/>
        <condense val="0"/>
        <extend val="0"/>
      </font>
      <fill>
        <patternFill>
          <bgColor indexed="29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33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0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27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33"/>
        </patternFill>
      </fill>
    </dxf>
    <dxf>
      <font>
        <b val="0"/>
        <i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rgb="FF99FF99"/>
        </patternFill>
      </fill>
    </dxf>
    <dxf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600"/>
      <rgbColor rgb="00000080"/>
      <rgbColor rgb="00808000"/>
      <rgbColor rgb="00CC66FF"/>
      <rgbColor rgb="00008080"/>
      <rgbColor rgb="00C0C0C0"/>
      <rgbColor rgb="00808080"/>
      <rgbColor rgb="009999FF"/>
      <rgbColor rgb="00993366"/>
      <rgbColor rgb="00FFFFCC"/>
      <rgbColor rgb="0026DA26"/>
      <rgbColor rgb="00660066"/>
      <rgbColor rgb="00FF9F9F"/>
      <rgbColor rgb="006D9EFF"/>
      <rgbColor rgb="00CCCCFF"/>
      <rgbColor rgb="00000080"/>
      <rgbColor rgb="00FF6161"/>
      <rgbColor rgb="00FFFF00"/>
      <rgbColor rgb="00CCFFFF"/>
      <rgbColor rgb="00800080"/>
      <rgbColor rgb="00800000"/>
      <rgbColor rgb="00008080"/>
      <rgbColor rgb="000000FF"/>
      <rgbColor rgb="0000CCFF"/>
      <rgbColor rgb="00A3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C00"/>
      <rgbColor rgb="00003300"/>
      <rgbColor rgb="00333300"/>
      <rgbColor rgb="00993300"/>
      <rgbColor rgb="00AB81FF"/>
      <rgbColor rgb="00333399"/>
      <rgbColor rgb="00333333"/>
    </indexedColors>
    <mruColors>
      <color rgb="FF00FF00"/>
      <color rgb="FFFF3399"/>
      <color rgb="FFFF6600"/>
      <color rgb="FF669900"/>
      <color rgb="FF008000"/>
      <color rgb="FF0099CC"/>
      <color rgb="FFCCCC00"/>
      <color rgb="FF99CC00"/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3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6-4F39-B67E-FBFAF98E86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'ДЕЖ РАСП'!#REF!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'ДЕЖ РАСП'!#REF!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C76-4F39-B67E-FBFAF98E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3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C9-492A-A03D-AB062FB4C1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'ДЕЖ РАСП'!#REF!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'ДЕЖ РАСП'!#REF!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C9-492A-A03D-AB062FB4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37</xdr:row>
      <xdr:rowOff>0</xdr:rowOff>
    </xdr:from>
    <xdr:to>
      <xdr:col>37</xdr:col>
      <xdr:colOff>0</xdr:colOff>
      <xdr:row>37</xdr:row>
      <xdr:rowOff>0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0100-000054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37</xdr:row>
      <xdr:rowOff>0</xdr:rowOff>
    </xdr:from>
    <xdr:to>
      <xdr:col>37</xdr:col>
      <xdr:colOff>0</xdr:colOff>
      <xdr:row>37</xdr:row>
      <xdr:rowOff>0</xdr:rowOff>
    </xdr:to>
    <xdr:graphicFrame macro="">
      <xdr:nvGraphicFramePr>
        <xdr:cNvPr id="12884" name="Диаграмма 3">
          <a:extLst>
            <a:ext uri="{FF2B5EF4-FFF2-40B4-BE49-F238E27FC236}">
              <a16:creationId xmlns:a16="http://schemas.microsoft.com/office/drawing/2014/main" xmlns="" id="{00000000-0008-0000-0100-000054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K37"/>
  <sheetViews>
    <sheetView topLeftCell="A13" workbookViewId="0">
      <selection activeCell="Z36" sqref="Z36"/>
    </sheetView>
  </sheetViews>
  <sheetFormatPr defaultColWidth="9.109375" defaultRowHeight="14.4" x14ac:dyDescent="0.3"/>
  <cols>
    <col min="1" max="1" width="6.44140625" style="187" customWidth="1"/>
    <col min="2" max="2" width="4" style="187" customWidth="1"/>
    <col min="3" max="16" width="3.88671875" style="187" customWidth="1"/>
    <col min="17" max="17" width="4.5546875" style="187" customWidth="1"/>
    <col min="18" max="18" width="3.88671875" style="187" customWidth="1"/>
    <col min="19" max="19" width="4.44140625" style="187" customWidth="1"/>
    <col min="20" max="23" width="3.88671875" style="187" customWidth="1"/>
    <col min="24" max="24" width="4.6640625" style="187" customWidth="1"/>
    <col min="25" max="37" width="3.88671875" style="187" customWidth="1"/>
    <col min="38" max="16384" width="9.109375" style="187"/>
  </cols>
  <sheetData>
    <row r="1" spans="1:37" s="186" customFormat="1" ht="16.2" thickBot="1" x14ac:dyDescent="0.35">
      <c r="B1" s="207" t="s">
        <v>553</v>
      </c>
    </row>
    <row r="2" spans="1:37" ht="77.25" customHeight="1" thickBot="1" x14ac:dyDescent="0.35">
      <c r="A2" s="191">
        <v>45670</v>
      </c>
      <c r="B2" s="208" t="s">
        <v>250</v>
      </c>
      <c r="C2" s="208" t="s">
        <v>251</v>
      </c>
      <c r="D2" s="209" t="s">
        <v>17</v>
      </c>
      <c r="E2" s="209" t="s">
        <v>18</v>
      </c>
      <c r="F2" s="209" t="s">
        <v>354</v>
      </c>
      <c r="G2" s="209" t="s">
        <v>19</v>
      </c>
      <c r="H2" s="210" t="s">
        <v>20</v>
      </c>
      <c r="I2" s="210" t="s">
        <v>21</v>
      </c>
      <c r="J2" s="210" t="s">
        <v>22</v>
      </c>
      <c r="K2" s="210" t="s">
        <v>295</v>
      </c>
      <c r="L2" s="212" t="s">
        <v>23</v>
      </c>
      <c r="M2" s="212" t="s">
        <v>24</v>
      </c>
      <c r="N2" s="211" t="s">
        <v>25</v>
      </c>
      <c r="O2" s="211" t="s">
        <v>378</v>
      </c>
      <c r="P2" s="211" t="s">
        <v>26</v>
      </c>
      <c r="Q2" s="211" t="s">
        <v>297</v>
      </c>
      <c r="R2" s="211" t="s">
        <v>355</v>
      </c>
      <c r="S2" s="213" t="s">
        <v>27</v>
      </c>
      <c r="T2" s="213" t="s">
        <v>28</v>
      </c>
      <c r="U2" s="213" t="s">
        <v>29</v>
      </c>
      <c r="V2" s="213" t="s">
        <v>423</v>
      </c>
      <c r="W2" s="214" t="s">
        <v>31</v>
      </c>
      <c r="X2" s="215" t="s">
        <v>32</v>
      </c>
      <c r="Y2" s="216" t="s">
        <v>33</v>
      </c>
      <c r="Z2" s="216" t="s">
        <v>326</v>
      </c>
      <c r="AA2" s="268" t="s">
        <v>34</v>
      </c>
      <c r="AB2" s="311" t="s">
        <v>35</v>
      </c>
      <c r="AC2" s="217" t="s">
        <v>375</v>
      </c>
      <c r="AD2" s="217" t="s">
        <v>37</v>
      </c>
      <c r="AE2" s="217" t="s">
        <v>429</v>
      </c>
      <c r="AF2" s="315" t="s">
        <v>38</v>
      </c>
      <c r="AG2" s="315" t="s">
        <v>39</v>
      </c>
      <c r="AH2" s="315" t="s">
        <v>434</v>
      </c>
      <c r="AI2" s="264" t="s">
        <v>40</v>
      </c>
      <c r="AJ2" s="264" t="s">
        <v>376</v>
      </c>
      <c r="AK2" s="352" t="s">
        <v>377</v>
      </c>
    </row>
    <row r="3" spans="1:37" ht="14.25" customHeight="1" x14ac:dyDescent="0.3">
      <c r="A3" s="188">
        <f t="shared" ref="A3:A9" si="0">A2</f>
        <v>45670</v>
      </c>
      <c r="B3" s="192">
        <f t="shared" ref="B3:B35" si="1">A3</f>
        <v>45670</v>
      </c>
      <c r="C3" s="148">
        <v>1</v>
      </c>
      <c r="D3" s="169" t="s">
        <v>267</v>
      </c>
      <c r="E3" s="169" t="s">
        <v>268</v>
      </c>
      <c r="F3" s="169" t="s">
        <v>74</v>
      </c>
      <c r="G3" s="169" t="s">
        <v>552</v>
      </c>
      <c r="H3" s="172" t="s">
        <v>552</v>
      </c>
      <c r="I3" s="172">
        <v>11</v>
      </c>
      <c r="J3" s="172" t="s">
        <v>552</v>
      </c>
      <c r="K3" s="172" t="s">
        <v>552</v>
      </c>
      <c r="L3" s="175" t="s">
        <v>77</v>
      </c>
      <c r="M3" s="175" t="s">
        <v>157</v>
      </c>
      <c r="N3" s="175" t="s">
        <v>77</v>
      </c>
      <c r="O3" s="175" t="s">
        <v>552</v>
      </c>
      <c r="P3" s="175" t="s">
        <v>552</v>
      </c>
      <c r="Q3" s="175" t="s">
        <v>157</v>
      </c>
      <c r="R3" s="175" t="s">
        <v>552</v>
      </c>
      <c r="S3" s="160" t="s">
        <v>76</v>
      </c>
      <c r="T3" s="160" t="s">
        <v>552</v>
      </c>
      <c r="U3" s="160" t="s">
        <v>557</v>
      </c>
      <c r="V3" s="160" t="s">
        <v>105</v>
      </c>
      <c r="W3" s="157" t="s">
        <v>81</v>
      </c>
      <c r="X3" s="178" t="s">
        <v>552</v>
      </c>
      <c r="Y3" s="163" t="s">
        <v>552</v>
      </c>
      <c r="Z3" s="163" t="s">
        <v>79</v>
      </c>
      <c r="AA3" s="269" t="s">
        <v>80</v>
      </c>
      <c r="AB3" s="312" t="s">
        <v>15</v>
      </c>
      <c r="AC3" s="166" t="s">
        <v>422</v>
      </c>
      <c r="AD3" s="166" t="s">
        <v>14</v>
      </c>
      <c r="AE3" s="166" t="s">
        <v>81</v>
      </c>
      <c r="AF3" s="316" t="s">
        <v>248</v>
      </c>
      <c r="AG3" s="316" t="s">
        <v>78</v>
      </c>
      <c r="AH3" s="316" t="s">
        <v>552</v>
      </c>
      <c r="AI3" s="265" t="s">
        <v>75</v>
      </c>
      <c r="AJ3" s="265" t="s">
        <v>75</v>
      </c>
      <c r="AK3" s="353" t="s">
        <v>73</v>
      </c>
    </row>
    <row r="4" spans="1:37" ht="14.25" customHeight="1" x14ac:dyDescent="0.3">
      <c r="A4" s="189">
        <f t="shared" si="0"/>
        <v>45670</v>
      </c>
      <c r="B4" s="193">
        <f t="shared" si="1"/>
        <v>45670</v>
      </c>
      <c r="C4" s="149">
        <v>2</v>
      </c>
      <c r="D4" s="170" t="s">
        <v>267</v>
      </c>
      <c r="E4" s="170" t="s">
        <v>268</v>
      </c>
      <c r="F4" s="170" t="s">
        <v>74</v>
      </c>
      <c r="G4" s="170" t="s">
        <v>78</v>
      </c>
      <c r="H4" s="173" t="s">
        <v>552</v>
      </c>
      <c r="I4" s="173">
        <v>11</v>
      </c>
      <c r="J4" s="173" t="s">
        <v>552</v>
      </c>
      <c r="K4" s="173" t="s">
        <v>552</v>
      </c>
      <c r="L4" s="176" t="s">
        <v>154</v>
      </c>
      <c r="M4" s="176" t="s">
        <v>552</v>
      </c>
      <c r="N4" s="176" t="s">
        <v>552</v>
      </c>
      <c r="O4" s="176" t="s">
        <v>155</v>
      </c>
      <c r="P4" s="176" t="s">
        <v>155</v>
      </c>
      <c r="Q4" s="176" t="s">
        <v>154</v>
      </c>
      <c r="R4" s="176" t="s">
        <v>552</v>
      </c>
      <c r="S4" s="161" t="s">
        <v>81</v>
      </c>
      <c r="T4" s="161" t="s">
        <v>15</v>
      </c>
      <c r="U4" s="161" t="s">
        <v>248</v>
      </c>
      <c r="V4" s="161" t="s">
        <v>73</v>
      </c>
      <c r="W4" s="158" t="s">
        <v>81</v>
      </c>
      <c r="X4" s="179" t="s">
        <v>422</v>
      </c>
      <c r="Y4" s="164" t="s">
        <v>552</v>
      </c>
      <c r="Z4" s="164" t="s">
        <v>80</v>
      </c>
      <c r="AA4" s="270" t="s">
        <v>81</v>
      </c>
      <c r="AB4" s="313" t="s">
        <v>14</v>
      </c>
      <c r="AC4" s="167" t="s">
        <v>77</v>
      </c>
      <c r="AD4" s="167" t="s">
        <v>552</v>
      </c>
      <c r="AE4" s="167" t="s">
        <v>552</v>
      </c>
      <c r="AF4" s="317" t="s">
        <v>79</v>
      </c>
      <c r="AG4" s="317" t="s">
        <v>76</v>
      </c>
      <c r="AH4" s="317" t="s">
        <v>552</v>
      </c>
      <c r="AI4" s="266" t="s">
        <v>75</v>
      </c>
      <c r="AJ4" s="266" t="s">
        <v>75</v>
      </c>
      <c r="AK4" s="354" t="s">
        <v>105</v>
      </c>
    </row>
    <row r="5" spans="1:37" ht="14.25" customHeight="1" x14ac:dyDescent="0.3">
      <c r="A5" s="189">
        <f t="shared" si="0"/>
        <v>45670</v>
      </c>
      <c r="B5" s="193">
        <f t="shared" si="1"/>
        <v>45670</v>
      </c>
      <c r="C5" s="149">
        <v>3</v>
      </c>
      <c r="D5" s="170" t="s">
        <v>105</v>
      </c>
      <c r="E5" s="170" t="s">
        <v>14</v>
      </c>
      <c r="F5" s="170" t="s">
        <v>73</v>
      </c>
      <c r="G5" s="170" t="s">
        <v>78</v>
      </c>
      <c r="H5" s="173" t="s">
        <v>552</v>
      </c>
      <c r="I5" s="173" t="s">
        <v>552</v>
      </c>
      <c r="J5" s="173" t="s">
        <v>552</v>
      </c>
      <c r="K5" s="173" t="s">
        <v>552</v>
      </c>
      <c r="L5" s="176">
        <v>11</v>
      </c>
      <c r="M5" s="176" t="s">
        <v>15</v>
      </c>
      <c r="N5" s="176" t="s">
        <v>76</v>
      </c>
      <c r="O5" s="176" t="s">
        <v>75</v>
      </c>
      <c r="P5" s="176" t="s">
        <v>552</v>
      </c>
      <c r="Q5" s="176" t="s">
        <v>76</v>
      </c>
      <c r="R5" s="176" t="s">
        <v>15</v>
      </c>
      <c r="S5" s="161" t="s">
        <v>81</v>
      </c>
      <c r="T5" s="161" t="s">
        <v>74</v>
      </c>
      <c r="U5" s="161" t="s">
        <v>267</v>
      </c>
      <c r="V5" s="161" t="s">
        <v>552</v>
      </c>
      <c r="W5" s="158" t="s">
        <v>75</v>
      </c>
      <c r="X5" s="179" t="s">
        <v>81</v>
      </c>
      <c r="Y5" s="164" t="s">
        <v>552</v>
      </c>
      <c r="Z5" s="164" t="s">
        <v>580</v>
      </c>
      <c r="AA5" s="270">
        <v>11</v>
      </c>
      <c r="AB5" s="313" t="s">
        <v>248</v>
      </c>
      <c r="AC5" s="167" t="s">
        <v>268</v>
      </c>
      <c r="AD5" s="167" t="s">
        <v>555</v>
      </c>
      <c r="AE5" s="167" t="s">
        <v>79</v>
      </c>
      <c r="AF5" s="317" t="s">
        <v>80</v>
      </c>
      <c r="AG5" s="317" t="s">
        <v>422</v>
      </c>
      <c r="AH5" s="317" t="s">
        <v>552</v>
      </c>
      <c r="AI5" s="266" t="s">
        <v>77</v>
      </c>
      <c r="AJ5" s="266" t="s">
        <v>77</v>
      </c>
      <c r="AK5" s="354" t="s">
        <v>552</v>
      </c>
    </row>
    <row r="6" spans="1:37" ht="14.25" customHeight="1" x14ac:dyDescent="0.3">
      <c r="A6" s="189">
        <f t="shared" si="0"/>
        <v>45670</v>
      </c>
      <c r="B6" s="193">
        <f t="shared" si="1"/>
        <v>45670</v>
      </c>
      <c r="C6" s="149">
        <v>4</v>
      </c>
      <c r="D6" s="170" t="s">
        <v>105</v>
      </c>
      <c r="E6" s="170" t="s">
        <v>79</v>
      </c>
      <c r="F6" s="170" t="s">
        <v>73</v>
      </c>
      <c r="G6" s="170" t="s">
        <v>248</v>
      </c>
      <c r="H6" s="173" t="s">
        <v>552</v>
      </c>
      <c r="I6" s="173" t="s">
        <v>552</v>
      </c>
      <c r="J6" s="173" t="s">
        <v>552</v>
      </c>
      <c r="K6" s="173" t="s">
        <v>552</v>
      </c>
      <c r="L6" s="176" t="s">
        <v>156</v>
      </c>
      <c r="M6" s="176" t="s">
        <v>555</v>
      </c>
      <c r="N6" s="176" t="s">
        <v>215</v>
      </c>
      <c r="O6" s="176" t="s">
        <v>216</v>
      </c>
      <c r="P6" s="176" t="s">
        <v>215</v>
      </c>
      <c r="Q6" s="176" t="s">
        <v>156</v>
      </c>
      <c r="R6" s="176" t="s">
        <v>216</v>
      </c>
      <c r="S6" s="161" t="s">
        <v>77</v>
      </c>
      <c r="T6" s="161" t="s">
        <v>75</v>
      </c>
      <c r="U6" s="161" t="s">
        <v>14</v>
      </c>
      <c r="V6" s="161" t="s">
        <v>552</v>
      </c>
      <c r="W6" s="158" t="s">
        <v>15</v>
      </c>
      <c r="X6" s="179">
        <v>11</v>
      </c>
      <c r="Y6" s="164" t="s">
        <v>552</v>
      </c>
      <c r="Z6" s="164" t="s">
        <v>580</v>
      </c>
      <c r="AA6" s="270" t="s">
        <v>422</v>
      </c>
      <c r="AB6" s="313" t="s">
        <v>76</v>
      </c>
      <c r="AC6" s="167" t="s">
        <v>78</v>
      </c>
      <c r="AD6" s="167" t="s">
        <v>552</v>
      </c>
      <c r="AE6" s="167" t="s">
        <v>80</v>
      </c>
      <c r="AF6" s="317" t="s">
        <v>74</v>
      </c>
      <c r="AG6" s="317" t="s">
        <v>268</v>
      </c>
      <c r="AH6" s="317" t="s">
        <v>267</v>
      </c>
      <c r="AI6" s="266" t="s">
        <v>81</v>
      </c>
      <c r="AJ6" s="266" t="s">
        <v>15</v>
      </c>
      <c r="AK6" s="354" t="s">
        <v>552</v>
      </c>
    </row>
    <row r="7" spans="1:37" ht="14.25" customHeight="1" x14ac:dyDescent="0.3">
      <c r="A7" s="189">
        <f t="shared" si="0"/>
        <v>45670</v>
      </c>
      <c r="B7" s="193">
        <f t="shared" si="1"/>
        <v>45670</v>
      </c>
      <c r="C7" s="149">
        <v>5</v>
      </c>
      <c r="D7" s="170" t="s">
        <v>77</v>
      </c>
      <c r="E7" s="170" t="s">
        <v>80</v>
      </c>
      <c r="F7" s="170" t="s">
        <v>76</v>
      </c>
      <c r="G7" s="170" t="s">
        <v>248</v>
      </c>
      <c r="H7" s="173" t="s">
        <v>552</v>
      </c>
      <c r="I7" s="173" t="s">
        <v>552</v>
      </c>
      <c r="J7" s="173" t="s">
        <v>552</v>
      </c>
      <c r="K7" s="173" t="s">
        <v>552</v>
      </c>
      <c r="L7" s="176" t="s">
        <v>75</v>
      </c>
      <c r="M7" s="176" t="s">
        <v>81</v>
      </c>
      <c r="N7" s="176" t="s">
        <v>422</v>
      </c>
      <c r="O7" s="176" t="s">
        <v>552</v>
      </c>
      <c r="P7" s="176" t="s">
        <v>422</v>
      </c>
      <c r="Q7" s="176" t="s">
        <v>81</v>
      </c>
      <c r="R7" s="176" t="s">
        <v>81</v>
      </c>
      <c r="S7" s="161" t="s">
        <v>268</v>
      </c>
      <c r="T7" s="161" t="s">
        <v>79</v>
      </c>
      <c r="U7" s="161" t="s">
        <v>78</v>
      </c>
      <c r="V7" s="161" t="s">
        <v>552</v>
      </c>
      <c r="W7" s="158" t="s">
        <v>75</v>
      </c>
      <c r="X7" s="179" t="s">
        <v>552</v>
      </c>
      <c r="Y7" s="164" t="s">
        <v>552</v>
      </c>
      <c r="Z7" s="164" t="s">
        <v>580</v>
      </c>
      <c r="AA7" s="270" t="s">
        <v>552</v>
      </c>
      <c r="AB7" s="313" t="s">
        <v>74</v>
      </c>
      <c r="AC7" s="167">
        <v>11</v>
      </c>
      <c r="AD7" s="167" t="s">
        <v>555</v>
      </c>
      <c r="AE7" s="167">
        <v>11</v>
      </c>
      <c r="AF7" s="317" t="s">
        <v>73</v>
      </c>
      <c r="AG7" s="317" t="s">
        <v>14</v>
      </c>
      <c r="AH7" s="317" t="s">
        <v>105</v>
      </c>
      <c r="AI7" s="266" t="s">
        <v>15</v>
      </c>
      <c r="AJ7" s="266" t="s">
        <v>15</v>
      </c>
      <c r="AK7" s="354" t="s">
        <v>267</v>
      </c>
    </row>
    <row r="8" spans="1:37" ht="14.25" customHeight="1" x14ac:dyDescent="0.3">
      <c r="A8" s="189">
        <f t="shared" si="0"/>
        <v>45670</v>
      </c>
      <c r="B8" s="193">
        <f t="shared" si="1"/>
        <v>45670</v>
      </c>
      <c r="C8" s="149">
        <v>6</v>
      </c>
      <c r="D8" s="170" t="s">
        <v>77</v>
      </c>
      <c r="E8" s="170" t="s">
        <v>79</v>
      </c>
      <c r="F8" s="170" t="s">
        <v>552</v>
      </c>
      <c r="G8" s="170" t="s">
        <v>552</v>
      </c>
      <c r="H8" s="173" t="s">
        <v>552</v>
      </c>
      <c r="I8" s="173" t="s">
        <v>552</v>
      </c>
      <c r="J8" s="173" t="s">
        <v>552</v>
      </c>
      <c r="K8" s="173" t="s">
        <v>552</v>
      </c>
      <c r="L8" s="176" t="s">
        <v>552</v>
      </c>
      <c r="M8" s="176" t="s">
        <v>78</v>
      </c>
      <c r="N8" s="176" t="s">
        <v>78</v>
      </c>
      <c r="O8" s="176" t="s">
        <v>268</v>
      </c>
      <c r="P8" s="176" t="s">
        <v>78</v>
      </c>
      <c r="Q8" s="176" t="s">
        <v>552</v>
      </c>
      <c r="R8" s="176" t="s">
        <v>268</v>
      </c>
      <c r="S8" s="161" t="s">
        <v>552</v>
      </c>
      <c r="T8" s="161" t="s">
        <v>80</v>
      </c>
      <c r="U8" s="161" t="s">
        <v>552</v>
      </c>
      <c r="V8" s="161" t="s">
        <v>552</v>
      </c>
      <c r="W8" s="158" t="s">
        <v>15</v>
      </c>
      <c r="X8" s="179" t="s">
        <v>552</v>
      </c>
      <c r="Y8" s="164" t="s">
        <v>552</v>
      </c>
      <c r="Z8" s="164" t="s">
        <v>580</v>
      </c>
      <c r="AA8" s="270" t="s">
        <v>552</v>
      </c>
      <c r="AB8" s="313" t="s">
        <v>75</v>
      </c>
      <c r="AC8" s="167" t="s">
        <v>81</v>
      </c>
      <c r="AD8" s="167" t="s">
        <v>76</v>
      </c>
      <c r="AE8" s="167" t="s">
        <v>81</v>
      </c>
      <c r="AF8" s="317">
        <v>11</v>
      </c>
      <c r="AG8" s="317">
        <v>11</v>
      </c>
      <c r="AH8" s="317" t="s">
        <v>552</v>
      </c>
      <c r="AI8" s="266" t="s">
        <v>15</v>
      </c>
      <c r="AJ8" s="266" t="s">
        <v>552</v>
      </c>
      <c r="AK8" s="354" t="s">
        <v>552</v>
      </c>
    </row>
    <row r="9" spans="1:37" ht="14.25" customHeight="1" thickBot="1" x14ac:dyDescent="0.35">
      <c r="A9" s="190">
        <f t="shared" si="0"/>
        <v>45670</v>
      </c>
      <c r="B9" s="194">
        <f t="shared" si="1"/>
        <v>45670</v>
      </c>
      <c r="C9" s="150">
        <v>7</v>
      </c>
      <c r="D9" s="171" t="s">
        <v>552</v>
      </c>
      <c r="E9" s="171" t="s">
        <v>552</v>
      </c>
      <c r="F9" s="171" t="s">
        <v>552</v>
      </c>
      <c r="G9" s="171" t="s">
        <v>552</v>
      </c>
      <c r="H9" s="174" t="s">
        <v>552</v>
      </c>
      <c r="I9" s="174" t="s">
        <v>552</v>
      </c>
      <c r="J9" s="174" t="s">
        <v>552</v>
      </c>
      <c r="K9" s="174" t="s">
        <v>552</v>
      </c>
      <c r="L9" s="177" t="s">
        <v>552</v>
      </c>
      <c r="M9" s="177" t="s">
        <v>552</v>
      </c>
      <c r="N9" s="177" t="s">
        <v>552</v>
      </c>
      <c r="O9" s="177" t="s">
        <v>552</v>
      </c>
      <c r="P9" s="177" t="s">
        <v>552</v>
      </c>
      <c r="Q9" s="177" t="s">
        <v>552</v>
      </c>
      <c r="R9" s="177" t="s">
        <v>552</v>
      </c>
      <c r="S9" s="162" t="s">
        <v>552</v>
      </c>
      <c r="T9" s="162" t="s">
        <v>552</v>
      </c>
      <c r="U9" s="162" t="s">
        <v>552</v>
      </c>
      <c r="V9" s="162" t="s">
        <v>552</v>
      </c>
      <c r="W9" s="159" t="s">
        <v>552</v>
      </c>
      <c r="X9" s="180" t="s">
        <v>552</v>
      </c>
      <c r="Y9" s="165" t="s">
        <v>552</v>
      </c>
      <c r="Z9" s="165" t="s">
        <v>552</v>
      </c>
      <c r="AA9" s="271" t="s">
        <v>79</v>
      </c>
      <c r="AB9" s="314" t="s">
        <v>552</v>
      </c>
      <c r="AC9" s="168" t="s">
        <v>552</v>
      </c>
      <c r="AD9" s="168" t="s">
        <v>552</v>
      </c>
      <c r="AE9" s="168" t="s">
        <v>552</v>
      </c>
      <c r="AF9" s="318" t="s">
        <v>77</v>
      </c>
      <c r="AG9" s="318" t="s">
        <v>552</v>
      </c>
      <c r="AH9" s="318" t="s">
        <v>552</v>
      </c>
      <c r="AI9" s="267" t="s">
        <v>552</v>
      </c>
      <c r="AJ9" s="267" t="s">
        <v>552</v>
      </c>
      <c r="AK9" s="355" t="s">
        <v>552</v>
      </c>
    </row>
    <row r="10" spans="1:37" ht="14.25" customHeight="1" x14ac:dyDescent="0.3">
      <c r="A10" s="188">
        <f>A3+1</f>
        <v>45671</v>
      </c>
      <c r="B10" s="195">
        <f t="shared" si="1"/>
        <v>45671</v>
      </c>
      <c r="C10" s="148">
        <v>1</v>
      </c>
      <c r="D10" s="169" t="s">
        <v>422</v>
      </c>
      <c r="E10" s="169" t="s">
        <v>80</v>
      </c>
      <c r="F10" s="169" t="s">
        <v>15</v>
      </c>
      <c r="G10" s="169" t="s">
        <v>73</v>
      </c>
      <c r="H10" s="172" t="s">
        <v>555</v>
      </c>
      <c r="I10" s="172" t="s">
        <v>552</v>
      </c>
      <c r="J10" s="172" t="s">
        <v>81</v>
      </c>
      <c r="K10" s="172" t="s">
        <v>267</v>
      </c>
      <c r="L10" s="175" t="s">
        <v>74</v>
      </c>
      <c r="M10" s="175" t="s">
        <v>74</v>
      </c>
      <c r="N10" s="175" t="s">
        <v>552</v>
      </c>
      <c r="O10" s="175" t="s">
        <v>552</v>
      </c>
      <c r="P10" s="175" t="s">
        <v>552</v>
      </c>
      <c r="Q10" s="175" t="s">
        <v>552</v>
      </c>
      <c r="R10" s="175" t="s">
        <v>74</v>
      </c>
      <c r="S10" s="160" t="s">
        <v>268</v>
      </c>
      <c r="T10" s="160" t="s">
        <v>75</v>
      </c>
      <c r="U10" s="160" t="s">
        <v>557</v>
      </c>
      <c r="V10" s="160" t="s">
        <v>552</v>
      </c>
      <c r="W10" s="157">
        <v>11</v>
      </c>
      <c r="X10" s="178" t="s">
        <v>77</v>
      </c>
      <c r="Y10" s="163" t="s">
        <v>76</v>
      </c>
      <c r="Z10" s="163" t="s">
        <v>248</v>
      </c>
      <c r="AA10" s="269">
        <v>11</v>
      </c>
      <c r="AB10" s="312" t="s">
        <v>78</v>
      </c>
      <c r="AC10" s="166" t="s">
        <v>14</v>
      </c>
      <c r="AD10" s="166" t="s">
        <v>552</v>
      </c>
      <c r="AE10" s="166" t="s">
        <v>105</v>
      </c>
      <c r="AF10" s="316" t="s">
        <v>552</v>
      </c>
      <c r="AG10" s="316" t="s">
        <v>552</v>
      </c>
      <c r="AH10" s="316" t="s">
        <v>552</v>
      </c>
      <c r="AI10" s="265" t="s">
        <v>79</v>
      </c>
      <c r="AJ10" s="265" t="s">
        <v>79</v>
      </c>
      <c r="AK10" s="353" t="s">
        <v>552</v>
      </c>
    </row>
    <row r="11" spans="1:37" ht="14.25" customHeight="1" x14ac:dyDescent="0.3">
      <c r="A11" s="189">
        <f t="shared" ref="A11:A16" si="2">A10</f>
        <v>45671</v>
      </c>
      <c r="B11" s="196">
        <f t="shared" si="1"/>
        <v>45671</v>
      </c>
      <c r="C11" s="149">
        <v>2</v>
      </c>
      <c r="D11" s="170" t="s">
        <v>422</v>
      </c>
      <c r="E11" s="170" t="s">
        <v>80</v>
      </c>
      <c r="F11" s="170" t="s">
        <v>15</v>
      </c>
      <c r="G11" s="170" t="s">
        <v>73</v>
      </c>
      <c r="H11" s="173" t="s">
        <v>555</v>
      </c>
      <c r="I11" s="173" t="s">
        <v>552</v>
      </c>
      <c r="J11" s="173" t="s">
        <v>81</v>
      </c>
      <c r="K11" s="173" t="s">
        <v>267</v>
      </c>
      <c r="L11" s="176" t="s">
        <v>156</v>
      </c>
      <c r="M11" s="176" t="s">
        <v>556</v>
      </c>
      <c r="N11" s="176" t="s">
        <v>215</v>
      </c>
      <c r="O11" s="176" t="s">
        <v>216</v>
      </c>
      <c r="P11" s="176" t="s">
        <v>215</v>
      </c>
      <c r="Q11" s="176" t="s">
        <v>156</v>
      </c>
      <c r="R11" s="176" t="s">
        <v>216</v>
      </c>
      <c r="S11" s="161" t="s">
        <v>77</v>
      </c>
      <c r="T11" s="161" t="s">
        <v>74</v>
      </c>
      <c r="U11" s="161" t="s">
        <v>248</v>
      </c>
      <c r="V11" s="161" t="s">
        <v>552</v>
      </c>
      <c r="W11" s="158">
        <v>11</v>
      </c>
      <c r="X11" s="179" t="s">
        <v>78</v>
      </c>
      <c r="Y11" s="164" t="s">
        <v>75</v>
      </c>
      <c r="Z11" s="164" t="s">
        <v>14</v>
      </c>
      <c r="AA11" s="270" t="s">
        <v>79</v>
      </c>
      <c r="AB11" s="313" t="s">
        <v>268</v>
      </c>
      <c r="AC11" s="167" t="s">
        <v>552</v>
      </c>
      <c r="AD11" s="167" t="s">
        <v>552</v>
      </c>
      <c r="AE11" s="167">
        <v>11</v>
      </c>
      <c r="AF11" s="317" t="s">
        <v>552</v>
      </c>
      <c r="AG11" s="317" t="s">
        <v>76</v>
      </c>
      <c r="AH11" s="317" t="s">
        <v>552</v>
      </c>
      <c r="AI11" s="266" t="s">
        <v>105</v>
      </c>
      <c r="AJ11" s="266" t="s">
        <v>105</v>
      </c>
      <c r="AK11" s="354" t="s">
        <v>552</v>
      </c>
    </row>
    <row r="12" spans="1:37" ht="14.25" customHeight="1" x14ac:dyDescent="0.3">
      <c r="A12" s="189">
        <f t="shared" si="2"/>
        <v>45671</v>
      </c>
      <c r="B12" s="196">
        <f t="shared" si="1"/>
        <v>45671</v>
      </c>
      <c r="C12" s="149">
        <v>3</v>
      </c>
      <c r="D12" s="170" t="s">
        <v>552</v>
      </c>
      <c r="E12" s="170" t="s">
        <v>14</v>
      </c>
      <c r="F12" s="170" t="s">
        <v>76</v>
      </c>
      <c r="G12" s="170" t="s">
        <v>105</v>
      </c>
      <c r="H12" s="173" t="s">
        <v>74</v>
      </c>
      <c r="I12" s="173" t="s">
        <v>552</v>
      </c>
      <c r="J12" s="173" t="s">
        <v>248</v>
      </c>
      <c r="K12" s="173" t="s">
        <v>552</v>
      </c>
      <c r="L12" s="176">
        <v>11</v>
      </c>
      <c r="M12" s="176" t="s">
        <v>157</v>
      </c>
      <c r="N12" s="176" t="s">
        <v>79</v>
      </c>
      <c r="O12" s="176" t="s">
        <v>80</v>
      </c>
      <c r="P12" s="176" t="s">
        <v>79</v>
      </c>
      <c r="Q12" s="176" t="s">
        <v>157</v>
      </c>
      <c r="R12" s="176" t="s">
        <v>80</v>
      </c>
      <c r="S12" s="161" t="s">
        <v>422</v>
      </c>
      <c r="T12" s="161" t="s">
        <v>15</v>
      </c>
      <c r="U12" s="161" t="s">
        <v>555</v>
      </c>
      <c r="V12" s="161" t="s">
        <v>552</v>
      </c>
      <c r="W12" s="158" t="s">
        <v>79</v>
      </c>
      <c r="X12" s="179" t="s">
        <v>75</v>
      </c>
      <c r="Y12" s="164">
        <v>11</v>
      </c>
      <c r="Z12" s="164" t="s">
        <v>556</v>
      </c>
      <c r="AA12" s="270" t="s">
        <v>268</v>
      </c>
      <c r="AB12" s="313" t="s">
        <v>77</v>
      </c>
      <c r="AC12" s="167" t="s">
        <v>78</v>
      </c>
      <c r="AD12" s="167" t="s">
        <v>552</v>
      </c>
      <c r="AE12" s="167" t="s">
        <v>267</v>
      </c>
      <c r="AF12" s="317" t="s">
        <v>81</v>
      </c>
      <c r="AG12" s="317" t="s">
        <v>81</v>
      </c>
      <c r="AH12" s="317" t="s">
        <v>552</v>
      </c>
      <c r="AI12" s="266" t="s">
        <v>73</v>
      </c>
      <c r="AJ12" s="266" t="s">
        <v>73</v>
      </c>
      <c r="AK12" s="354" t="s">
        <v>552</v>
      </c>
    </row>
    <row r="13" spans="1:37" ht="14.25" customHeight="1" x14ac:dyDescent="0.3">
      <c r="A13" s="189">
        <f t="shared" si="2"/>
        <v>45671</v>
      </c>
      <c r="B13" s="196">
        <f t="shared" si="1"/>
        <v>45671</v>
      </c>
      <c r="C13" s="149">
        <v>4</v>
      </c>
      <c r="D13" s="170" t="s">
        <v>552</v>
      </c>
      <c r="E13" s="170" t="s">
        <v>552</v>
      </c>
      <c r="F13" s="170" t="s">
        <v>76</v>
      </c>
      <c r="G13" s="170" t="s">
        <v>105</v>
      </c>
      <c r="H13" s="173" t="s">
        <v>74</v>
      </c>
      <c r="I13" s="173" t="s">
        <v>552</v>
      </c>
      <c r="J13" s="173" t="s">
        <v>248</v>
      </c>
      <c r="K13" s="173" t="s">
        <v>555</v>
      </c>
      <c r="L13" s="176" t="s">
        <v>552</v>
      </c>
      <c r="M13" s="176" t="s">
        <v>78</v>
      </c>
      <c r="N13" s="176" t="s">
        <v>78</v>
      </c>
      <c r="O13" s="176" t="s">
        <v>268</v>
      </c>
      <c r="P13" s="176" t="s">
        <v>78</v>
      </c>
      <c r="Q13" s="176" t="s">
        <v>79</v>
      </c>
      <c r="R13" s="176" t="s">
        <v>268</v>
      </c>
      <c r="S13" s="161" t="s">
        <v>81</v>
      </c>
      <c r="T13" s="161" t="s">
        <v>80</v>
      </c>
      <c r="U13" s="161" t="s">
        <v>14</v>
      </c>
      <c r="V13" s="161" t="s">
        <v>73</v>
      </c>
      <c r="W13" s="158" t="s">
        <v>79</v>
      </c>
      <c r="X13" s="179" t="s">
        <v>81</v>
      </c>
      <c r="Y13" s="164" t="s">
        <v>422</v>
      </c>
      <c r="Z13" s="164" t="s">
        <v>15</v>
      </c>
      <c r="AA13" s="270" t="s">
        <v>552</v>
      </c>
      <c r="AB13" s="313" t="s">
        <v>552</v>
      </c>
      <c r="AC13" s="167" t="s">
        <v>75</v>
      </c>
      <c r="AD13" s="167" t="s">
        <v>552</v>
      </c>
      <c r="AE13" s="167">
        <v>11</v>
      </c>
      <c r="AF13" s="317" t="s">
        <v>77</v>
      </c>
      <c r="AG13" s="317" t="s">
        <v>552</v>
      </c>
      <c r="AH13" s="317" t="s">
        <v>552</v>
      </c>
      <c r="AI13" s="266" t="s">
        <v>267</v>
      </c>
      <c r="AJ13" s="266" t="s">
        <v>267</v>
      </c>
      <c r="AK13" s="354" t="s">
        <v>552</v>
      </c>
    </row>
    <row r="14" spans="1:37" ht="14.25" customHeight="1" x14ac:dyDescent="0.3">
      <c r="A14" s="189">
        <f t="shared" si="2"/>
        <v>45671</v>
      </c>
      <c r="B14" s="196">
        <f t="shared" si="1"/>
        <v>45671</v>
      </c>
      <c r="C14" s="149">
        <v>5</v>
      </c>
      <c r="D14" s="170" t="s">
        <v>77</v>
      </c>
      <c r="E14" s="170" t="s">
        <v>552</v>
      </c>
      <c r="F14" s="170" t="s">
        <v>75</v>
      </c>
      <c r="G14" s="170" t="s">
        <v>248</v>
      </c>
      <c r="H14" s="173" t="s">
        <v>422</v>
      </c>
      <c r="I14" s="173" t="s">
        <v>552</v>
      </c>
      <c r="J14" s="173" t="s">
        <v>14</v>
      </c>
      <c r="K14" s="173" t="s">
        <v>555</v>
      </c>
      <c r="L14" s="176" t="s">
        <v>105</v>
      </c>
      <c r="M14" s="176" t="s">
        <v>105</v>
      </c>
      <c r="N14" s="176" t="s">
        <v>267</v>
      </c>
      <c r="O14" s="176" t="s">
        <v>105</v>
      </c>
      <c r="P14" s="176" t="s">
        <v>267</v>
      </c>
      <c r="Q14" s="176" t="s">
        <v>73</v>
      </c>
      <c r="R14" s="176" t="s">
        <v>73</v>
      </c>
      <c r="S14" s="161" t="s">
        <v>76</v>
      </c>
      <c r="T14" s="161" t="s">
        <v>79</v>
      </c>
      <c r="U14" s="161" t="s">
        <v>78</v>
      </c>
      <c r="V14" s="161" t="s">
        <v>552</v>
      </c>
      <c r="W14" s="158" t="s">
        <v>80</v>
      </c>
      <c r="X14" s="179" t="s">
        <v>268</v>
      </c>
      <c r="Y14" s="164" t="s">
        <v>81</v>
      </c>
      <c r="Z14" s="164" t="s">
        <v>74</v>
      </c>
      <c r="AA14" s="270" t="s">
        <v>81</v>
      </c>
      <c r="AB14" s="313">
        <v>11</v>
      </c>
      <c r="AC14" s="167" t="s">
        <v>15</v>
      </c>
      <c r="AD14" s="167" t="s">
        <v>552</v>
      </c>
      <c r="AE14" s="167" t="s">
        <v>552</v>
      </c>
      <c r="AF14" s="317" t="s">
        <v>552</v>
      </c>
      <c r="AG14" s="317" t="s">
        <v>552</v>
      </c>
      <c r="AH14" s="317" t="s">
        <v>552</v>
      </c>
      <c r="AI14" s="266" t="s">
        <v>80</v>
      </c>
      <c r="AJ14" s="266" t="s">
        <v>552</v>
      </c>
      <c r="AK14" s="354" t="s">
        <v>552</v>
      </c>
    </row>
    <row r="15" spans="1:37" ht="14.25" customHeight="1" x14ac:dyDescent="0.3">
      <c r="A15" s="189">
        <f t="shared" si="2"/>
        <v>45671</v>
      </c>
      <c r="B15" s="196">
        <f t="shared" si="1"/>
        <v>45671</v>
      </c>
      <c r="C15" s="149">
        <v>6</v>
      </c>
      <c r="D15" s="170" t="s">
        <v>552</v>
      </c>
      <c r="E15" s="170" t="s">
        <v>268</v>
      </c>
      <c r="F15" s="170" t="s">
        <v>75</v>
      </c>
      <c r="G15" s="170" t="s">
        <v>248</v>
      </c>
      <c r="H15" s="173" t="s">
        <v>422</v>
      </c>
      <c r="I15" s="173" t="s">
        <v>552</v>
      </c>
      <c r="J15" s="173" t="s">
        <v>14</v>
      </c>
      <c r="K15" s="173" t="s">
        <v>79</v>
      </c>
      <c r="L15" s="176" t="s">
        <v>77</v>
      </c>
      <c r="M15" s="176" t="s">
        <v>81</v>
      </c>
      <c r="N15" s="176" t="s">
        <v>77</v>
      </c>
      <c r="O15" s="176" t="s">
        <v>552</v>
      </c>
      <c r="P15" s="176" t="s">
        <v>552</v>
      </c>
      <c r="Q15" s="176" t="s">
        <v>81</v>
      </c>
      <c r="R15" s="176" t="s">
        <v>552</v>
      </c>
      <c r="S15" s="161" t="s">
        <v>81</v>
      </c>
      <c r="T15" s="161">
        <v>11</v>
      </c>
      <c r="U15" s="161" t="s">
        <v>267</v>
      </c>
      <c r="V15" s="161" t="s">
        <v>105</v>
      </c>
      <c r="W15" s="158" t="s">
        <v>80</v>
      </c>
      <c r="X15" s="179" t="s">
        <v>76</v>
      </c>
      <c r="Y15" s="164" t="s">
        <v>15</v>
      </c>
      <c r="Z15" s="164" t="s">
        <v>78</v>
      </c>
      <c r="AA15" s="270" t="s">
        <v>81</v>
      </c>
      <c r="AB15" s="313" t="s">
        <v>552</v>
      </c>
      <c r="AC15" s="167" t="s">
        <v>74</v>
      </c>
      <c r="AD15" s="167" t="s">
        <v>552</v>
      </c>
      <c r="AE15" s="167" t="s">
        <v>73</v>
      </c>
      <c r="AF15" s="317" t="s">
        <v>552</v>
      </c>
      <c r="AG15" s="317" t="s">
        <v>552</v>
      </c>
      <c r="AH15" s="317" t="s">
        <v>552</v>
      </c>
      <c r="AI15" s="266" t="s">
        <v>552</v>
      </c>
      <c r="AJ15" s="266" t="s">
        <v>80</v>
      </c>
      <c r="AK15" s="354" t="s">
        <v>552</v>
      </c>
    </row>
    <row r="16" spans="1:37" ht="14.25" customHeight="1" thickBot="1" x14ac:dyDescent="0.35">
      <c r="A16" s="190">
        <f t="shared" si="2"/>
        <v>45671</v>
      </c>
      <c r="B16" s="197">
        <f t="shared" si="1"/>
        <v>45671</v>
      </c>
      <c r="C16" s="150">
        <v>7</v>
      </c>
      <c r="D16" s="171" t="s">
        <v>552</v>
      </c>
      <c r="E16" s="171" t="s">
        <v>552</v>
      </c>
      <c r="F16" s="171" t="s">
        <v>552</v>
      </c>
      <c r="G16" s="171" t="s">
        <v>552</v>
      </c>
      <c r="H16" s="174" t="s">
        <v>552</v>
      </c>
      <c r="I16" s="174" t="s">
        <v>552</v>
      </c>
      <c r="J16" s="174" t="s">
        <v>552</v>
      </c>
      <c r="K16" s="174" t="s">
        <v>552</v>
      </c>
      <c r="L16" s="177" t="s">
        <v>552</v>
      </c>
      <c r="M16" s="177" t="s">
        <v>552</v>
      </c>
      <c r="N16" s="177" t="s">
        <v>552</v>
      </c>
      <c r="O16" s="177" t="s">
        <v>552</v>
      </c>
      <c r="P16" s="177" t="s">
        <v>552</v>
      </c>
      <c r="Q16" s="177" t="s">
        <v>552</v>
      </c>
      <c r="R16" s="177" t="s">
        <v>552</v>
      </c>
      <c r="S16" s="162" t="s">
        <v>552</v>
      </c>
      <c r="T16" s="162" t="s">
        <v>552</v>
      </c>
      <c r="U16" s="162" t="s">
        <v>552</v>
      </c>
      <c r="V16" s="162" t="s">
        <v>552</v>
      </c>
      <c r="W16" s="159" t="s">
        <v>552</v>
      </c>
      <c r="X16" s="180" t="s">
        <v>552</v>
      </c>
      <c r="Y16" s="165" t="s">
        <v>552</v>
      </c>
      <c r="Z16" s="165" t="s">
        <v>552</v>
      </c>
      <c r="AA16" s="271" t="s">
        <v>79</v>
      </c>
      <c r="AB16" s="314" t="s">
        <v>552</v>
      </c>
      <c r="AC16" s="168" t="s">
        <v>552</v>
      </c>
      <c r="AD16" s="168" t="s">
        <v>552</v>
      </c>
      <c r="AE16" s="168" t="s">
        <v>552</v>
      </c>
      <c r="AF16" s="318" t="s">
        <v>552</v>
      </c>
      <c r="AG16" s="318" t="s">
        <v>552</v>
      </c>
      <c r="AH16" s="318" t="s">
        <v>552</v>
      </c>
      <c r="AI16" s="267" t="s">
        <v>552</v>
      </c>
      <c r="AJ16" s="267" t="s">
        <v>552</v>
      </c>
      <c r="AK16" s="355" t="s">
        <v>552</v>
      </c>
    </row>
    <row r="17" spans="1:37" ht="14.25" customHeight="1" x14ac:dyDescent="0.3">
      <c r="A17" s="188">
        <f>A10+1</f>
        <v>45672</v>
      </c>
      <c r="B17" s="198">
        <f t="shared" si="1"/>
        <v>45672</v>
      </c>
      <c r="C17" s="148">
        <v>1</v>
      </c>
      <c r="D17" s="169" t="s">
        <v>267</v>
      </c>
      <c r="E17" s="169" t="s">
        <v>79</v>
      </c>
      <c r="F17" s="169" t="s">
        <v>74</v>
      </c>
      <c r="G17" s="169" t="s">
        <v>105</v>
      </c>
      <c r="H17" s="172" t="s">
        <v>77</v>
      </c>
      <c r="I17" s="172" t="s">
        <v>552</v>
      </c>
      <c r="J17" s="172" t="s">
        <v>75</v>
      </c>
      <c r="K17" s="172" t="s">
        <v>268</v>
      </c>
      <c r="L17" s="175">
        <v>11</v>
      </c>
      <c r="M17" s="175" t="s">
        <v>580</v>
      </c>
      <c r="N17" s="175">
        <v>11</v>
      </c>
      <c r="O17" s="175" t="s">
        <v>552</v>
      </c>
      <c r="P17" s="175" t="s">
        <v>552</v>
      </c>
      <c r="Q17" s="175" t="s">
        <v>552</v>
      </c>
      <c r="R17" s="175" t="s">
        <v>552</v>
      </c>
      <c r="S17" s="160" t="s">
        <v>81</v>
      </c>
      <c r="T17" s="160" t="s">
        <v>80</v>
      </c>
      <c r="U17" s="160" t="s">
        <v>248</v>
      </c>
      <c r="V17" s="160" t="s">
        <v>552</v>
      </c>
      <c r="W17" s="157" t="s">
        <v>422</v>
      </c>
      <c r="X17" s="178" t="s">
        <v>81</v>
      </c>
      <c r="Y17" s="163" t="s">
        <v>76</v>
      </c>
      <c r="Z17" s="163" t="s">
        <v>78</v>
      </c>
      <c r="AA17" s="269" t="s">
        <v>552</v>
      </c>
      <c r="AB17" s="312" t="s">
        <v>552</v>
      </c>
      <c r="AC17" s="166" t="s">
        <v>15</v>
      </c>
      <c r="AD17" s="166" t="s">
        <v>552</v>
      </c>
      <c r="AE17" s="166" t="s">
        <v>552</v>
      </c>
      <c r="AF17" s="316" t="s">
        <v>422</v>
      </c>
      <c r="AG17" s="316" t="s">
        <v>14</v>
      </c>
      <c r="AH17" s="316" t="s">
        <v>552</v>
      </c>
      <c r="AI17" s="265" t="s">
        <v>552</v>
      </c>
      <c r="AJ17" s="265" t="s">
        <v>552</v>
      </c>
      <c r="AK17" s="353" t="s">
        <v>73</v>
      </c>
    </row>
    <row r="18" spans="1:37" ht="14.25" customHeight="1" x14ac:dyDescent="0.3">
      <c r="A18" s="189">
        <f t="shared" ref="A18:A23" si="3">A17</f>
        <v>45672</v>
      </c>
      <c r="B18" s="199">
        <f t="shared" si="1"/>
        <v>45672</v>
      </c>
      <c r="C18" s="149">
        <v>2</v>
      </c>
      <c r="D18" s="170" t="s">
        <v>267</v>
      </c>
      <c r="E18" s="170">
        <v>11</v>
      </c>
      <c r="F18" s="170" t="s">
        <v>73</v>
      </c>
      <c r="G18" s="170" t="s">
        <v>105</v>
      </c>
      <c r="H18" s="173" t="s">
        <v>77</v>
      </c>
      <c r="I18" s="173" t="s">
        <v>552</v>
      </c>
      <c r="J18" s="173" t="s">
        <v>75</v>
      </c>
      <c r="K18" s="173" t="s">
        <v>268</v>
      </c>
      <c r="L18" s="176" t="s">
        <v>154</v>
      </c>
      <c r="M18" s="176" t="s">
        <v>580</v>
      </c>
      <c r="N18" s="176" t="s">
        <v>552</v>
      </c>
      <c r="O18" s="176" t="s">
        <v>155</v>
      </c>
      <c r="P18" s="176" t="s">
        <v>155</v>
      </c>
      <c r="Q18" s="176" t="s">
        <v>154</v>
      </c>
      <c r="R18" s="176" t="s">
        <v>552</v>
      </c>
      <c r="S18" s="161" t="s">
        <v>76</v>
      </c>
      <c r="T18" s="161" t="s">
        <v>15</v>
      </c>
      <c r="U18" s="161" t="s">
        <v>14</v>
      </c>
      <c r="V18" s="161" t="s">
        <v>552</v>
      </c>
      <c r="W18" s="158" t="s">
        <v>422</v>
      </c>
      <c r="X18" s="179" t="s">
        <v>80</v>
      </c>
      <c r="Y18" s="164" t="s">
        <v>552</v>
      </c>
      <c r="Z18" s="164" t="s">
        <v>78</v>
      </c>
      <c r="AA18" s="270" t="s">
        <v>79</v>
      </c>
      <c r="AB18" s="313" t="s">
        <v>552</v>
      </c>
      <c r="AC18" s="167" t="s">
        <v>74</v>
      </c>
      <c r="AD18" s="167" t="s">
        <v>555</v>
      </c>
      <c r="AE18" s="167" t="s">
        <v>81</v>
      </c>
      <c r="AF18" s="317" t="s">
        <v>248</v>
      </c>
      <c r="AG18" s="317" t="s">
        <v>422</v>
      </c>
      <c r="AH18" s="317" t="s">
        <v>552</v>
      </c>
      <c r="AI18" s="266" t="s">
        <v>552</v>
      </c>
      <c r="AJ18" s="266" t="s">
        <v>552</v>
      </c>
      <c r="AK18" s="354" t="s">
        <v>552</v>
      </c>
    </row>
    <row r="19" spans="1:37" ht="14.25" customHeight="1" x14ac:dyDescent="0.3">
      <c r="A19" s="189">
        <f t="shared" si="3"/>
        <v>45672</v>
      </c>
      <c r="B19" s="199">
        <f t="shared" si="1"/>
        <v>45672</v>
      </c>
      <c r="C19" s="149">
        <v>3</v>
      </c>
      <c r="D19" s="170" t="s">
        <v>81</v>
      </c>
      <c r="E19" s="170">
        <v>11</v>
      </c>
      <c r="F19" s="170" t="s">
        <v>73</v>
      </c>
      <c r="G19" s="170" t="s">
        <v>78</v>
      </c>
      <c r="H19" s="173" t="s">
        <v>80</v>
      </c>
      <c r="I19" s="173" t="s">
        <v>552</v>
      </c>
      <c r="J19" s="173" t="s">
        <v>552</v>
      </c>
      <c r="K19" s="173" t="s">
        <v>267</v>
      </c>
      <c r="L19" s="176" t="s">
        <v>14</v>
      </c>
      <c r="M19" s="176" t="s">
        <v>556</v>
      </c>
      <c r="N19" s="176" t="s">
        <v>552</v>
      </c>
      <c r="O19" s="176" t="s">
        <v>248</v>
      </c>
      <c r="P19" s="176" t="s">
        <v>14</v>
      </c>
      <c r="Q19" s="176" t="s">
        <v>76</v>
      </c>
      <c r="R19" s="176" t="s">
        <v>248</v>
      </c>
      <c r="S19" s="161" t="s">
        <v>77</v>
      </c>
      <c r="T19" s="161" t="s">
        <v>74</v>
      </c>
      <c r="U19" s="161" t="s">
        <v>557</v>
      </c>
      <c r="V19" s="161" t="s">
        <v>552</v>
      </c>
      <c r="W19" s="158" t="s">
        <v>76</v>
      </c>
      <c r="X19" s="179" t="s">
        <v>268</v>
      </c>
      <c r="Y19" s="164" t="s">
        <v>422</v>
      </c>
      <c r="Z19" s="164" t="s">
        <v>555</v>
      </c>
      <c r="AA19" s="270" t="s">
        <v>75</v>
      </c>
      <c r="AB19" s="313" t="s">
        <v>552</v>
      </c>
      <c r="AC19" s="167" t="s">
        <v>552</v>
      </c>
      <c r="AD19" s="167" t="s">
        <v>552</v>
      </c>
      <c r="AE19" s="167" t="s">
        <v>552</v>
      </c>
      <c r="AF19" s="317" t="s">
        <v>79</v>
      </c>
      <c r="AG19" s="317" t="s">
        <v>15</v>
      </c>
      <c r="AH19" s="317" t="s">
        <v>552</v>
      </c>
      <c r="AI19" s="266" t="s">
        <v>552</v>
      </c>
      <c r="AJ19" s="266" t="s">
        <v>552</v>
      </c>
      <c r="AK19" s="354" t="s">
        <v>105</v>
      </c>
    </row>
    <row r="20" spans="1:37" ht="14.25" customHeight="1" x14ac:dyDescent="0.3">
      <c r="A20" s="189">
        <f t="shared" si="3"/>
        <v>45672</v>
      </c>
      <c r="B20" s="199">
        <f t="shared" si="1"/>
        <v>45672</v>
      </c>
      <c r="C20" s="149">
        <v>4</v>
      </c>
      <c r="D20" s="170" t="s">
        <v>81</v>
      </c>
      <c r="E20" s="170" t="s">
        <v>268</v>
      </c>
      <c r="F20" s="170" t="s">
        <v>74</v>
      </c>
      <c r="G20" s="170" t="s">
        <v>73</v>
      </c>
      <c r="H20" s="173" t="s">
        <v>80</v>
      </c>
      <c r="I20" s="173" t="s">
        <v>552</v>
      </c>
      <c r="J20" s="173" t="s">
        <v>14</v>
      </c>
      <c r="K20" s="173" t="s">
        <v>267</v>
      </c>
      <c r="L20" s="176" t="s">
        <v>75</v>
      </c>
      <c r="M20" s="176" t="s">
        <v>15</v>
      </c>
      <c r="N20" s="176" t="s">
        <v>76</v>
      </c>
      <c r="O20" s="176" t="s">
        <v>75</v>
      </c>
      <c r="P20" s="176" t="s">
        <v>552</v>
      </c>
      <c r="Q20" s="176" t="s">
        <v>552</v>
      </c>
      <c r="R20" s="176" t="s">
        <v>15</v>
      </c>
      <c r="S20" s="161" t="s">
        <v>422</v>
      </c>
      <c r="T20" s="161" t="s">
        <v>79</v>
      </c>
      <c r="U20" s="161" t="s">
        <v>78</v>
      </c>
      <c r="V20" s="161" t="s">
        <v>105</v>
      </c>
      <c r="W20" s="158" t="s">
        <v>76</v>
      </c>
      <c r="X20" s="179" t="s">
        <v>77</v>
      </c>
      <c r="Y20" s="164">
        <v>11</v>
      </c>
      <c r="Z20" s="164" t="s">
        <v>555</v>
      </c>
      <c r="AA20" s="270">
        <v>11</v>
      </c>
      <c r="AB20" s="313" t="s">
        <v>552</v>
      </c>
      <c r="AC20" s="167" t="s">
        <v>552</v>
      </c>
      <c r="AD20" s="167" t="s">
        <v>248</v>
      </c>
      <c r="AE20" s="167" t="s">
        <v>552</v>
      </c>
      <c r="AF20" s="317" t="s">
        <v>552</v>
      </c>
      <c r="AG20" s="317" t="s">
        <v>552</v>
      </c>
      <c r="AH20" s="317" t="s">
        <v>552</v>
      </c>
      <c r="AI20" s="266" t="s">
        <v>552</v>
      </c>
      <c r="AJ20" s="266" t="s">
        <v>552</v>
      </c>
      <c r="AK20" s="354" t="s">
        <v>552</v>
      </c>
    </row>
    <row r="21" spans="1:37" ht="14.25" customHeight="1" x14ac:dyDescent="0.3">
      <c r="A21" s="189">
        <f t="shared" si="3"/>
        <v>45672</v>
      </c>
      <c r="B21" s="199">
        <f t="shared" si="1"/>
        <v>45672</v>
      </c>
      <c r="C21" s="149">
        <v>5</v>
      </c>
      <c r="D21" s="170" t="s">
        <v>105</v>
      </c>
      <c r="E21" s="170" t="s">
        <v>14</v>
      </c>
      <c r="F21" s="170" t="s">
        <v>552</v>
      </c>
      <c r="G21" s="170" t="s">
        <v>73</v>
      </c>
      <c r="H21" s="173" t="s">
        <v>74</v>
      </c>
      <c r="I21" s="173" t="s">
        <v>552</v>
      </c>
      <c r="J21" s="173" t="s">
        <v>248</v>
      </c>
      <c r="K21" s="173" t="s">
        <v>552</v>
      </c>
      <c r="L21" s="176" t="s">
        <v>552</v>
      </c>
      <c r="M21" s="176" t="s">
        <v>81</v>
      </c>
      <c r="N21" s="176" t="s">
        <v>422</v>
      </c>
      <c r="O21" s="176" t="s">
        <v>552</v>
      </c>
      <c r="P21" s="176" t="s">
        <v>422</v>
      </c>
      <c r="Q21" s="176" t="s">
        <v>81</v>
      </c>
      <c r="R21" s="176" t="s">
        <v>81</v>
      </c>
      <c r="S21" s="161" t="s">
        <v>268</v>
      </c>
      <c r="T21" s="161">
        <v>11</v>
      </c>
      <c r="U21" s="161" t="s">
        <v>267</v>
      </c>
      <c r="V21" s="161" t="s">
        <v>552</v>
      </c>
      <c r="W21" s="158" t="s">
        <v>555</v>
      </c>
      <c r="X21" s="179" t="s">
        <v>79</v>
      </c>
      <c r="Y21" s="164" t="s">
        <v>15</v>
      </c>
      <c r="Z21" s="164" t="s">
        <v>557</v>
      </c>
      <c r="AA21" s="270" t="s">
        <v>77</v>
      </c>
      <c r="AB21" s="313" t="s">
        <v>552</v>
      </c>
      <c r="AC21" s="167" t="s">
        <v>78</v>
      </c>
      <c r="AD21" s="167" t="s">
        <v>76</v>
      </c>
      <c r="AE21" s="167" t="s">
        <v>80</v>
      </c>
      <c r="AF21" s="317" t="s">
        <v>75</v>
      </c>
      <c r="AG21" s="317" t="s">
        <v>552</v>
      </c>
      <c r="AH21" s="317" t="s">
        <v>552</v>
      </c>
      <c r="AI21" s="266" t="s">
        <v>552</v>
      </c>
      <c r="AJ21" s="266" t="s">
        <v>552</v>
      </c>
      <c r="AK21" s="354" t="s">
        <v>552</v>
      </c>
    </row>
    <row r="22" spans="1:37" ht="14.25" customHeight="1" x14ac:dyDescent="0.3">
      <c r="A22" s="189">
        <f t="shared" si="3"/>
        <v>45672</v>
      </c>
      <c r="B22" s="199">
        <f t="shared" si="1"/>
        <v>45672</v>
      </c>
      <c r="C22" s="149">
        <v>6</v>
      </c>
      <c r="D22" s="170" t="s">
        <v>105</v>
      </c>
      <c r="E22" s="170" t="s">
        <v>14</v>
      </c>
      <c r="F22" s="170" t="s">
        <v>552</v>
      </c>
      <c r="G22" s="170" t="s">
        <v>248</v>
      </c>
      <c r="H22" s="173" t="s">
        <v>74</v>
      </c>
      <c r="I22" s="173" t="s">
        <v>15</v>
      </c>
      <c r="J22" s="173" t="s">
        <v>76</v>
      </c>
      <c r="K22" s="173" t="s">
        <v>552</v>
      </c>
      <c r="L22" s="176" t="s">
        <v>552</v>
      </c>
      <c r="M22" s="176" t="s">
        <v>552</v>
      </c>
      <c r="N22" s="176" t="s">
        <v>79</v>
      </c>
      <c r="O22" s="176" t="s">
        <v>80</v>
      </c>
      <c r="P22" s="176" t="s">
        <v>79</v>
      </c>
      <c r="Q22" s="176" t="s">
        <v>79</v>
      </c>
      <c r="R22" s="176" t="s">
        <v>80</v>
      </c>
      <c r="S22" s="161" t="s">
        <v>81</v>
      </c>
      <c r="T22" s="161" t="s">
        <v>75</v>
      </c>
      <c r="U22" s="161" t="s">
        <v>555</v>
      </c>
      <c r="V22" s="161" t="s">
        <v>73</v>
      </c>
      <c r="W22" s="158" t="s">
        <v>552</v>
      </c>
      <c r="X22" s="179" t="s">
        <v>78</v>
      </c>
      <c r="Y22" s="164" t="s">
        <v>81</v>
      </c>
      <c r="Z22" s="164" t="s">
        <v>268</v>
      </c>
      <c r="AA22" s="270" t="s">
        <v>552</v>
      </c>
      <c r="AB22" s="313" t="s">
        <v>552</v>
      </c>
      <c r="AC22" s="167" t="s">
        <v>77</v>
      </c>
      <c r="AD22" s="167" t="s">
        <v>552</v>
      </c>
      <c r="AE22" s="167" t="s">
        <v>422</v>
      </c>
      <c r="AF22" s="317">
        <v>11</v>
      </c>
      <c r="AG22" s="317">
        <v>11</v>
      </c>
      <c r="AH22" s="317" t="s">
        <v>552</v>
      </c>
      <c r="AI22" s="266" t="s">
        <v>552</v>
      </c>
      <c r="AJ22" s="266" t="s">
        <v>552</v>
      </c>
      <c r="AK22" s="354" t="s">
        <v>267</v>
      </c>
    </row>
    <row r="23" spans="1:37" ht="14.25" customHeight="1" thickBot="1" x14ac:dyDescent="0.35">
      <c r="A23" s="190">
        <f t="shared" si="3"/>
        <v>45672</v>
      </c>
      <c r="B23" s="200">
        <f t="shared" si="1"/>
        <v>45672</v>
      </c>
      <c r="C23" s="150">
        <v>7</v>
      </c>
      <c r="D23" s="171" t="s">
        <v>552</v>
      </c>
      <c r="E23" s="171" t="s">
        <v>552</v>
      </c>
      <c r="F23" s="171" t="s">
        <v>552</v>
      </c>
      <c r="G23" s="171" t="s">
        <v>552</v>
      </c>
      <c r="H23" s="174" t="s">
        <v>552</v>
      </c>
      <c r="I23" s="174" t="s">
        <v>552</v>
      </c>
      <c r="J23" s="174" t="s">
        <v>552</v>
      </c>
      <c r="K23" s="174" t="s">
        <v>552</v>
      </c>
      <c r="L23" s="177" t="s">
        <v>552</v>
      </c>
      <c r="M23" s="177" t="s">
        <v>552</v>
      </c>
      <c r="N23" s="177" t="s">
        <v>552</v>
      </c>
      <c r="O23" s="177" t="s">
        <v>552</v>
      </c>
      <c r="P23" s="177" t="s">
        <v>552</v>
      </c>
      <c r="Q23" s="177" t="s">
        <v>552</v>
      </c>
      <c r="R23" s="177" t="s">
        <v>552</v>
      </c>
      <c r="S23" s="162" t="s">
        <v>552</v>
      </c>
      <c r="T23" s="162" t="s">
        <v>552</v>
      </c>
      <c r="U23" s="162" t="s">
        <v>552</v>
      </c>
      <c r="V23" s="162" t="s">
        <v>552</v>
      </c>
      <c r="W23" s="159" t="s">
        <v>552</v>
      </c>
      <c r="X23" s="180" t="s">
        <v>552</v>
      </c>
      <c r="Y23" s="165" t="s">
        <v>552</v>
      </c>
      <c r="Z23" s="165" t="s">
        <v>552</v>
      </c>
      <c r="AA23" s="271" t="s">
        <v>552</v>
      </c>
      <c r="AB23" s="314" t="s">
        <v>552</v>
      </c>
      <c r="AC23" s="168" t="s">
        <v>552</v>
      </c>
      <c r="AD23" s="168" t="s">
        <v>552</v>
      </c>
      <c r="AE23" s="168" t="s">
        <v>552</v>
      </c>
      <c r="AF23" s="318" t="s">
        <v>80</v>
      </c>
      <c r="AG23" s="318" t="s">
        <v>268</v>
      </c>
      <c r="AH23" s="318" t="s">
        <v>552</v>
      </c>
      <c r="AI23" s="267" t="s">
        <v>552</v>
      </c>
      <c r="AJ23" s="267" t="s">
        <v>552</v>
      </c>
      <c r="AK23" s="355" t="s">
        <v>552</v>
      </c>
    </row>
    <row r="24" spans="1:37" ht="14.25" customHeight="1" x14ac:dyDescent="0.3">
      <c r="A24" s="188">
        <f>A17+1</f>
        <v>45673</v>
      </c>
      <c r="B24" s="201">
        <f t="shared" si="1"/>
        <v>45673</v>
      </c>
      <c r="C24" s="148">
        <v>1</v>
      </c>
      <c r="D24" s="169" t="s">
        <v>552</v>
      </c>
      <c r="E24" s="169" t="s">
        <v>552</v>
      </c>
      <c r="F24" s="169" t="s">
        <v>552</v>
      </c>
      <c r="G24" s="169" t="s">
        <v>105</v>
      </c>
      <c r="H24" s="172" t="s">
        <v>80</v>
      </c>
      <c r="I24" s="172" t="s">
        <v>552</v>
      </c>
      <c r="J24" s="172" t="s">
        <v>552</v>
      </c>
      <c r="K24" s="172" t="s">
        <v>268</v>
      </c>
      <c r="L24" s="175" t="s">
        <v>154</v>
      </c>
      <c r="M24" s="175" t="s">
        <v>552</v>
      </c>
      <c r="N24" s="175" t="s">
        <v>558</v>
      </c>
      <c r="O24" s="175" t="s">
        <v>155</v>
      </c>
      <c r="P24" s="175" t="s">
        <v>155</v>
      </c>
      <c r="Q24" s="175" t="s">
        <v>154</v>
      </c>
      <c r="R24" s="175" t="s">
        <v>248</v>
      </c>
      <c r="S24" s="160" t="s">
        <v>422</v>
      </c>
      <c r="T24" s="160" t="s">
        <v>15</v>
      </c>
      <c r="U24" s="160" t="s">
        <v>78</v>
      </c>
      <c r="V24" s="160" t="s">
        <v>552</v>
      </c>
      <c r="W24" s="157" t="s">
        <v>248</v>
      </c>
      <c r="X24" s="178">
        <v>11</v>
      </c>
      <c r="Y24" s="163" t="s">
        <v>81</v>
      </c>
      <c r="Z24" s="163" t="s">
        <v>79</v>
      </c>
      <c r="AA24" s="269" t="s">
        <v>81</v>
      </c>
      <c r="AB24" s="312" t="s">
        <v>267</v>
      </c>
      <c r="AC24" s="166" t="s">
        <v>77</v>
      </c>
      <c r="AD24" s="166" t="s">
        <v>14</v>
      </c>
      <c r="AE24" s="166" t="s">
        <v>73</v>
      </c>
      <c r="AF24" s="316" t="s">
        <v>75</v>
      </c>
      <c r="AG24" s="316" t="s">
        <v>76</v>
      </c>
      <c r="AH24" s="316" t="s">
        <v>552</v>
      </c>
      <c r="AI24" s="265" t="s">
        <v>74</v>
      </c>
      <c r="AJ24" s="265" t="s">
        <v>74</v>
      </c>
      <c r="AK24" s="353" t="s">
        <v>552</v>
      </c>
    </row>
    <row r="25" spans="1:37" ht="14.25" customHeight="1" x14ac:dyDescent="0.3">
      <c r="A25" s="189">
        <f t="shared" ref="A25:A30" si="4">A24</f>
        <v>45673</v>
      </c>
      <c r="B25" s="202">
        <f t="shared" si="1"/>
        <v>45673</v>
      </c>
      <c r="C25" s="149">
        <v>2</v>
      </c>
      <c r="D25" s="170" t="s">
        <v>552</v>
      </c>
      <c r="E25" s="170" t="s">
        <v>552</v>
      </c>
      <c r="F25" s="170" t="s">
        <v>552</v>
      </c>
      <c r="G25" s="170" t="s">
        <v>78</v>
      </c>
      <c r="H25" s="173" t="s">
        <v>80</v>
      </c>
      <c r="I25" s="173" t="s">
        <v>552</v>
      </c>
      <c r="J25" s="173" t="s">
        <v>75</v>
      </c>
      <c r="K25" s="173" t="s">
        <v>555</v>
      </c>
      <c r="L25" s="176" t="s">
        <v>14</v>
      </c>
      <c r="M25" s="176" t="s">
        <v>157</v>
      </c>
      <c r="N25" s="176" t="s">
        <v>552</v>
      </c>
      <c r="O25" s="176" t="s">
        <v>248</v>
      </c>
      <c r="P25" s="176" t="s">
        <v>14</v>
      </c>
      <c r="Q25" s="176" t="s">
        <v>157</v>
      </c>
      <c r="R25" s="176" t="s">
        <v>552</v>
      </c>
      <c r="S25" s="161" t="s">
        <v>77</v>
      </c>
      <c r="T25" s="161">
        <v>11</v>
      </c>
      <c r="U25" s="161" t="s">
        <v>267</v>
      </c>
      <c r="V25" s="161" t="s">
        <v>105</v>
      </c>
      <c r="W25" s="158" t="s">
        <v>248</v>
      </c>
      <c r="X25" s="179" t="s">
        <v>422</v>
      </c>
      <c r="Y25" s="164" t="s">
        <v>81</v>
      </c>
      <c r="Z25" s="164" t="s">
        <v>268</v>
      </c>
      <c r="AA25" s="270" t="s">
        <v>81</v>
      </c>
      <c r="AB25" s="313" t="s">
        <v>552</v>
      </c>
      <c r="AC25" s="167" t="s">
        <v>76</v>
      </c>
      <c r="AD25" s="167" t="s">
        <v>552</v>
      </c>
      <c r="AE25" s="167" t="s">
        <v>79</v>
      </c>
      <c r="AF25" s="317" t="s">
        <v>73</v>
      </c>
      <c r="AG25" s="317" t="s">
        <v>15</v>
      </c>
      <c r="AH25" s="317" t="s">
        <v>552</v>
      </c>
      <c r="AI25" s="266" t="s">
        <v>74</v>
      </c>
      <c r="AJ25" s="266" t="s">
        <v>74</v>
      </c>
      <c r="AK25" s="354" t="s">
        <v>552</v>
      </c>
    </row>
    <row r="26" spans="1:37" ht="14.25" customHeight="1" x14ac:dyDescent="0.3">
      <c r="A26" s="189">
        <f t="shared" si="4"/>
        <v>45673</v>
      </c>
      <c r="B26" s="202">
        <f t="shared" si="1"/>
        <v>45673</v>
      </c>
      <c r="C26" s="149">
        <v>3</v>
      </c>
      <c r="D26" s="170" t="s">
        <v>552</v>
      </c>
      <c r="E26" s="170" t="s">
        <v>552</v>
      </c>
      <c r="F26" s="170" t="s">
        <v>552</v>
      </c>
      <c r="G26" s="170" t="s">
        <v>552</v>
      </c>
      <c r="H26" s="173" t="s">
        <v>552</v>
      </c>
      <c r="I26" s="173" t="s">
        <v>552</v>
      </c>
      <c r="J26" s="173" t="s">
        <v>75</v>
      </c>
      <c r="K26" s="173" t="s">
        <v>79</v>
      </c>
      <c r="L26" s="176" t="s">
        <v>156</v>
      </c>
      <c r="M26" s="176" t="s">
        <v>74</v>
      </c>
      <c r="N26" s="176" t="s">
        <v>215</v>
      </c>
      <c r="O26" s="176" t="s">
        <v>216</v>
      </c>
      <c r="P26" s="176" t="s">
        <v>215</v>
      </c>
      <c r="Q26" s="176" t="s">
        <v>156</v>
      </c>
      <c r="R26" s="176" t="s">
        <v>216</v>
      </c>
      <c r="S26" s="161" t="s">
        <v>76</v>
      </c>
      <c r="T26" s="161" t="s">
        <v>80</v>
      </c>
      <c r="U26" s="161" t="s">
        <v>14</v>
      </c>
      <c r="V26" s="161" t="s">
        <v>73</v>
      </c>
      <c r="W26" s="158" t="s">
        <v>74</v>
      </c>
      <c r="X26" s="179">
        <v>11</v>
      </c>
      <c r="Y26" s="164" t="s">
        <v>77</v>
      </c>
      <c r="Z26" s="164" t="s">
        <v>555</v>
      </c>
      <c r="AA26" s="270" t="s">
        <v>422</v>
      </c>
      <c r="AB26" s="313" t="s">
        <v>81</v>
      </c>
      <c r="AC26" s="167" t="s">
        <v>15</v>
      </c>
      <c r="AD26" s="167" t="s">
        <v>552</v>
      </c>
      <c r="AE26" s="167" t="s">
        <v>105</v>
      </c>
      <c r="AF26" s="317" t="s">
        <v>248</v>
      </c>
      <c r="AG26" s="317" t="s">
        <v>268</v>
      </c>
      <c r="AH26" s="317" t="s">
        <v>267</v>
      </c>
      <c r="AI26" s="266" t="s">
        <v>78</v>
      </c>
      <c r="AJ26" s="266" t="s">
        <v>78</v>
      </c>
      <c r="AK26" s="354" t="s">
        <v>552</v>
      </c>
    </row>
    <row r="27" spans="1:37" ht="14.25" customHeight="1" x14ac:dyDescent="0.3">
      <c r="A27" s="189">
        <f t="shared" si="4"/>
        <v>45673</v>
      </c>
      <c r="B27" s="202">
        <f t="shared" si="1"/>
        <v>45673</v>
      </c>
      <c r="C27" s="149">
        <v>4</v>
      </c>
      <c r="D27" s="170" t="s">
        <v>552</v>
      </c>
      <c r="E27" s="170" t="s">
        <v>552</v>
      </c>
      <c r="F27" s="170" t="s">
        <v>552</v>
      </c>
      <c r="G27" s="170" t="s">
        <v>552</v>
      </c>
      <c r="H27" s="173" t="s">
        <v>77</v>
      </c>
      <c r="I27" s="173" t="s">
        <v>15</v>
      </c>
      <c r="J27" s="173" t="s">
        <v>76</v>
      </c>
      <c r="K27" s="173" t="s">
        <v>555</v>
      </c>
      <c r="L27" s="176" t="s">
        <v>105</v>
      </c>
      <c r="M27" s="176" t="s">
        <v>105</v>
      </c>
      <c r="N27" s="176" t="s">
        <v>267</v>
      </c>
      <c r="O27" s="176" t="s">
        <v>105</v>
      </c>
      <c r="P27" s="176" t="s">
        <v>267</v>
      </c>
      <c r="Q27" s="176" t="s">
        <v>73</v>
      </c>
      <c r="R27" s="176" t="s">
        <v>73</v>
      </c>
      <c r="S27" s="161" t="s">
        <v>81</v>
      </c>
      <c r="T27" s="161" t="s">
        <v>75</v>
      </c>
      <c r="U27" s="161" t="s">
        <v>248</v>
      </c>
      <c r="V27" s="161" t="s">
        <v>552</v>
      </c>
      <c r="W27" s="158" t="s">
        <v>14</v>
      </c>
      <c r="X27" s="179" t="s">
        <v>81</v>
      </c>
      <c r="Y27" s="164">
        <v>11</v>
      </c>
      <c r="Z27" s="164" t="s">
        <v>78</v>
      </c>
      <c r="AA27" s="270">
        <v>11</v>
      </c>
      <c r="AB27" s="313" t="s">
        <v>79</v>
      </c>
      <c r="AC27" s="167" t="s">
        <v>268</v>
      </c>
      <c r="AD27" s="167" t="s">
        <v>552</v>
      </c>
      <c r="AE27" s="167" t="s">
        <v>80</v>
      </c>
      <c r="AF27" s="317" t="s">
        <v>74</v>
      </c>
      <c r="AG27" s="317" t="s">
        <v>552</v>
      </c>
      <c r="AH27" s="317" t="s">
        <v>552</v>
      </c>
      <c r="AI27" s="266" t="s">
        <v>422</v>
      </c>
      <c r="AJ27" s="266" t="s">
        <v>14</v>
      </c>
      <c r="AK27" s="354" t="s">
        <v>552</v>
      </c>
    </row>
    <row r="28" spans="1:37" ht="14.25" customHeight="1" x14ac:dyDescent="0.3">
      <c r="A28" s="189">
        <f t="shared" si="4"/>
        <v>45673</v>
      </c>
      <c r="B28" s="202">
        <f t="shared" si="1"/>
        <v>45673</v>
      </c>
      <c r="C28" s="149">
        <v>5</v>
      </c>
      <c r="D28" s="170" t="s">
        <v>552</v>
      </c>
      <c r="E28" s="170" t="s">
        <v>552</v>
      </c>
      <c r="F28" s="170" t="s">
        <v>552</v>
      </c>
      <c r="G28" s="170" t="s">
        <v>73</v>
      </c>
      <c r="H28" s="173" t="s">
        <v>78</v>
      </c>
      <c r="I28" s="173" t="s">
        <v>552</v>
      </c>
      <c r="J28" s="173" t="s">
        <v>76</v>
      </c>
      <c r="K28" s="173" t="s">
        <v>267</v>
      </c>
      <c r="L28" s="176" t="s">
        <v>74</v>
      </c>
      <c r="M28" s="176" t="s">
        <v>81</v>
      </c>
      <c r="N28" s="176" t="s">
        <v>552</v>
      </c>
      <c r="O28" s="176" t="s">
        <v>552</v>
      </c>
      <c r="P28" s="176" t="s">
        <v>552</v>
      </c>
      <c r="Q28" s="176" t="s">
        <v>81</v>
      </c>
      <c r="R28" s="176" t="s">
        <v>74</v>
      </c>
      <c r="S28" s="161" t="s">
        <v>81</v>
      </c>
      <c r="T28" s="161" t="s">
        <v>79</v>
      </c>
      <c r="U28" s="161" t="s">
        <v>555</v>
      </c>
      <c r="V28" s="161" t="s">
        <v>552</v>
      </c>
      <c r="W28" s="158" t="s">
        <v>74</v>
      </c>
      <c r="X28" s="179" t="s">
        <v>15</v>
      </c>
      <c r="Y28" s="164" t="s">
        <v>81</v>
      </c>
      <c r="Z28" s="164" t="s">
        <v>80</v>
      </c>
      <c r="AA28" s="270" t="s">
        <v>268</v>
      </c>
      <c r="AB28" s="313" t="s">
        <v>422</v>
      </c>
      <c r="AC28" s="167" t="s">
        <v>75</v>
      </c>
      <c r="AD28" s="167" t="s">
        <v>248</v>
      </c>
      <c r="AE28" s="167">
        <v>11</v>
      </c>
      <c r="AF28" s="317" t="s">
        <v>77</v>
      </c>
      <c r="AG28" s="317" t="s">
        <v>552</v>
      </c>
      <c r="AH28" s="317" t="s">
        <v>105</v>
      </c>
      <c r="AI28" s="266" t="s">
        <v>14</v>
      </c>
      <c r="AJ28" s="266" t="s">
        <v>14</v>
      </c>
      <c r="AK28" s="354" t="s">
        <v>552</v>
      </c>
    </row>
    <row r="29" spans="1:37" ht="14.25" customHeight="1" x14ac:dyDescent="0.3">
      <c r="A29" s="189">
        <f t="shared" si="4"/>
        <v>45673</v>
      </c>
      <c r="B29" s="202">
        <f t="shared" si="1"/>
        <v>45673</v>
      </c>
      <c r="C29" s="149">
        <v>6</v>
      </c>
      <c r="D29" s="170" t="s">
        <v>552</v>
      </c>
      <c r="E29" s="170" t="s">
        <v>552</v>
      </c>
      <c r="F29" s="170" t="s">
        <v>552</v>
      </c>
      <c r="G29" s="170" t="s">
        <v>552</v>
      </c>
      <c r="H29" s="173" t="s">
        <v>78</v>
      </c>
      <c r="I29" s="173" t="s">
        <v>552</v>
      </c>
      <c r="J29" s="173" t="s">
        <v>552</v>
      </c>
      <c r="K29" s="173" t="s">
        <v>552</v>
      </c>
      <c r="L29" s="176" t="s">
        <v>75</v>
      </c>
      <c r="M29" s="176" t="s">
        <v>15</v>
      </c>
      <c r="N29" s="176" t="s">
        <v>76</v>
      </c>
      <c r="O29" s="176" t="s">
        <v>75</v>
      </c>
      <c r="P29" s="176" t="s">
        <v>552</v>
      </c>
      <c r="Q29" s="176" t="s">
        <v>76</v>
      </c>
      <c r="R29" s="176" t="s">
        <v>15</v>
      </c>
      <c r="S29" s="161" t="s">
        <v>268</v>
      </c>
      <c r="T29" s="161" t="s">
        <v>74</v>
      </c>
      <c r="U29" s="161" t="s">
        <v>557</v>
      </c>
      <c r="V29" s="161" t="s">
        <v>552</v>
      </c>
      <c r="W29" s="158" t="s">
        <v>14</v>
      </c>
      <c r="X29" s="179" t="s">
        <v>79</v>
      </c>
      <c r="Y29" s="164">
        <v>11</v>
      </c>
      <c r="Z29" s="164" t="s">
        <v>555</v>
      </c>
      <c r="AA29" s="270" t="s">
        <v>77</v>
      </c>
      <c r="AB29" s="313" t="s">
        <v>80</v>
      </c>
      <c r="AC29" s="167" t="s">
        <v>248</v>
      </c>
      <c r="AD29" s="167" t="s">
        <v>552</v>
      </c>
      <c r="AE29" s="167" t="s">
        <v>552</v>
      </c>
      <c r="AF29" s="317" t="s">
        <v>81</v>
      </c>
      <c r="AG29" s="317" t="s">
        <v>81</v>
      </c>
      <c r="AH29" s="317" t="s">
        <v>552</v>
      </c>
      <c r="AI29" s="266" t="s">
        <v>14</v>
      </c>
      <c r="AJ29" s="266" t="s">
        <v>552</v>
      </c>
      <c r="AK29" s="354" t="s">
        <v>552</v>
      </c>
    </row>
    <row r="30" spans="1:37" ht="14.25" customHeight="1" thickBot="1" x14ac:dyDescent="0.35">
      <c r="A30" s="190">
        <f t="shared" si="4"/>
        <v>45673</v>
      </c>
      <c r="B30" s="203">
        <f t="shared" si="1"/>
        <v>45673</v>
      </c>
      <c r="C30" s="150">
        <v>7</v>
      </c>
      <c r="D30" s="171" t="s">
        <v>552</v>
      </c>
      <c r="E30" s="171" t="s">
        <v>552</v>
      </c>
      <c r="F30" s="171" t="s">
        <v>552</v>
      </c>
      <c r="G30" s="171" t="s">
        <v>552</v>
      </c>
      <c r="H30" s="174" t="s">
        <v>552</v>
      </c>
      <c r="I30" s="174" t="s">
        <v>552</v>
      </c>
      <c r="J30" s="174" t="s">
        <v>552</v>
      </c>
      <c r="K30" s="174" t="s">
        <v>552</v>
      </c>
      <c r="L30" s="177" t="s">
        <v>552</v>
      </c>
      <c r="M30" s="177" t="s">
        <v>552</v>
      </c>
      <c r="N30" s="177" t="s">
        <v>552</v>
      </c>
      <c r="O30" s="177" t="s">
        <v>552</v>
      </c>
      <c r="P30" s="177" t="s">
        <v>552</v>
      </c>
      <c r="Q30" s="177" t="s">
        <v>552</v>
      </c>
      <c r="R30" s="177" t="s">
        <v>552</v>
      </c>
      <c r="S30" s="162" t="s">
        <v>552</v>
      </c>
      <c r="T30" s="162" t="s">
        <v>552</v>
      </c>
      <c r="U30" s="162" t="s">
        <v>552</v>
      </c>
      <c r="V30" s="162" t="s">
        <v>552</v>
      </c>
      <c r="W30" s="159" t="s">
        <v>552</v>
      </c>
      <c r="X30" s="180" t="s">
        <v>552</v>
      </c>
      <c r="Y30" s="165" t="s">
        <v>552</v>
      </c>
      <c r="Z30" s="165" t="s">
        <v>552</v>
      </c>
      <c r="AA30" s="271" t="s">
        <v>552</v>
      </c>
      <c r="AB30" s="314" t="s">
        <v>552</v>
      </c>
      <c r="AC30" s="168" t="s">
        <v>552</v>
      </c>
      <c r="AD30" s="168" t="s">
        <v>552</v>
      </c>
      <c r="AE30" s="168" t="s">
        <v>552</v>
      </c>
      <c r="AF30" s="318" t="s">
        <v>79</v>
      </c>
      <c r="AG30" s="318" t="s">
        <v>78</v>
      </c>
      <c r="AH30" s="318" t="s">
        <v>552</v>
      </c>
      <c r="AI30" s="267" t="s">
        <v>552</v>
      </c>
      <c r="AJ30" s="267" t="s">
        <v>552</v>
      </c>
      <c r="AK30" s="355" t="s">
        <v>552</v>
      </c>
    </row>
    <row r="31" spans="1:37" ht="14.25" customHeight="1" x14ac:dyDescent="0.3">
      <c r="A31" s="188">
        <f>A24+1</f>
        <v>45674</v>
      </c>
      <c r="B31" s="204">
        <f t="shared" si="1"/>
        <v>45674</v>
      </c>
      <c r="C31" s="148">
        <v>1</v>
      </c>
      <c r="D31" s="169" t="s">
        <v>422</v>
      </c>
      <c r="E31" s="169" t="s">
        <v>552</v>
      </c>
      <c r="F31" s="169" t="s">
        <v>75</v>
      </c>
      <c r="G31" s="169" t="s">
        <v>552</v>
      </c>
      <c r="H31" s="172" t="s">
        <v>74</v>
      </c>
      <c r="I31" s="172" t="s">
        <v>552</v>
      </c>
      <c r="J31" s="172" t="s">
        <v>14</v>
      </c>
      <c r="K31" s="172" t="s">
        <v>79</v>
      </c>
      <c r="L31" s="175" t="s">
        <v>552</v>
      </c>
      <c r="M31" s="175" t="s">
        <v>552</v>
      </c>
      <c r="N31" s="175" t="s">
        <v>78</v>
      </c>
      <c r="O31" s="175" t="s">
        <v>552</v>
      </c>
      <c r="P31" s="175" t="s">
        <v>552</v>
      </c>
      <c r="Q31" s="175" t="s">
        <v>552</v>
      </c>
      <c r="R31" s="175" t="s">
        <v>552</v>
      </c>
      <c r="S31" s="160" t="s">
        <v>77</v>
      </c>
      <c r="T31" s="160">
        <v>11</v>
      </c>
      <c r="U31" s="160" t="s">
        <v>552</v>
      </c>
      <c r="V31" s="160" t="s">
        <v>73</v>
      </c>
      <c r="W31" s="157" t="s">
        <v>78</v>
      </c>
      <c r="X31" s="178" t="s">
        <v>76</v>
      </c>
      <c r="Y31" s="163" t="s">
        <v>81</v>
      </c>
      <c r="Z31" s="163" t="s">
        <v>552</v>
      </c>
      <c r="AA31" s="269" t="s">
        <v>81</v>
      </c>
      <c r="AB31" s="312" t="s">
        <v>105</v>
      </c>
      <c r="AC31" s="166" t="s">
        <v>268</v>
      </c>
      <c r="AD31" s="166" t="s">
        <v>552</v>
      </c>
      <c r="AE31" s="166" t="s">
        <v>267</v>
      </c>
      <c r="AF31" s="316" t="s">
        <v>80</v>
      </c>
      <c r="AG31" s="316" t="s">
        <v>15</v>
      </c>
      <c r="AH31" s="316" t="s">
        <v>552</v>
      </c>
      <c r="AI31" s="265" t="s">
        <v>248</v>
      </c>
      <c r="AJ31" s="265" t="s">
        <v>248</v>
      </c>
      <c r="AK31" s="353" t="s">
        <v>552</v>
      </c>
    </row>
    <row r="32" spans="1:37" ht="14.25" customHeight="1" x14ac:dyDescent="0.3">
      <c r="A32" s="189">
        <f t="shared" ref="A32:A37" si="5">A31</f>
        <v>45674</v>
      </c>
      <c r="B32" s="205">
        <f t="shared" si="1"/>
        <v>45674</v>
      </c>
      <c r="C32" s="149">
        <v>2</v>
      </c>
      <c r="D32" s="170" t="s">
        <v>552</v>
      </c>
      <c r="E32" s="170" t="s">
        <v>552</v>
      </c>
      <c r="F32" s="170" t="s">
        <v>552</v>
      </c>
      <c r="G32" s="170" t="s">
        <v>552</v>
      </c>
      <c r="H32" s="173" t="s">
        <v>555</v>
      </c>
      <c r="I32" s="173" t="s">
        <v>15</v>
      </c>
      <c r="J32" s="173" t="s">
        <v>14</v>
      </c>
      <c r="K32" s="173" t="s">
        <v>79</v>
      </c>
      <c r="L32" s="176">
        <v>11</v>
      </c>
      <c r="M32" s="176" t="s">
        <v>78</v>
      </c>
      <c r="N32" s="176">
        <v>11</v>
      </c>
      <c r="O32" s="176" t="s">
        <v>268</v>
      </c>
      <c r="P32" s="176" t="s">
        <v>78</v>
      </c>
      <c r="Q32" s="176" t="s">
        <v>552</v>
      </c>
      <c r="R32" s="176" t="s">
        <v>268</v>
      </c>
      <c r="S32" s="161" t="s">
        <v>81</v>
      </c>
      <c r="T32" s="161" t="s">
        <v>80</v>
      </c>
      <c r="U32" s="161" t="s">
        <v>267</v>
      </c>
      <c r="V32" s="161" t="s">
        <v>552</v>
      </c>
      <c r="W32" s="158" t="s">
        <v>78</v>
      </c>
      <c r="X32" s="179" t="s">
        <v>81</v>
      </c>
      <c r="Y32" s="164" t="s">
        <v>77</v>
      </c>
      <c r="Z32" s="164" t="s">
        <v>580</v>
      </c>
      <c r="AA32" s="270" t="s">
        <v>76</v>
      </c>
      <c r="AB32" s="313" t="s">
        <v>73</v>
      </c>
      <c r="AC32" s="167" t="s">
        <v>75</v>
      </c>
      <c r="AD32" s="167" t="s">
        <v>552</v>
      </c>
      <c r="AE32" s="167" t="s">
        <v>422</v>
      </c>
      <c r="AF32" s="317" t="s">
        <v>74</v>
      </c>
      <c r="AG32" s="317" t="s">
        <v>552</v>
      </c>
      <c r="AH32" s="317" t="s">
        <v>105</v>
      </c>
      <c r="AI32" s="266" t="s">
        <v>248</v>
      </c>
      <c r="AJ32" s="266" t="s">
        <v>248</v>
      </c>
      <c r="AK32" s="354" t="s">
        <v>552</v>
      </c>
    </row>
    <row r="33" spans="1:37" ht="14.25" customHeight="1" x14ac:dyDescent="0.3">
      <c r="A33" s="189">
        <f t="shared" si="5"/>
        <v>45674</v>
      </c>
      <c r="B33" s="205">
        <f t="shared" si="1"/>
        <v>45674</v>
      </c>
      <c r="C33" s="149">
        <v>3</v>
      </c>
      <c r="D33" s="170" t="s">
        <v>267</v>
      </c>
      <c r="E33" s="170" t="s">
        <v>552</v>
      </c>
      <c r="F33" s="170" t="s">
        <v>73</v>
      </c>
      <c r="G33" s="170" t="s">
        <v>552</v>
      </c>
      <c r="H33" s="173" t="s">
        <v>552</v>
      </c>
      <c r="I33" s="173" t="s">
        <v>15</v>
      </c>
      <c r="J33" s="173" t="s">
        <v>248</v>
      </c>
      <c r="K33" s="173" t="s">
        <v>552</v>
      </c>
      <c r="L33" s="176" t="s">
        <v>77</v>
      </c>
      <c r="M33" s="176" t="s">
        <v>555</v>
      </c>
      <c r="N33" s="176" t="s">
        <v>79</v>
      </c>
      <c r="O33" s="176" t="s">
        <v>80</v>
      </c>
      <c r="P33" s="176" t="s">
        <v>79</v>
      </c>
      <c r="Q33" s="176" t="s">
        <v>79</v>
      </c>
      <c r="R33" s="176" t="s">
        <v>80</v>
      </c>
      <c r="S33" s="161" t="s">
        <v>268</v>
      </c>
      <c r="T33" s="161" t="s">
        <v>74</v>
      </c>
      <c r="U33" s="161" t="s">
        <v>14</v>
      </c>
      <c r="V33" s="161" t="s">
        <v>105</v>
      </c>
      <c r="W33" s="158" t="s">
        <v>77</v>
      </c>
      <c r="X33" s="179" t="s">
        <v>75</v>
      </c>
      <c r="Y33" s="164">
        <v>11</v>
      </c>
      <c r="Z33" s="164" t="s">
        <v>580</v>
      </c>
      <c r="AA33" s="270">
        <v>11</v>
      </c>
      <c r="AB33" s="313" t="s">
        <v>78</v>
      </c>
      <c r="AC33" s="167" t="s">
        <v>552</v>
      </c>
      <c r="AD33" s="167" t="s">
        <v>552</v>
      </c>
      <c r="AE33" s="167" t="s">
        <v>81</v>
      </c>
      <c r="AF33" s="317" t="s">
        <v>422</v>
      </c>
      <c r="AG33" s="317" t="s">
        <v>422</v>
      </c>
      <c r="AH33" s="317" t="s">
        <v>552</v>
      </c>
      <c r="AI33" s="266" t="s">
        <v>76</v>
      </c>
      <c r="AJ33" s="266" t="s">
        <v>76</v>
      </c>
      <c r="AK33" s="354" t="s">
        <v>552</v>
      </c>
    </row>
    <row r="34" spans="1:37" ht="14.25" customHeight="1" x14ac:dyDescent="0.3">
      <c r="A34" s="189">
        <f t="shared" si="5"/>
        <v>45674</v>
      </c>
      <c r="B34" s="205">
        <f t="shared" si="1"/>
        <v>45674</v>
      </c>
      <c r="C34" s="149">
        <v>4</v>
      </c>
      <c r="D34" s="170" t="s">
        <v>105</v>
      </c>
      <c r="E34" s="170" t="s">
        <v>552</v>
      </c>
      <c r="F34" s="170" t="s">
        <v>15</v>
      </c>
      <c r="G34" s="170" t="s">
        <v>552</v>
      </c>
      <c r="H34" s="173" t="s">
        <v>78</v>
      </c>
      <c r="I34" s="173" t="s">
        <v>552</v>
      </c>
      <c r="J34" s="173" t="s">
        <v>81</v>
      </c>
      <c r="K34" s="173" t="s">
        <v>552</v>
      </c>
      <c r="L34" s="176" t="s">
        <v>14</v>
      </c>
      <c r="M34" s="176" t="s">
        <v>552</v>
      </c>
      <c r="N34" s="176" t="s">
        <v>77</v>
      </c>
      <c r="O34" s="176" t="s">
        <v>248</v>
      </c>
      <c r="P34" s="176" t="s">
        <v>14</v>
      </c>
      <c r="Q34" s="176" t="s">
        <v>552</v>
      </c>
      <c r="R34" s="176" t="s">
        <v>248</v>
      </c>
      <c r="S34" s="161" t="s">
        <v>422</v>
      </c>
      <c r="T34" s="161" t="s">
        <v>75</v>
      </c>
      <c r="U34" s="161" t="s">
        <v>555</v>
      </c>
      <c r="V34" s="161" t="s">
        <v>552</v>
      </c>
      <c r="W34" s="158" t="s">
        <v>77</v>
      </c>
      <c r="X34" s="179" t="s">
        <v>80</v>
      </c>
      <c r="Y34" s="164">
        <v>11</v>
      </c>
      <c r="Z34" s="164" t="s">
        <v>580</v>
      </c>
      <c r="AA34" s="270">
        <v>11</v>
      </c>
      <c r="AB34" s="313" t="s">
        <v>268</v>
      </c>
      <c r="AC34" s="167" t="s">
        <v>74</v>
      </c>
      <c r="AD34" s="167" t="s">
        <v>552</v>
      </c>
      <c r="AE34" s="167" t="s">
        <v>79</v>
      </c>
      <c r="AF34" s="317" t="s">
        <v>73</v>
      </c>
      <c r="AG34" s="317" t="s">
        <v>552</v>
      </c>
      <c r="AH34" s="317" t="s">
        <v>267</v>
      </c>
      <c r="AI34" s="266" t="s">
        <v>76</v>
      </c>
      <c r="AJ34" s="266" t="s">
        <v>76</v>
      </c>
      <c r="AK34" s="354" t="s">
        <v>552</v>
      </c>
    </row>
    <row r="35" spans="1:37" ht="14.25" customHeight="1" x14ac:dyDescent="0.3">
      <c r="A35" s="189">
        <f t="shared" si="5"/>
        <v>45674</v>
      </c>
      <c r="B35" s="205">
        <f t="shared" si="1"/>
        <v>45674</v>
      </c>
      <c r="C35" s="149">
        <v>5</v>
      </c>
      <c r="D35" s="170" t="s">
        <v>77</v>
      </c>
      <c r="E35" s="170" t="s">
        <v>14</v>
      </c>
      <c r="F35" s="170" t="s">
        <v>74</v>
      </c>
      <c r="G35" s="170" t="s">
        <v>552</v>
      </c>
      <c r="H35" s="173" t="s">
        <v>422</v>
      </c>
      <c r="I35" s="173">
        <v>11</v>
      </c>
      <c r="J35" s="173" t="s">
        <v>76</v>
      </c>
      <c r="K35" s="173" t="s">
        <v>552</v>
      </c>
      <c r="L35" s="176" t="s">
        <v>105</v>
      </c>
      <c r="M35" s="176" t="s">
        <v>105</v>
      </c>
      <c r="N35" s="176" t="s">
        <v>267</v>
      </c>
      <c r="O35" s="176" t="s">
        <v>105</v>
      </c>
      <c r="P35" s="176" t="s">
        <v>267</v>
      </c>
      <c r="Q35" s="176" t="s">
        <v>73</v>
      </c>
      <c r="R35" s="176" t="s">
        <v>73</v>
      </c>
      <c r="S35" s="161" t="s">
        <v>81</v>
      </c>
      <c r="T35" s="161" t="s">
        <v>15</v>
      </c>
      <c r="U35" s="161" t="s">
        <v>248</v>
      </c>
      <c r="V35" s="161" t="s">
        <v>552</v>
      </c>
      <c r="W35" s="158" t="s">
        <v>268</v>
      </c>
      <c r="X35" s="179" t="s">
        <v>81</v>
      </c>
      <c r="Y35" s="164" t="s">
        <v>552</v>
      </c>
      <c r="Z35" s="164" t="s">
        <v>580</v>
      </c>
      <c r="AA35" s="270" t="s">
        <v>80</v>
      </c>
      <c r="AB35" s="313" t="s">
        <v>555</v>
      </c>
      <c r="AC35" s="167" t="s">
        <v>552</v>
      </c>
      <c r="AD35" s="167" t="s">
        <v>552</v>
      </c>
      <c r="AE35" s="167" t="s">
        <v>79</v>
      </c>
      <c r="AF35" s="317" t="s">
        <v>75</v>
      </c>
      <c r="AG35" s="317" t="s">
        <v>78</v>
      </c>
      <c r="AH35" s="317" t="s">
        <v>552</v>
      </c>
      <c r="AI35" s="266" t="s">
        <v>552</v>
      </c>
      <c r="AJ35" s="266" t="s">
        <v>268</v>
      </c>
      <c r="AK35" s="354" t="s">
        <v>552</v>
      </c>
    </row>
    <row r="36" spans="1:37" ht="14.25" customHeight="1" x14ac:dyDescent="0.3">
      <c r="A36" s="189">
        <f t="shared" si="5"/>
        <v>45674</v>
      </c>
      <c r="B36" s="205">
        <f>A36</f>
        <v>45674</v>
      </c>
      <c r="C36" s="149">
        <v>6</v>
      </c>
      <c r="D36" s="170" t="s">
        <v>81</v>
      </c>
      <c r="E36" s="170">
        <v>11</v>
      </c>
      <c r="F36" s="170" t="s">
        <v>552</v>
      </c>
      <c r="G36" s="170" t="s">
        <v>552</v>
      </c>
      <c r="H36" s="173" t="s">
        <v>552</v>
      </c>
      <c r="I36" s="173" t="s">
        <v>552</v>
      </c>
      <c r="J36" s="173" t="s">
        <v>248</v>
      </c>
      <c r="K36" s="173" t="s">
        <v>552</v>
      </c>
      <c r="L36" s="176" t="s">
        <v>74</v>
      </c>
      <c r="M36" s="176" t="s">
        <v>74</v>
      </c>
      <c r="N36" s="176" t="s">
        <v>552</v>
      </c>
      <c r="O36" s="176" t="s">
        <v>552</v>
      </c>
      <c r="P36" s="176" t="s">
        <v>552</v>
      </c>
      <c r="Q36" s="176" t="s">
        <v>552</v>
      </c>
      <c r="R36" s="176" t="s">
        <v>74</v>
      </c>
      <c r="S36" s="161" t="s">
        <v>76</v>
      </c>
      <c r="T36" s="161" t="s">
        <v>79</v>
      </c>
      <c r="U36" s="161" t="s">
        <v>78</v>
      </c>
      <c r="V36" s="161" t="s">
        <v>552</v>
      </c>
      <c r="W36" s="158" t="s">
        <v>268</v>
      </c>
      <c r="X36" s="179" t="s">
        <v>15</v>
      </c>
      <c r="Y36" s="164" t="s">
        <v>75</v>
      </c>
      <c r="Z36" s="164" t="s">
        <v>552</v>
      </c>
      <c r="AA36" s="270" t="s">
        <v>552</v>
      </c>
      <c r="AB36" s="313" t="s">
        <v>77</v>
      </c>
      <c r="AC36" s="167" t="s">
        <v>552</v>
      </c>
      <c r="AD36" s="167" t="s">
        <v>552</v>
      </c>
      <c r="AE36" s="167" t="s">
        <v>80</v>
      </c>
      <c r="AF36" s="317" t="s">
        <v>552</v>
      </c>
      <c r="AG36" s="317" t="s">
        <v>14</v>
      </c>
      <c r="AH36" s="317" t="s">
        <v>552</v>
      </c>
      <c r="AI36" s="266" t="s">
        <v>268</v>
      </c>
      <c r="AJ36" s="266" t="s">
        <v>552</v>
      </c>
      <c r="AK36" s="354" t="s">
        <v>552</v>
      </c>
    </row>
    <row r="37" spans="1:37" ht="14.25" customHeight="1" thickBot="1" x14ac:dyDescent="0.35">
      <c r="A37" s="190">
        <f t="shared" si="5"/>
        <v>45674</v>
      </c>
      <c r="B37" s="206">
        <f>A37</f>
        <v>45674</v>
      </c>
      <c r="C37" s="150">
        <v>7</v>
      </c>
      <c r="D37" s="171" t="s">
        <v>552</v>
      </c>
      <c r="E37" s="171" t="s">
        <v>552</v>
      </c>
      <c r="F37" s="171" t="s">
        <v>552</v>
      </c>
      <c r="G37" s="171" t="s">
        <v>552</v>
      </c>
      <c r="H37" s="174" t="s">
        <v>552</v>
      </c>
      <c r="I37" s="174" t="s">
        <v>552</v>
      </c>
      <c r="J37" s="174" t="s">
        <v>552</v>
      </c>
      <c r="K37" s="174" t="s">
        <v>552</v>
      </c>
      <c r="L37" s="177" t="s">
        <v>552</v>
      </c>
      <c r="M37" s="177" t="s">
        <v>552</v>
      </c>
      <c r="N37" s="177" t="s">
        <v>552</v>
      </c>
      <c r="O37" s="177" t="s">
        <v>552</v>
      </c>
      <c r="P37" s="177" t="s">
        <v>552</v>
      </c>
      <c r="Q37" s="177" t="s">
        <v>552</v>
      </c>
      <c r="R37" s="177" t="s">
        <v>552</v>
      </c>
      <c r="S37" s="162" t="s">
        <v>268</v>
      </c>
      <c r="T37" s="162" t="s">
        <v>552</v>
      </c>
      <c r="U37" s="162" t="s">
        <v>557</v>
      </c>
      <c r="V37" s="162" t="s">
        <v>552</v>
      </c>
      <c r="W37" s="159" t="s">
        <v>552</v>
      </c>
      <c r="X37" s="180" t="s">
        <v>552</v>
      </c>
      <c r="Y37" s="165" t="s">
        <v>552</v>
      </c>
      <c r="Z37" s="165" t="s">
        <v>552</v>
      </c>
      <c r="AA37" s="271" t="s">
        <v>552</v>
      </c>
      <c r="AB37" s="314" t="s">
        <v>552</v>
      </c>
      <c r="AC37" s="168" t="s">
        <v>552</v>
      </c>
      <c r="AD37" s="168" t="s">
        <v>552</v>
      </c>
      <c r="AE37" s="168" t="s">
        <v>552</v>
      </c>
      <c r="AF37" s="318" t="s">
        <v>81</v>
      </c>
      <c r="AG37" s="318">
        <v>11</v>
      </c>
      <c r="AH37" s="318" t="s">
        <v>552</v>
      </c>
      <c r="AI37" s="267" t="s">
        <v>552</v>
      </c>
      <c r="AJ37" s="267" t="s">
        <v>552</v>
      </c>
      <c r="AK37" s="355" t="s">
        <v>552</v>
      </c>
    </row>
  </sheetData>
  <conditionalFormatting sqref="D3:AK37">
    <cfRule type="expression" dxfId="205" priority="1" stopIfTrue="1">
      <formula>IF(D3="",0,1)</formula>
    </cfRule>
  </conditionalFormatting>
  <pageMargins left="0.27559055118110237" right="0.27559055118110237" top="0.27559055118110237" bottom="0.27559055118110237" header="0.39370078740157483" footer="0.39370078740157483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0"/>
    <pageSetUpPr fitToPage="1"/>
  </sheetPr>
  <dimension ref="A1:AK37"/>
  <sheetViews>
    <sheetView topLeftCell="A4" workbookViewId="0">
      <selection activeCell="B1" sqref="B1"/>
    </sheetView>
  </sheetViews>
  <sheetFormatPr defaultColWidth="9.109375" defaultRowHeight="14.4" x14ac:dyDescent="0.3"/>
  <cols>
    <col min="1" max="1" width="6.44140625" style="187" customWidth="1"/>
    <col min="2" max="2" width="4" style="187" customWidth="1"/>
    <col min="3" max="16" width="3.88671875" style="187" customWidth="1"/>
    <col min="17" max="17" width="4.5546875" style="187" customWidth="1"/>
    <col min="18" max="18" width="3.88671875" style="187" customWidth="1"/>
    <col min="19" max="19" width="4.44140625" style="187" customWidth="1"/>
    <col min="20" max="23" width="3.88671875" style="187" customWidth="1"/>
    <col min="24" max="24" width="4.6640625" style="187" customWidth="1"/>
    <col min="25" max="37" width="3.88671875" style="187" customWidth="1"/>
    <col min="38" max="16384" width="9.109375" style="187"/>
  </cols>
  <sheetData>
    <row r="1" spans="1:37" s="186" customFormat="1" ht="16.2" thickBot="1" x14ac:dyDescent="0.35">
      <c r="B1" s="207" t="s">
        <v>553</v>
      </c>
    </row>
    <row r="2" spans="1:37" ht="77.25" customHeight="1" thickBot="1" x14ac:dyDescent="0.35">
      <c r="A2" s="191">
        <v>45537</v>
      </c>
      <c r="B2" s="208" t="s">
        <v>250</v>
      </c>
      <c r="C2" s="208" t="s">
        <v>251</v>
      </c>
      <c r="D2" s="209" t="s">
        <v>17</v>
      </c>
      <c r="E2" s="209" t="s">
        <v>18</v>
      </c>
      <c r="F2" s="209" t="s">
        <v>354</v>
      </c>
      <c r="G2" s="209" t="s">
        <v>19</v>
      </c>
      <c r="H2" s="210" t="s">
        <v>20</v>
      </c>
      <c r="I2" s="210" t="s">
        <v>21</v>
      </c>
      <c r="J2" s="210" t="s">
        <v>22</v>
      </c>
      <c r="K2" s="210" t="s">
        <v>295</v>
      </c>
      <c r="L2" s="212" t="s">
        <v>23</v>
      </c>
      <c r="M2" s="212" t="s">
        <v>24</v>
      </c>
      <c r="N2" s="211" t="s">
        <v>25</v>
      </c>
      <c r="O2" s="211" t="s">
        <v>378</v>
      </c>
      <c r="P2" s="211" t="s">
        <v>26</v>
      </c>
      <c r="Q2" s="211" t="s">
        <v>297</v>
      </c>
      <c r="R2" s="211" t="s">
        <v>355</v>
      </c>
      <c r="S2" s="213" t="s">
        <v>27</v>
      </c>
      <c r="T2" s="213" t="s">
        <v>28</v>
      </c>
      <c r="U2" s="213" t="s">
        <v>29</v>
      </c>
      <c r="V2" s="213" t="s">
        <v>423</v>
      </c>
      <c r="W2" s="214" t="s">
        <v>31</v>
      </c>
      <c r="X2" s="215" t="s">
        <v>32</v>
      </c>
      <c r="Y2" s="216" t="s">
        <v>33</v>
      </c>
      <c r="Z2" s="216" t="s">
        <v>326</v>
      </c>
      <c r="AA2" s="268" t="s">
        <v>34</v>
      </c>
      <c r="AB2" s="311" t="s">
        <v>35</v>
      </c>
      <c r="AC2" s="217" t="s">
        <v>375</v>
      </c>
      <c r="AD2" s="217" t="s">
        <v>37</v>
      </c>
      <c r="AE2" s="217" t="s">
        <v>429</v>
      </c>
      <c r="AF2" s="315" t="s">
        <v>38</v>
      </c>
      <c r="AG2" s="315" t="s">
        <v>39</v>
      </c>
      <c r="AH2" s="315" t="s">
        <v>434</v>
      </c>
      <c r="AI2" s="264" t="s">
        <v>40</v>
      </c>
      <c r="AJ2" s="264" t="s">
        <v>376</v>
      </c>
      <c r="AK2" s="352" t="s">
        <v>377</v>
      </c>
    </row>
    <row r="3" spans="1:37" ht="14.25" customHeight="1" x14ac:dyDescent="0.3">
      <c r="A3" s="188">
        <f t="shared" ref="A3:A9" si="0">A2</f>
        <v>45537</v>
      </c>
      <c r="B3" s="192">
        <f t="shared" ref="B3:B35" si="1">A3</f>
        <v>45537</v>
      </c>
      <c r="C3" s="148">
        <v>1</v>
      </c>
      <c r="D3" s="169" t="str">
        <f>РАСКЛАДУШКА!K331</f>
        <v>5В</v>
      </c>
      <c r="E3" s="169" t="str">
        <f>РАСКЛАДУШКА!L331</f>
        <v>8В</v>
      </c>
      <c r="F3" s="169" t="str">
        <f>РАСКЛАДУШКА!M331</f>
        <v>6А</v>
      </c>
      <c r="G3" s="169" t="str">
        <f>РАСКЛАДУШКА!N331</f>
        <v/>
      </c>
      <c r="H3" s="172" t="str">
        <f>РАСКЛАДУШКА!O331</f>
        <v/>
      </c>
      <c r="I3" s="172" t="str">
        <f>РАСКЛАДУШКА!P331</f>
        <v>11А</v>
      </c>
      <c r="J3" s="172" t="str">
        <f>РАСКЛАДУШКА!Q331</f>
        <v/>
      </c>
      <c r="K3" s="172" t="str">
        <f>РАСКЛАДУШКА!R331</f>
        <v/>
      </c>
      <c r="L3" s="175" t="str">
        <f>РАСКЛАДУШКА!S331</f>
        <v>8А</v>
      </c>
      <c r="M3" s="175" t="str">
        <f>РАСКЛАДУШКА!T331</f>
        <v>3В</v>
      </c>
      <c r="N3" s="175" t="str">
        <f>РАСКЛАДУШКА!U331</f>
        <v>8А</v>
      </c>
      <c r="O3" s="175" t="str">
        <f>РАСКЛАДУШКА!V331</f>
        <v/>
      </c>
      <c r="P3" s="175" t="str">
        <f>РАСКЛАДУШКА!W331</f>
        <v/>
      </c>
      <c r="Q3" s="175" t="str">
        <f>РАСКЛАДУШКА!X331</f>
        <v>3В</v>
      </c>
      <c r="R3" s="175" t="str">
        <f>РАСКЛАДУШКА!Y331</f>
        <v/>
      </c>
      <c r="S3" s="160" t="str">
        <f>РАСКЛАДУШКА!Z331</f>
        <v>7Б</v>
      </c>
      <c r="T3" s="160" t="str">
        <f>РАСКЛАДУШКА!AA331</f>
        <v/>
      </c>
      <c r="U3" s="160" t="str">
        <f>РАСКЛАДУШКА!AB331</f>
        <v/>
      </c>
      <c r="V3" s="160" t="str">
        <f>РАСКЛАДУШКА!AC331</f>
        <v>5Б</v>
      </c>
      <c r="W3" s="157" t="str">
        <f>РАСКЛАДУШКА!AD331</f>
        <v>10А</v>
      </c>
      <c r="X3" s="178" t="str">
        <f>РАСКЛАДУШКА!AE331</f>
        <v/>
      </c>
      <c r="Y3" s="163" t="str">
        <f>РАСКЛАДУШКА!AF331</f>
        <v/>
      </c>
      <c r="Z3" s="163" t="str">
        <f>РАСКЛАДУШКА!AG331</f>
        <v>9А</v>
      </c>
      <c r="AA3" s="269" t="str">
        <f>РАСКЛАДУШКА!AH331</f>
        <v>9Б</v>
      </c>
      <c r="AB3" s="312" t="str">
        <f>РАСКЛАДУШКА!AI331</f>
        <v>7В</v>
      </c>
      <c r="AC3" s="166" t="str">
        <f>РАСКЛАДУШКА!AJ331</f>
        <v>10Б</v>
      </c>
      <c r="AD3" s="166" t="str">
        <f>РАСКЛАДУШКА!AK331</f>
        <v>6В</v>
      </c>
      <c r="AE3" s="166" t="str">
        <f>РАСКЛАДУШКА!AL331</f>
        <v>10А</v>
      </c>
      <c r="AF3" s="316" t="str">
        <f>РАСКЛАДУШКА!AM331</f>
        <v>6Б</v>
      </c>
      <c r="AG3" s="316" t="str">
        <f>РАСКЛАДУШКА!AN331</f>
        <v>8Б</v>
      </c>
      <c r="AH3" s="316" t="str">
        <f>РАСКЛАДУШКА!AO331</f>
        <v/>
      </c>
      <c r="AI3" s="265" t="str">
        <f>РАСКЛАДУШКА!AP331</f>
        <v>7А</v>
      </c>
      <c r="AJ3" s="265" t="str">
        <f>РАСКЛАДУШКА!AQ331</f>
        <v>7А</v>
      </c>
      <c r="AK3" s="353" t="str">
        <f>РАСКЛАДУШКА!AR331</f>
        <v>5А</v>
      </c>
    </row>
    <row r="4" spans="1:37" ht="14.25" customHeight="1" x14ac:dyDescent="0.3">
      <c r="A4" s="189">
        <f t="shared" si="0"/>
        <v>45537</v>
      </c>
      <c r="B4" s="193">
        <f t="shared" si="1"/>
        <v>45537</v>
      </c>
      <c r="C4" s="149">
        <v>2</v>
      </c>
      <c r="D4" s="170" t="str">
        <f>РАСКЛАДУШКА!K332</f>
        <v>5В</v>
      </c>
      <c r="E4" s="170" t="str">
        <f>РАСКЛАДУШКА!L332</f>
        <v>8В</v>
      </c>
      <c r="F4" s="170" t="str">
        <f>РАСКЛАДУШКА!M332</f>
        <v>6А</v>
      </c>
      <c r="G4" s="170" t="str">
        <f>РАСКЛАДУШКА!N332</f>
        <v>8Б</v>
      </c>
      <c r="H4" s="173" t="str">
        <f>РАСКЛАДУШКА!O332</f>
        <v/>
      </c>
      <c r="I4" s="173" t="str">
        <f>РАСКЛАДУШКА!P332</f>
        <v>11А</v>
      </c>
      <c r="J4" s="173" t="str">
        <f>РАСКЛАДУШКА!Q332</f>
        <v/>
      </c>
      <c r="K4" s="173" t="str">
        <f>РАСКЛАДУШКА!R332</f>
        <v/>
      </c>
      <c r="L4" s="176" t="str">
        <f>РАСКЛАДУШКА!S332</f>
        <v>3А</v>
      </c>
      <c r="M4" s="176" t="str">
        <f>РАСКЛАДУШКА!T332</f>
        <v/>
      </c>
      <c r="N4" s="176" t="str">
        <f>РАСКЛАДУШКА!U332</f>
        <v/>
      </c>
      <c r="O4" s="176" t="str">
        <f>РАСКЛАДУШКА!V332</f>
        <v>3Б</v>
      </c>
      <c r="P4" s="176" t="str">
        <f>РАСКЛАДУШКА!W332</f>
        <v>3Б</v>
      </c>
      <c r="Q4" s="176" t="str">
        <f>РАСКЛАДУШКА!X332</f>
        <v>3А</v>
      </c>
      <c r="R4" s="176" t="str">
        <f>РАСКЛАДУШКА!Y332</f>
        <v/>
      </c>
      <c r="S4" s="161" t="str">
        <f>РАСКЛАДУШКА!Z332</f>
        <v>10А</v>
      </c>
      <c r="T4" s="161" t="str">
        <f>РАСКЛАДУШКА!AA332</f>
        <v>7В</v>
      </c>
      <c r="U4" s="161" t="str">
        <f>РАСКЛАДУШКА!AB332</f>
        <v>6Б</v>
      </c>
      <c r="V4" s="161" t="str">
        <f>РАСКЛАДУШКА!AC332</f>
        <v>5А</v>
      </c>
      <c r="W4" s="158" t="str">
        <f>РАСКЛАДУШКА!AD332</f>
        <v>10А</v>
      </c>
      <c r="X4" s="179" t="str">
        <f>РАСКЛАДУШКА!AE332</f>
        <v>10Б</v>
      </c>
      <c r="Y4" s="164" t="str">
        <f>РАСКЛАДУШКА!AF332</f>
        <v/>
      </c>
      <c r="Z4" s="164" t="str">
        <f>РАСКЛАДУШКА!AG332</f>
        <v>9Б</v>
      </c>
      <c r="AA4" s="270" t="str">
        <f>РАСКЛАДУШКА!AH332</f>
        <v>10А</v>
      </c>
      <c r="AB4" s="313" t="str">
        <f>РАСКЛАДУШКА!AI332</f>
        <v>6В</v>
      </c>
      <c r="AC4" s="167" t="str">
        <f>РАСКЛАДУШКА!AJ332</f>
        <v>8А</v>
      </c>
      <c r="AD4" s="167" t="str">
        <f>РАСКЛАДУШКА!AK332</f>
        <v/>
      </c>
      <c r="AE4" s="167" t="str">
        <f>РАСКЛАДУШКА!AL332</f>
        <v/>
      </c>
      <c r="AF4" s="317" t="str">
        <f>РАСКЛАДУШКА!AM332</f>
        <v>9А</v>
      </c>
      <c r="AG4" s="317" t="str">
        <f>РАСКЛАДУШКА!AN332</f>
        <v>7Б</v>
      </c>
      <c r="AH4" s="317" t="str">
        <f>РАСКЛАДУШКА!AO332</f>
        <v/>
      </c>
      <c r="AI4" s="266" t="str">
        <f>РАСКЛАДУШКА!AP332</f>
        <v>7А</v>
      </c>
      <c r="AJ4" s="266" t="str">
        <f>РАСКЛАДУШКА!AQ332</f>
        <v>7А</v>
      </c>
      <c r="AK4" s="354" t="str">
        <f>РАСКЛАДУШКА!AR332</f>
        <v>5Б</v>
      </c>
    </row>
    <row r="5" spans="1:37" ht="14.25" customHeight="1" x14ac:dyDescent="0.3">
      <c r="A5" s="189">
        <f t="shared" si="0"/>
        <v>45537</v>
      </c>
      <c r="B5" s="193">
        <f t="shared" si="1"/>
        <v>45537</v>
      </c>
      <c r="C5" s="149">
        <v>3</v>
      </c>
      <c r="D5" s="170" t="str">
        <f>РАСКЛАДУШКА!K333</f>
        <v>5Б</v>
      </c>
      <c r="E5" s="170" t="str">
        <f>РАСКЛАДУШКА!L333</f>
        <v>6В</v>
      </c>
      <c r="F5" s="170" t="str">
        <f>РАСКЛАДУШКА!M333</f>
        <v>5А</v>
      </c>
      <c r="G5" s="170" t="str">
        <f>РАСКЛАДУШКА!N333</f>
        <v>8Б</v>
      </c>
      <c r="H5" s="173" t="str">
        <f>РАСКЛАДУШКА!O333</f>
        <v/>
      </c>
      <c r="I5" s="173" t="str">
        <f>РАСКЛАДУШКА!P333</f>
        <v/>
      </c>
      <c r="J5" s="173" t="str">
        <f>РАСКЛАДУШКА!Q333</f>
        <v/>
      </c>
      <c r="K5" s="173" t="str">
        <f>РАСКЛАДУШКА!R333</f>
        <v/>
      </c>
      <c r="L5" s="176" t="str">
        <f>РАСКЛАДУШКА!S333</f>
        <v>11А</v>
      </c>
      <c r="M5" s="176" t="str">
        <f>РАСКЛАДУШКА!T333</f>
        <v>7В</v>
      </c>
      <c r="N5" s="176" t="str">
        <f>РАСКЛАДУШКА!U333</f>
        <v>7Б</v>
      </c>
      <c r="O5" s="176" t="str">
        <f>РАСКЛАДУШКА!V333</f>
        <v>7А</v>
      </c>
      <c r="P5" s="176" t="str">
        <f>РАСКЛАДУШКА!W333</f>
        <v/>
      </c>
      <c r="Q5" s="176" t="str">
        <f>РАСКЛАДУШКА!X333</f>
        <v>7Б</v>
      </c>
      <c r="R5" s="176" t="str">
        <f>РАСКЛАДУШКА!Y333</f>
        <v>7В</v>
      </c>
      <c r="S5" s="161" t="str">
        <f>РАСКЛАДУШКА!Z333</f>
        <v>10А</v>
      </c>
      <c r="T5" s="161" t="str">
        <f>РАСКЛАДУШКА!AA333</f>
        <v>6А</v>
      </c>
      <c r="U5" s="161" t="str">
        <f>РАСКЛАДУШКА!AB333</f>
        <v>5В</v>
      </c>
      <c r="V5" s="161" t="str">
        <f>РАСКЛАДУШКА!AC333</f>
        <v/>
      </c>
      <c r="W5" s="158" t="str">
        <f>РАСКЛАДУШКА!AD333</f>
        <v>7А</v>
      </c>
      <c r="X5" s="179" t="str">
        <f>РАСКЛАДУШКА!AE333</f>
        <v>10А</v>
      </c>
      <c r="Y5" s="164" t="str">
        <f>РАСКЛАДУШКА!AF333</f>
        <v/>
      </c>
      <c r="Z5" s="164" t="str">
        <f>РАСКЛАДУШКА!AG333</f>
        <v/>
      </c>
      <c r="AA5" s="270" t="str">
        <f>РАСКЛАДУШКА!AH333</f>
        <v>11А</v>
      </c>
      <c r="AB5" s="313" t="str">
        <f>РАСКЛАДУШКА!AI333</f>
        <v>6Б</v>
      </c>
      <c r="AC5" s="167" t="str">
        <f>РАСКЛАДУШКА!AJ333</f>
        <v>8В</v>
      </c>
      <c r="AD5" s="167" t="str">
        <f>РАСКЛАДУШКА!AK333</f>
        <v/>
      </c>
      <c r="AE5" s="167" t="str">
        <f>РАСКЛАДУШКА!AL333</f>
        <v>9А</v>
      </c>
      <c r="AF5" s="317" t="str">
        <f>РАСКЛАДУШКА!AM333</f>
        <v>9Б</v>
      </c>
      <c r="AG5" s="317" t="str">
        <f>РАСКЛАДУШКА!AN333</f>
        <v>10Б</v>
      </c>
      <c r="AH5" s="317" t="str">
        <f>РАСКЛАДУШКА!AO333</f>
        <v/>
      </c>
      <c r="AI5" s="266" t="str">
        <f>РАСКЛАДУШКА!AP333</f>
        <v>8А</v>
      </c>
      <c r="AJ5" s="266" t="str">
        <f>РАСКЛАДУШКА!AQ333</f>
        <v>8А</v>
      </c>
      <c r="AK5" s="354" t="str">
        <f>РАСКЛАДУШКА!AR333</f>
        <v/>
      </c>
    </row>
    <row r="6" spans="1:37" ht="14.25" customHeight="1" x14ac:dyDescent="0.3">
      <c r="A6" s="189">
        <f t="shared" si="0"/>
        <v>45537</v>
      </c>
      <c r="B6" s="193">
        <f t="shared" si="1"/>
        <v>45537</v>
      </c>
      <c r="C6" s="149">
        <v>4</v>
      </c>
      <c r="D6" s="170" t="str">
        <f>РАСКЛАДУШКА!K334</f>
        <v>5Б</v>
      </c>
      <c r="E6" s="170" t="str">
        <f>РАСКЛАДУШКА!L334</f>
        <v>9А</v>
      </c>
      <c r="F6" s="170" t="str">
        <f>РАСКЛАДУШКА!M334</f>
        <v>5А</v>
      </c>
      <c r="G6" s="170" t="str">
        <f>РАСКЛАДУШКА!N334</f>
        <v>6Б</v>
      </c>
      <c r="H6" s="173" t="str">
        <f>РАСКЛАДУШКА!O334</f>
        <v/>
      </c>
      <c r="I6" s="173" t="str">
        <f>РАСКЛАДУШКА!P334</f>
        <v/>
      </c>
      <c r="J6" s="173" t="str">
        <f>РАСКЛАДУШКА!Q334</f>
        <v/>
      </c>
      <c r="K6" s="173" t="str">
        <f>РАСКЛАДУШКА!R334</f>
        <v/>
      </c>
      <c r="L6" s="176" t="str">
        <f>РАСКЛАДУШКА!S334</f>
        <v>4А</v>
      </c>
      <c r="M6" s="176" t="str">
        <f>РАСКЛАДУШКА!T334</f>
        <v/>
      </c>
      <c r="N6" s="176" t="str">
        <f>РАСКЛАДУШКА!U334</f>
        <v>4Б</v>
      </c>
      <c r="O6" s="176" t="str">
        <f>РАСКЛАДУШКА!V334</f>
        <v>4В</v>
      </c>
      <c r="P6" s="176" t="str">
        <f>РАСКЛАДУШКА!W334</f>
        <v>4Б</v>
      </c>
      <c r="Q6" s="176" t="str">
        <f>РАСКЛАДУШКА!X334</f>
        <v>4А</v>
      </c>
      <c r="R6" s="176" t="str">
        <f>РАСКЛАДУШКА!Y334</f>
        <v>4В</v>
      </c>
      <c r="S6" s="161" t="str">
        <f>РАСКЛАДУШКА!Z334</f>
        <v>8А</v>
      </c>
      <c r="T6" s="161" t="str">
        <f>РАСКЛАДУШКА!AA334</f>
        <v>7А</v>
      </c>
      <c r="U6" s="161" t="str">
        <f>РАСКЛАДУШКА!AB334</f>
        <v>6В</v>
      </c>
      <c r="V6" s="161" t="str">
        <f>РАСКЛАДУШКА!AC334</f>
        <v/>
      </c>
      <c r="W6" s="158" t="str">
        <f>РАСКЛАДУШКА!AD334</f>
        <v>7В</v>
      </c>
      <c r="X6" s="179" t="str">
        <f>РАСКЛАДУШКА!AE334</f>
        <v>11А</v>
      </c>
      <c r="Y6" s="164" t="str">
        <f>РАСКЛАДУШКА!AF334</f>
        <v/>
      </c>
      <c r="Z6" s="164" t="str">
        <f>РАСКЛАДУШКА!AG334</f>
        <v/>
      </c>
      <c r="AA6" s="270" t="str">
        <f>РАСКЛАДУШКА!AH334</f>
        <v>10Б</v>
      </c>
      <c r="AB6" s="313" t="str">
        <f>РАСКЛАДУШКА!AI334</f>
        <v>7Б</v>
      </c>
      <c r="AC6" s="167" t="str">
        <f>РАСКЛАДУШКА!AJ334</f>
        <v>8Б</v>
      </c>
      <c r="AD6" s="167" t="str">
        <f>РАСКЛАДУШКА!AK334</f>
        <v/>
      </c>
      <c r="AE6" s="167" t="str">
        <f>РАСКЛАДУШКА!AL334</f>
        <v>9Б</v>
      </c>
      <c r="AF6" s="317" t="str">
        <f>РАСКЛАДУШКА!AM334</f>
        <v>6А</v>
      </c>
      <c r="AG6" s="317" t="str">
        <f>РАСКЛАДУШКА!AN334</f>
        <v>8В</v>
      </c>
      <c r="AH6" s="317" t="str">
        <f>РАСКЛАДУШКА!AO334</f>
        <v>5В</v>
      </c>
      <c r="AI6" s="266" t="str">
        <f>РАСКЛАДУШКА!AP334</f>
        <v>10А</v>
      </c>
      <c r="AJ6" s="266" t="str">
        <f>РАСКЛАДУШКА!AQ334</f>
        <v>7В</v>
      </c>
      <c r="AK6" s="354" t="str">
        <f>РАСКЛАДУШКА!AR334</f>
        <v/>
      </c>
    </row>
    <row r="7" spans="1:37" ht="14.25" customHeight="1" x14ac:dyDescent="0.3">
      <c r="A7" s="189">
        <f t="shared" si="0"/>
        <v>45537</v>
      </c>
      <c r="B7" s="193">
        <f t="shared" si="1"/>
        <v>45537</v>
      </c>
      <c r="C7" s="149">
        <v>5</v>
      </c>
      <c r="D7" s="170" t="str">
        <f>РАСКЛАДУШКА!K335</f>
        <v>8А</v>
      </c>
      <c r="E7" s="170" t="str">
        <f>РАСКЛАДУШКА!L335</f>
        <v>9Б</v>
      </c>
      <c r="F7" s="170" t="str">
        <f>РАСКЛАДУШКА!M335</f>
        <v>7Б</v>
      </c>
      <c r="G7" s="170" t="str">
        <f>РАСКЛАДУШКА!N335</f>
        <v>6Б</v>
      </c>
      <c r="H7" s="173" t="str">
        <f>РАСКЛАДУШКА!O335</f>
        <v/>
      </c>
      <c r="I7" s="173" t="str">
        <f>РАСКЛАДУШКА!P335</f>
        <v/>
      </c>
      <c r="J7" s="173" t="str">
        <f>РАСКЛАДУШКА!Q335</f>
        <v/>
      </c>
      <c r="K7" s="173" t="str">
        <f>РАСКЛАДУШКА!R335</f>
        <v/>
      </c>
      <c r="L7" s="176" t="str">
        <f>РАСКЛАДУШКА!S335</f>
        <v>7А</v>
      </c>
      <c r="M7" s="176" t="str">
        <f>РАСКЛАДУШКА!T335</f>
        <v>10А</v>
      </c>
      <c r="N7" s="176" t="str">
        <f>РАСКЛАДУШКА!U335</f>
        <v>10Б</v>
      </c>
      <c r="O7" s="176" t="str">
        <f>РАСКЛАДУШКА!V335</f>
        <v/>
      </c>
      <c r="P7" s="176" t="str">
        <f>РАСКЛАДУШКА!W335</f>
        <v>10Б</v>
      </c>
      <c r="Q7" s="176" t="str">
        <f>РАСКЛАДУШКА!X335</f>
        <v>10А</v>
      </c>
      <c r="R7" s="176" t="str">
        <f>РАСКЛАДУШКА!Y335</f>
        <v>10А</v>
      </c>
      <c r="S7" s="161" t="str">
        <f>РАСКЛАДУШКА!Z335</f>
        <v>8В</v>
      </c>
      <c r="T7" s="161" t="str">
        <f>РАСКЛАДУШКА!AA335</f>
        <v>9А</v>
      </c>
      <c r="U7" s="161" t="str">
        <f>РАСКЛАДУШКА!AB335</f>
        <v>8Б</v>
      </c>
      <c r="V7" s="161" t="str">
        <f>РАСКЛАДУШКА!AC335</f>
        <v/>
      </c>
      <c r="W7" s="158" t="str">
        <f>РАСКЛАДУШКА!AD335</f>
        <v>7А</v>
      </c>
      <c r="X7" s="179" t="str">
        <f>РАСКЛАДУШКА!AE335</f>
        <v/>
      </c>
      <c r="Y7" s="164" t="str">
        <f>РАСКЛАДУШКА!AF335</f>
        <v/>
      </c>
      <c r="Z7" s="164" t="str">
        <f>РАСКЛАДУШКА!AG335</f>
        <v/>
      </c>
      <c r="AA7" s="270" t="str">
        <f>РАСКЛАДУШКА!AH335</f>
        <v/>
      </c>
      <c r="AB7" s="313" t="str">
        <f>РАСКЛАДУШКА!AI335</f>
        <v>6А</v>
      </c>
      <c r="AC7" s="167" t="str">
        <f>РАСКЛАДУШКА!AJ335</f>
        <v>11А</v>
      </c>
      <c r="AD7" s="167" t="str">
        <f>РАСКЛАДУШКА!AK335</f>
        <v/>
      </c>
      <c r="AE7" s="167" t="str">
        <f>РАСКЛАДУШКА!AL335</f>
        <v>11А</v>
      </c>
      <c r="AF7" s="317" t="str">
        <f>РАСКЛАДУШКА!AM335</f>
        <v>5А</v>
      </c>
      <c r="AG7" s="317" t="str">
        <f>РАСКЛАДУШКА!AN335</f>
        <v>6В</v>
      </c>
      <c r="AH7" s="317" t="str">
        <f>РАСКЛАДУШКА!AO335</f>
        <v>5Б</v>
      </c>
      <c r="AI7" s="266" t="str">
        <f>РАСКЛАДУШКА!AP335</f>
        <v>7В</v>
      </c>
      <c r="AJ7" s="266" t="str">
        <f>РАСКЛАДУШКА!AQ335</f>
        <v>7В</v>
      </c>
      <c r="AK7" s="354" t="str">
        <f>РАСКЛАДУШКА!AR335</f>
        <v>5В</v>
      </c>
    </row>
    <row r="8" spans="1:37" ht="14.25" customHeight="1" x14ac:dyDescent="0.3">
      <c r="A8" s="189">
        <f t="shared" si="0"/>
        <v>45537</v>
      </c>
      <c r="B8" s="193">
        <f t="shared" si="1"/>
        <v>45537</v>
      </c>
      <c r="C8" s="149">
        <v>6</v>
      </c>
      <c r="D8" s="170" t="str">
        <f>РАСКЛАДУШКА!K336</f>
        <v>8А</v>
      </c>
      <c r="E8" s="170" t="str">
        <f>РАСКЛАДУШКА!L336</f>
        <v>9А</v>
      </c>
      <c r="F8" s="170" t="str">
        <f>РАСКЛАДУШКА!M336</f>
        <v/>
      </c>
      <c r="G8" s="170" t="str">
        <f>РАСКЛАДУШКА!N336</f>
        <v/>
      </c>
      <c r="H8" s="173" t="str">
        <f>РАСКЛАДУШКА!O336</f>
        <v/>
      </c>
      <c r="I8" s="173" t="str">
        <f>РАСКЛАДУШКА!P336</f>
        <v/>
      </c>
      <c r="J8" s="173" t="str">
        <f>РАСКЛАДУШКА!Q336</f>
        <v/>
      </c>
      <c r="K8" s="173" t="str">
        <f>РАСКЛАДУШКА!R336</f>
        <v/>
      </c>
      <c r="L8" s="176" t="str">
        <f>РАСКЛАДУШКА!S336</f>
        <v/>
      </c>
      <c r="M8" s="176" t="str">
        <f>РАСКЛАДУШКА!T336</f>
        <v>8Б</v>
      </c>
      <c r="N8" s="176" t="str">
        <f>РАСКЛАДУШКА!U336</f>
        <v>8Б</v>
      </c>
      <c r="O8" s="176" t="str">
        <f>РАСКЛАДУШКА!V336</f>
        <v>8В</v>
      </c>
      <c r="P8" s="176" t="str">
        <f>РАСКЛАДУШКА!W336</f>
        <v>8Б</v>
      </c>
      <c r="Q8" s="176" t="str">
        <f>РАСКЛАДУШКА!X336</f>
        <v/>
      </c>
      <c r="R8" s="176" t="str">
        <f>РАСКЛАДУШКА!Y336</f>
        <v>8В</v>
      </c>
      <c r="S8" s="161" t="str">
        <f>РАСКЛАДУШКА!Z336</f>
        <v/>
      </c>
      <c r="T8" s="161" t="str">
        <f>РАСКЛАДУШКА!AA336</f>
        <v>9Б</v>
      </c>
      <c r="U8" s="161" t="str">
        <f>РАСКЛАДУШКА!AB336</f>
        <v/>
      </c>
      <c r="V8" s="161" t="str">
        <f>РАСКЛАДУШКА!AC336</f>
        <v/>
      </c>
      <c r="W8" s="158" t="str">
        <f>РАСКЛАДУШКА!AD336</f>
        <v>7В</v>
      </c>
      <c r="X8" s="179" t="str">
        <f>РАСКЛАДУШКА!AE336</f>
        <v/>
      </c>
      <c r="Y8" s="164" t="str">
        <f>РАСКЛАДУШКА!AF336</f>
        <v/>
      </c>
      <c r="Z8" s="164" t="str">
        <f>РАСКЛАДУШКА!AG336</f>
        <v/>
      </c>
      <c r="AA8" s="270" t="str">
        <f>РАСКЛАДУШКА!AH336</f>
        <v/>
      </c>
      <c r="AB8" s="313" t="str">
        <f>РАСКЛАДУШКА!AI336</f>
        <v>7А</v>
      </c>
      <c r="AC8" s="167" t="str">
        <f>РАСКЛАДУШКА!AJ336</f>
        <v>10А</v>
      </c>
      <c r="AD8" s="167" t="str">
        <f>РАСКЛАДУШКА!AK336</f>
        <v>7Б</v>
      </c>
      <c r="AE8" s="167" t="str">
        <f>РАСКЛАДУШКА!AL336</f>
        <v>10А</v>
      </c>
      <c r="AF8" s="317" t="str">
        <f>РАСКЛАДУШКА!AM336</f>
        <v>11А</v>
      </c>
      <c r="AG8" s="317" t="str">
        <f>РАСКЛАДУШКА!AN336</f>
        <v>11А</v>
      </c>
      <c r="AH8" s="317" t="str">
        <f>РАСКЛАДУШКА!AO336</f>
        <v/>
      </c>
      <c r="AI8" s="266" t="str">
        <f>РАСКЛАДУШКА!AP336</f>
        <v>7В</v>
      </c>
      <c r="AJ8" s="266" t="str">
        <f>РАСКЛАДУШКА!AQ336</f>
        <v/>
      </c>
      <c r="AK8" s="354" t="str">
        <f>РАСКЛАДУШКА!AR336</f>
        <v/>
      </c>
    </row>
    <row r="9" spans="1:37" ht="14.25" customHeight="1" thickBot="1" x14ac:dyDescent="0.35">
      <c r="A9" s="190">
        <f t="shared" si="0"/>
        <v>45537</v>
      </c>
      <c r="B9" s="194">
        <f t="shared" si="1"/>
        <v>45537</v>
      </c>
      <c r="C9" s="150">
        <v>7</v>
      </c>
      <c r="D9" s="171" t="str">
        <f>РАСКЛАДУШКА!K337</f>
        <v/>
      </c>
      <c r="E9" s="171" t="str">
        <f>РАСКЛАДУШКА!L337</f>
        <v/>
      </c>
      <c r="F9" s="171" t="str">
        <f>РАСКЛАДУШКА!M337</f>
        <v/>
      </c>
      <c r="G9" s="171" t="str">
        <f>РАСКЛАДУШКА!N337</f>
        <v/>
      </c>
      <c r="H9" s="174" t="str">
        <f>РАСКЛАДУШКА!O337</f>
        <v/>
      </c>
      <c r="I9" s="174" t="str">
        <f>РАСКЛАДУШКА!P337</f>
        <v/>
      </c>
      <c r="J9" s="174" t="str">
        <f>РАСКЛАДУШКА!Q337</f>
        <v/>
      </c>
      <c r="K9" s="174" t="str">
        <f>РАСКЛАДУШКА!R337</f>
        <v/>
      </c>
      <c r="L9" s="177" t="str">
        <f>РАСКЛАДУШКА!S337</f>
        <v/>
      </c>
      <c r="M9" s="177" t="str">
        <f>РАСКЛАДУШКА!T337</f>
        <v/>
      </c>
      <c r="N9" s="177" t="str">
        <f>РАСКЛАДУШКА!U337</f>
        <v/>
      </c>
      <c r="O9" s="177" t="str">
        <f>РАСКЛАДУШКА!V337</f>
        <v/>
      </c>
      <c r="P9" s="177" t="str">
        <f>РАСКЛАДУШКА!W337</f>
        <v/>
      </c>
      <c r="Q9" s="177" t="str">
        <f>РАСКЛАДУШКА!X337</f>
        <v/>
      </c>
      <c r="R9" s="177" t="str">
        <f>РАСКЛАДУШКА!Y337</f>
        <v/>
      </c>
      <c r="S9" s="162" t="str">
        <f>РАСКЛАДУШКА!Z337</f>
        <v/>
      </c>
      <c r="T9" s="162" t="str">
        <f>РАСКЛАДУШКА!AA337</f>
        <v/>
      </c>
      <c r="U9" s="162" t="str">
        <f>РАСКЛАДУШКА!AB337</f>
        <v/>
      </c>
      <c r="V9" s="162" t="str">
        <f>РАСКЛАДУШКА!AC337</f>
        <v/>
      </c>
      <c r="W9" s="159" t="str">
        <f>РАСКЛАДУШКА!AD337</f>
        <v/>
      </c>
      <c r="X9" s="180" t="str">
        <f>РАСКЛАДУШКА!AE337</f>
        <v/>
      </c>
      <c r="Y9" s="165" t="str">
        <f>РАСКЛАДУШКА!AF337</f>
        <v/>
      </c>
      <c r="Z9" s="165" t="str">
        <f>РАСКЛАДУШКА!AG337</f>
        <v/>
      </c>
      <c r="AA9" s="271" t="str">
        <f>РАСКЛАДУШКА!AH337</f>
        <v>9А</v>
      </c>
      <c r="AB9" s="314" t="str">
        <f>РАСКЛАДУШКА!AI337</f>
        <v/>
      </c>
      <c r="AC9" s="168" t="str">
        <f>РАСКЛАДУШКА!AJ337</f>
        <v/>
      </c>
      <c r="AD9" s="168" t="str">
        <f>РАСКЛАДУШКА!AK337</f>
        <v/>
      </c>
      <c r="AE9" s="168" t="str">
        <f>РАСКЛАДУШКА!AL337</f>
        <v/>
      </c>
      <c r="AF9" s="318" t="str">
        <f>РАСКЛАДУШКА!AM337</f>
        <v>8А</v>
      </c>
      <c r="AG9" s="318" t="str">
        <f>РАСКЛАДУШКА!AN337</f>
        <v/>
      </c>
      <c r="AH9" s="318" t="str">
        <f>РАСКЛАДУШКА!AO337</f>
        <v/>
      </c>
      <c r="AI9" s="267" t="str">
        <f>РАСКЛАДУШКА!AP337</f>
        <v/>
      </c>
      <c r="AJ9" s="267" t="str">
        <f>РАСКЛАДУШКА!AQ337</f>
        <v/>
      </c>
      <c r="AK9" s="355" t="str">
        <f>РАСКЛАДУШКА!AR337</f>
        <v/>
      </c>
    </row>
    <row r="10" spans="1:37" ht="14.25" customHeight="1" x14ac:dyDescent="0.3">
      <c r="A10" s="188">
        <f>A3+1</f>
        <v>45538</v>
      </c>
      <c r="B10" s="195">
        <f t="shared" si="1"/>
        <v>45538</v>
      </c>
      <c r="C10" s="148">
        <v>1</v>
      </c>
      <c r="D10" s="169" t="str">
        <f>РАСКЛАДУШКА!K338</f>
        <v>10Б</v>
      </c>
      <c r="E10" s="169" t="str">
        <f>РАСКЛАДУШКА!L338</f>
        <v>9Б</v>
      </c>
      <c r="F10" s="169" t="str">
        <f>РАСКЛАДУШКА!M338</f>
        <v>7В</v>
      </c>
      <c r="G10" s="169" t="str">
        <f>РАСКЛАДУШКА!N338</f>
        <v>5А</v>
      </c>
      <c r="H10" s="172" t="str">
        <f>РАСКЛАДУШКА!O338</f>
        <v/>
      </c>
      <c r="I10" s="172" t="str">
        <f>РАСКЛАДУШКА!P338</f>
        <v/>
      </c>
      <c r="J10" s="172" t="str">
        <f>РАСКЛАДУШКА!Q338</f>
        <v>10А</v>
      </c>
      <c r="K10" s="172" t="str">
        <f>РАСКЛАДУШКА!R338</f>
        <v>5В</v>
      </c>
      <c r="L10" s="175" t="str">
        <f>РАСКЛАДУШКА!S338</f>
        <v>6А</v>
      </c>
      <c r="M10" s="175" t="str">
        <f>РАСКЛАДУШКА!T338</f>
        <v>6А</v>
      </c>
      <c r="N10" s="175" t="str">
        <f>РАСКЛАДУШКА!U338</f>
        <v/>
      </c>
      <c r="O10" s="175" t="str">
        <f>РАСКЛАДУШКА!V338</f>
        <v/>
      </c>
      <c r="P10" s="175" t="str">
        <f>РАСКЛАДУШКА!W338</f>
        <v/>
      </c>
      <c r="Q10" s="175" t="str">
        <f>РАСКЛАДУШКА!X338</f>
        <v/>
      </c>
      <c r="R10" s="175" t="str">
        <f>РАСКЛАДУШКА!Y338</f>
        <v>6А</v>
      </c>
      <c r="S10" s="160" t="str">
        <f>РАСКЛАДУШКА!Z338</f>
        <v>8В</v>
      </c>
      <c r="T10" s="160" t="str">
        <f>РАСКЛАДУШКА!AA338</f>
        <v>7А</v>
      </c>
      <c r="U10" s="160" t="str">
        <f>РАСКЛАДУШКА!AB338</f>
        <v/>
      </c>
      <c r="V10" s="160" t="str">
        <f>РАСКЛАДУШКА!AC338</f>
        <v/>
      </c>
      <c r="W10" s="157" t="str">
        <f>РАСКЛАДУШКА!AD338</f>
        <v>11А</v>
      </c>
      <c r="X10" s="178" t="str">
        <f>РАСКЛАДУШКА!AE338</f>
        <v>8А</v>
      </c>
      <c r="Y10" s="163" t="str">
        <f>РАСКЛАДУШКА!AF338</f>
        <v>7Б</v>
      </c>
      <c r="Z10" s="163" t="str">
        <f>РАСКЛАДУШКА!AG338</f>
        <v>6Б</v>
      </c>
      <c r="AA10" s="269" t="str">
        <f>РАСКЛАДУШКА!AH338</f>
        <v>11А</v>
      </c>
      <c r="AB10" s="312" t="str">
        <f>РАСКЛАДУШКА!AI338</f>
        <v>8Б</v>
      </c>
      <c r="AC10" s="166" t="str">
        <f>РАСКЛАДУШКА!AJ338</f>
        <v>6В</v>
      </c>
      <c r="AD10" s="166" t="str">
        <f>РАСКЛАДУШКА!AK338</f>
        <v/>
      </c>
      <c r="AE10" s="166" t="str">
        <f>РАСКЛАДУШКА!AL338</f>
        <v>5Б</v>
      </c>
      <c r="AF10" s="316" t="str">
        <f>РАСКЛАДУШКА!AM338</f>
        <v/>
      </c>
      <c r="AG10" s="316" t="str">
        <f>РАСКЛАДУШКА!AN338</f>
        <v/>
      </c>
      <c r="AH10" s="316" t="str">
        <f>РАСКЛАДУШКА!AO338</f>
        <v/>
      </c>
      <c r="AI10" s="265" t="str">
        <f>РАСКЛАДУШКА!AP338</f>
        <v>9А</v>
      </c>
      <c r="AJ10" s="265" t="str">
        <f>РАСКЛАДУШКА!AQ338</f>
        <v>9А</v>
      </c>
      <c r="AK10" s="353" t="str">
        <f>РАСКЛАДУШКА!AR338</f>
        <v/>
      </c>
    </row>
    <row r="11" spans="1:37" ht="14.25" customHeight="1" x14ac:dyDescent="0.3">
      <c r="A11" s="189">
        <f t="shared" ref="A11:A16" si="2">A10</f>
        <v>45538</v>
      </c>
      <c r="B11" s="196">
        <f t="shared" si="1"/>
        <v>45538</v>
      </c>
      <c r="C11" s="149">
        <v>2</v>
      </c>
      <c r="D11" s="170" t="str">
        <f>РАСКЛАДУШКА!K339</f>
        <v>10Б</v>
      </c>
      <c r="E11" s="170" t="str">
        <f>РАСКЛАДУШКА!L339</f>
        <v>9Б</v>
      </c>
      <c r="F11" s="170" t="str">
        <f>РАСКЛАДУШКА!M339</f>
        <v>7В</v>
      </c>
      <c r="G11" s="170" t="str">
        <f>РАСКЛАДУШКА!N339</f>
        <v>5А</v>
      </c>
      <c r="H11" s="173" t="str">
        <f>РАСКЛАДУШКА!O339</f>
        <v/>
      </c>
      <c r="I11" s="173" t="str">
        <f>РАСКЛАДУШКА!P339</f>
        <v/>
      </c>
      <c r="J11" s="173" t="str">
        <f>РАСКЛАДУШКА!Q339</f>
        <v>10А</v>
      </c>
      <c r="K11" s="173" t="str">
        <f>РАСКЛАДУШКА!R339</f>
        <v>5В</v>
      </c>
      <c r="L11" s="176" t="str">
        <f>РАСКЛАДУШКА!S339</f>
        <v>4А</v>
      </c>
      <c r="M11" s="176" t="str">
        <f>РАСКЛАДУШКА!T339</f>
        <v/>
      </c>
      <c r="N11" s="176" t="str">
        <f>РАСКЛАДУШКА!U339</f>
        <v>4Б</v>
      </c>
      <c r="O11" s="176" t="str">
        <f>РАСКЛАДУШКА!V339</f>
        <v>4В</v>
      </c>
      <c r="P11" s="176" t="str">
        <f>РАСКЛАДУШКА!W339</f>
        <v>4Б</v>
      </c>
      <c r="Q11" s="176" t="str">
        <f>РАСКЛАДУШКА!X339</f>
        <v>4А</v>
      </c>
      <c r="R11" s="176" t="str">
        <f>РАСКЛАДУШКА!Y339</f>
        <v>4В</v>
      </c>
      <c r="S11" s="161" t="str">
        <f>РАСКЛАДУШКА!Z339</f>
        <v>8А</v>
      </c>
      <c r="T11" s="161" t="str">
        <f>РАСКЛАДУШКА!AA339</f>
        <v>6А</v>
      </c>
      <c r="U11" s="161" t="str">
        <f>РАСКЛАДУШКА!AB339</f>
        <v>6Б</v>
      </c>
      <c r="V11" s="161" t="str">
        <f>РАСКЛАДУШКА!AC339</f>
        <v/>
      </c>
      <c r="W11" s="158" t="str">
        <f>РАСКЛАДУШКА!AD339</f>
        <v>11А</v>
      </c>
      <c r="X11" s="179" t="str">
        <f>РАСКЛАДУШКА!AE339</f>
        <v>8Б</v>
      </c>
      <c r="Y11" s="164" t="str">
        <f>РАСКЛАДУШКА!AF339</f>
        <v>7А</v>
      </c>
      <c r="Z11" s="164" t="str">
        <f>РАСКЛАДУШКА!AG339</f>
        <v>6В</v>
      </c>
      <c r="AA11" s="270" t="str">
        <f>РАСКЛАДУШКА!AH339</f>
        <v>9А</v>
      </c>
      <c r="AB11" s="313" t="str">
        <f>РАСКЛАДУШКА!AI339</f>
        <v>8В</v>
      </c>
      <c r="AC11" s="167" t="str">
        <f>РАСКЛАДУШКА!AJ339</f>
        <v/>
      </c>
      <c r="AD11" s="167" t="str">
        <f>РАСКЛАДУШКА!AK339</f>
        <v/>
      </c>
      <c r="AE11" s="167" t="str">
        <f>РАСКЛАДУШКА!AL339</f>
        <v>11А</v>
      </c>
      <c r="AF11" s="317" t="str">
        <f>РАСКЛАДУШКА!AM339</f>
        <v/>
      </c>
      <c r="AG11" s="317" t="str">
        <f>РАСКЛАДУШКА!AN339</f>
        <v>7Б</v>
      </c>
      <c r="AH11" s="317" t="str">
        <f>РАСКЛАДУШКА!AO339</f>
        <v/>
      </c>
      <c r="AI11" s="266" t="str">
        <f>РАСКЛАДУШКА!AP339</f>
        <v>5Б</v>
      </c>
      <c r="AJ11" s="266" t="str">
        <f>РАСКЛАДУШКА!AQ339</f>
        <v>5Б</v>
      </c>
      <c r="AK11" s="354" t="str">
        <f>РАСКЛАДУШКА!AR339</f>
        <v/>
      </c>
    </row>
    <row r="12" spans="1:37" ht="14.25" customHeight="1" x14ac:dyDescent="0.3">
      <c r="A12" s="189">
        <f t="shared" si="2"/>
        <v>45538</v>
      </c>
      <c r="B12" s="196">
        <f t="shared" si="1"/>
        <v>45538</v>
      </c>
      <c r="C12" s="149">
        <v>3</v>
      </c>
      <c r="D12" s="170" t="str">
        <f>РАСКЛАДУШКА!K340</f>
        <v/>
      </c>
      <c r="E12" s="170" t="str">
        <f>РАСКЛАДУШКА!L340</f>
        <v>6В</v>
      </c>
      <c r="F12" s="170" t="str">
        <f>РАСКЛАДУШКА!M340</f>
        <v>7Б</v>
      </c>
      <c r="G12" s="170" t="str">
        <f>РАСКЛАДУШКА!N340</f>
        <v>5Б</v>
      </c>
      <c r="H12" s="173" t="str">
        <f>РАСКЛАДУШКА!O340</f>
        <v>6А</v>
      </c>
      <c r="I12" s="173" t="str">
        <f>РАСКЛАДУШКА!P340</f>
        <v/>
      </c>
      <c r="J12" s="173" t="str">
        <f>РАСКЛАДУШКА!Q340</f>
        <v>6Б</v>
      </c>
      <c r="K12" s="173" t="str">
        <f>РАСКЛАДУШКА!R340</f>
        <v/>
      </c>
      <c r="L12" s="176" t="str">
        <f>РАСКЛАДУШКА!S340</f>
        <v>11А</v>
      </c>
      <c r="M12" s="176" t="str">
        <f>РАСКЛАДУШКА!T340</f>
        <v>3В</v>
      </c>
      <c r="N12" s="176" t="str">
        <f>РАСКЛАДУШКА!U340</f>
        <v>9А</v>
      </c>
      <c r="O12" s="176" t="str">
        <f>РАСКЛАДУШКА!V340</f>
        <v>9Б</v>
      </c>
      <c r="P12" s="176" t="str">
        <f>РАСКЛАДУШКА!W340</f>
        <v>9А</v>
      </c>
      <c r="Q12" s="176" t="str">
        <f>РАСКЛАДУШКА!X340</f>
        <v>3В</v>
      </c>
      <c r="R12" s="176" t="str">
        <f>РАСКЛАДУШКА!Y340</f>
        <v>9Б</v>
      </c>
      <c r="S12" s="161" t="str">
        <f>РАСКЛАДУШКА!Z340</f>
        <v>10Б</v>
      </c>
      <c r="T12" s="161" t="str">
        <f>РАСКЛАДУШКА!AA340</f>
        <v>7В</v>
      </c>
      <c r="U12" s="161" t="str">
        <f>РАСКЛАДУШКА!AB340</f>
        <v/>
      </c>
      <c r="V12" s="161" t="str">
        <f>РАСКЛАДУШКА!AC340</f>
        <v/>
      </c>
      <c r="W12" s="158" t="str">
        <f>РАСКЛАДУШКА!AD340</f>
        <v>9А</v>
      </c>
      <c r="X12" s="179" t="str">
        <f>РАСКЛАДУШКА!AE340</f>
        <v>7А</v>
      </c>
      <c r="Y12" s="164" t="str">
        <f>РАСКЛАДУШКА!AF340</f>
        <v>11А</v>
      </c>
      <c r="Z12" s="164" t="str">
        <f>РАСКЛАДУШКА!AG340</f>
        <v/>
      </c>
      <c r="AA12" s="270" t="str">
        <f>РАСКЛАДУШКА!AH340</f>
        <v>8В</v>
      </c>
      <c r="AB12" s="313" t="str">
        <f>РАСКЛАДУШКА!AI340</f>
        <v>8А</v>
      </c>
      <c r="AC12" s="167" t="str">
        <f>РАСКЛАДУШКА!AJ340</f>
        <v>8Б</v>
      </c>
      <c r="AD12" s="167" t="str">
        <f>РАСКЛАДУШКА!AK340</f>
        <v/>
      </c>
      <c r="AE12" s="167" t="str">
        <f>РАСКЛАДУШКА!AL340</f>
        <v>5В</v>
      </c>
      <c r="AF12" s="317" t="str">
        <f>РАСКЛАДУШКА!AM340</f>
        <v>10А</v>
      </c>
      <c r="AG12" s="317" t="str">
        <f>РАСКЛАДУШКА!AN340</f>
        <v>10А</v>
      </c>
      <c r="AH12" s="317" t="str">
        <f>РАСКЛАДУШКА!AO340</f>
        <v/>
      </c>
      <c r="AI12" s="266" t="str">
        <f>РАСКЛАДУШКА!AP340</f>
        <v>5А</v>
      </c>
      <c r="AJ12" s="266" t="str">
        <f>РАСКЛАДУШКА!AQ340</f>
        <v>5А</v>
      </c>
      <c r="AK12" s="354" t="str">
        <f>РАСКЛАДУШКА!AR340</f>
        <v/>
      </c>
    </row>
    <row r="13" spans="1:37" ht="14.25" customHeight="1" x14ac:dyDescent="0.3">
      <c r="A13" s="189">
        <f t="shared" si="2"/>
        <v>45538</v>
      </c>
      <c r="B13" s="196">
        <f t="shared" si="1"/>
        <v>45538</v>
      </c>
      <c r="C13" s="149">
        <v>4</v>
      </c>
      <c r="D13" s="170" t="str">
        <f>РАСКЛАДУШКА!K341</f>
        <v/>
      </c>
      <c r="E13" s="170" t="str">
        <f>РАСКЛАДУШКА!L341</f>
        <v/>
      </c>
      <c r="F13" s="170" t="str">
        <f>РАСКЛАДУШКА!M341</f>
        <v>7Б</v>
      </c>
      <c r="G13" s="170" t="str">
        <f>РАСКЛАДУШКА!N341</f>
        <v>5Б</v>
      </c>
      <c r="H13" s="173" t="str">
        <f>РАСКЛАДУШКА!O341</f>
        <v>6А</v>
      </c>
      <c r="I13" s="173" t="str">
        <f>РАСКЛАДУШКА!P341</f>
        <v/>
      </c>
      <c r="J13" s="173" t="str">
        <f>РАСКЛАДУШКА!Q341</f>
        <v>6Б</v>
      </c>
      <c r="K13" s="173" t="str">
        <f>РАСКЛАДУШКА!R341</f>
        <v/>
      </c>
      <c r="L13" s="176" t="str">
        <f>РАСКЛАДУШКА!S341</f>
        <v/>
      </c>
      <c r="M13" s="176" t="str">
        <f>РАСКЛАДУШКА!T341</f>
        <v>8Б</v>
      </c>
      <c r="N13" s="176" t="str">
        <f>РАСКЛАДУШКА!U341</f>
        <v>8Б</v>
      </c>
      <c r="O13" s="176" t="str">
        <f>РАСКЛАДУШКА!V341</f>
        <v>8В</v>
      </c>
      <c r="P13" s="176" t="str">
        <f>РАСКЛАДУШКА!W341</f>
        <v>8Б</v>
      </c>
      <c r="Q13" s="176" t="str">
        <f>РАСКЛАДУШКА!X341</f>
        <v>9А</v>
      </c>
      <c r="R13" s="176" t="str">
        <f>РАСКЛАДУШКА!Y341</f>
        <v>8В</v>
      </c>
      <c r="S13" s="161" t="str">
        <f>РАСКЛАДУШКА!Z341</f>
        <v>10А</v>
      </c>
      <c r="T13" s="161" t="str">
        <f>РАСКЛАДУШКА!AA341</f>
        <v>9Б</v>
      </c>
      <c r="U13" s="161" t="str">
        <f>РАСКЛАДУШКА!AB341</f>
        <v>6В</v>
      </c>
      <c r="V13" s="161" t="str">
        <f>РАСКЛАДУШКА!AC341</f>
        <v>5А</v>
      </c>
      <c r="W13" s="158" t="str">
        <f>РАСКЛАДУШКА!AD341</f>
        <v>9А</v>
      </c>
      <c r="X13" s="179" t="str">
        <f>РАСКЛАДУШКА!AE341</f>
        <v>10А</v>
      </c>
      <c r="Y13" s="164" t="str">
        <f>РАСКЛАДУШКА!AF341</f>
        <v>10Б</v>
      </c>
      <c r="Z13" s="164" t="str">
        <f>РАСКЛАДУШКА!AG341</f>
        <v>7В</v>
      </c>
      <c r="AA13" s="270" t="str">
        <f>РАСКЛАДУШКА!AH341</f>
        <v/>
      </c>
      <c r="AB13" s="313" t="str">
        <f>РАСКЛАДУШКА!AI341</f>
        <v/>
      </c>
      <c r="AC13" s="167" t="str">
        <f>РАСКЛАДУШКА!AJ341</f>
        <v>7А</v>
      </c>
      <c r="AD13" s="167" t="str">
        <f>РАСКЛАДУШКА!AK341</f>
        <v/>
      </c>
      <c r="AE13" s="167" t="str">
        <f>РАСКЛАДУШКА!AL341</f>
        <v>11А</v>
      </c>
      <c r="AF13" s="317" t="str">
        <f>РАСКЛАДУШКА!AM341</f>
        <v>8А</v>
      </c>
      <c r="AG13" s="317" t="str">
        <f>РАСКЛАДУШКА!AN341</f>
        <v/>
      </c>
      <c r="AH13" s="317" t="str">
        <f>РАСКЛАДУШКА!AO341</f>
        <v/>
      </c>
      <c r="AI13" s="266" t="str">
        <f>РАСКЛАДУШКА!AP341</f>
        <v>5В</v>
      </c>
      <c r="AJ13" s="266" t="str">
        <f>РАСКЛАДУШКА!AQ341</f>
        <v>5В</v>
      </c>
      <c r="AK13" s="354" t="str">
        <f>РАСКЛАДУШКА!AR341</f>
        <v/>
      </c>
    </row>
    <row r="14" spans="1:37" ht="14.25" customHeight="1" x14ac:dyDescent="0.3">
      <c r="A14" s="189">
        <f t="shared" si="2"/>
        <v>45538</v>
      </c>
      <c r="B14" s="196">
        <f t="shared" si="1"/>
        <v>45538</v>
      </c>
      <c r="C14" s="149">
        <v>5</v>
      </c>
      <c r="D14" s="170" t="str">
        <f>РАСКЛАДУШКА!K342</f>
        <v>8А</v>
      </c>
      <c r="E14" s="170" t="str">
        <f>РАСКЛАДУШКА!L342</f>
        <v/>
      </c>
      <c r="F14" s="170" t="str">
        <f>РАСКЛАДУШКА!M342</f>
        <v>7А</v>
      </c>
      <c r="G14" s="170" t="str">
        <f>РАСКЛАДУШКА!N342</f>
        <v>6Б</v>
      </c>
      <c r="H14" s="173" t="str">
        <f>РАСКЛАДУШКА!O342</f>
        <v>10Б</v>
      </c>
      <c r="I14" s="173" t="str">
        <f>РАСКЛАДУШКА!P342</f>
        <v/>
      </c>
      <c r="J14" s="173" t="str">
        <f>РАСКЛАДУШКА!Q342</f>
        <v>6В</v>
      </c>
      <c r="K14" s="173" t="str">
        <f>РАСКЛАДУШКА!R342</f>
        <v/>
      </c>
      <c r="L14" s="176" t="str">
        <f>РАСКЛАДУШКА!S342</f>
        <v>5Б</v>
      </c>
      <c r="M14" s="176" t="str">
        <f>РАСКЛАДУШКА!T342</f>
        <v>5Б</v>
      </c>
      <c r="N14" s="176" t="str">
        <f>РАСКЛАДУШКА!U342</f>
        <v>5В</v>
      </c>
      <c r="O14" s="176" t="str">
        <f>РАСКЛАДУШКА!V342</f>
        <v>5Б</v>
      </c>
      <c r="P14" s="176" t="str">
        <f>РАСКЛАДУШКА!W342</f>
        <v>5В</v>
      </c>
      <c r="Q14" s="176" t="str">
        <f>РАСКЛАДУШКА!X342</f>
        <v>5А</v>
      </c>
      <c r="R14" s="176" t="str">
        <f>РАСКЛАДУШКА!Y342</f>
        <v>5А</v>
      </c>
      <c r="S14" s="161" t="str">
        <f>РАСКЛАДУШКА!Z342</f>
        <v>7Б</v>
      </c>
      <c r="T14" s="161" t="str">
        <f>РАСКЛАДУШКА!AA342</f>
        <v>9А</v>
      </c>
      <c r="U14" s="161" t="str">
        <f>РАСКЛАДУШКА!AB342</f>
        <v>8Б</v>
      </c>
      <c r="V14" s="161" t="str">
        <f>РАСКЛАДУШКА!AC342</f>
        <v/>
      </c>
      <c r="W14" s="158" t="str">
        <f>РАСКЛАДУШКА!AD342</f>
        <v>9Б</v>
      </c>
      <c r="X14" s="179" t="str">
        <f>РАСКЛАДУШКА!AE342</f>
        <v>8В</v>
      </c>
      <c r="Y14" s="164" t="str">
        <f>РАСКЛАДУШКА!AF342</f>
        <v>10А</v>
      </c>
      <c r="Z14" s="164" t="str">
        <f>РАСКЛАДУШКА!AG342</f>
        <v>6А</v>
      </c>
      <c r="AA14" s="270" t="str">
        <f>РАСКЛАДУШКА!AH342</f>
        <v>10А</v>
      </c>
      <c r="AB14" s="313" t="str">
        <f>РАСКЛАДУШКА!AI342</f>
        <v>11А</v>
      </c>
      <c r="AC14" s="167" t="str">
        <f>РАСКЛАДУШКА!AJ342</f>
        <v>7В</v>
      </c>
      <c r="AD14" s="167" t="str">
        <f>РАСКЛАДУШКА!AK342</f>
        <v/>
      </c>
      <c r="AE14" s="167" t="str">
        <f>РАСКЛАДУШКА!AL342</f>
        <v/>
      </c>
      <c r="AF14" s="317" t="str">
        <f>РАСКЛАДУШКА!AM342</f>
        <v/>
      </c>
      <c r="AG14" s="317" t="str">
        <f>РАСКЛАДУШКА!AN342</f>
        <v/>
      </c>
      <c r="AH14" s="317" t="str">
        <f>РАСКЛАДУШКА!AO342</f>
        <v/>
      </c>
      <c r="AI14" s="266" t="str">
        <f>РАСКЛАДУШКА!AP342</f>
        <v>9Б</v>
      </c>
      <c r="AJ14" s="266" t="str">
        <f>РАСКЛАДУШКА!AQ342</f>
        <v/>
      </c>
      <c r="AK14" s="354" t="str">
        <f>РАСКЛАДУШКА!AR342</f>
        <v/>
      </c>
    </row>
    <row r="15" spans="1:37" ht="14.25" customHeight="1" x14ac:dyDescent="0.3">
      <c r="A15" s="189">
        <f t="shared" si="2"/>
        <v>45538</v>
      </c>
      <c r="B15" s="196">
        <f t="shared" si="1"/>
        <v>45538</v>
      </c>
      <c r="C15" s="149">
        <v>6</v>
      </c>
      <c r="D15" s="170" t="str">
        <f>РАСКЛАДУШКА!K343</f>
        <v/>
      </c>
      <c r="E15" s="170" t="str">
        <f>РАСКЛАДУШКА!L343</f>
        <v>8В</v>
      </c>
      <c r="F15" s="170" t="str">
        <f>РАСКЛАДУШКА!M343</f>
        <v>7А</v>
      </c>
      <c r="G15" s="170" t="str">
        <f>РАСКЛАДУШКА!N343</f>
        <v>6Б</v>
      </c>
      <c r="H15" s="173" t="str">
        <f>РАСКЛАДУШКА!O343</f>
        <v>10Б</v>
      </c>
      <c r="I15" s="173" t="str">
        <f>РАСКЛАДУШКА!P343</f>
        <v/>
      </c>
      <c r="J15" s="173" t="str">
        <f>РАСКЛАДУШКА!Q343</f>
        <v>6В</v>
      </c>
      <c r="K15" s="173" t="str">
        <f>РАСКЛАДУШКА!R343</f>
        <v>9А</v>
      </c>
      <c r="L15" s="176" t="str">
        <f>РАСКЛАДУШКА!S343</f>
        <v>8А</v>
      </c>
      <c r="M15" s="176" t="str">
        <f>РАСКЛАДУШКА!T343</f>
        <v>10А</v>
      </c>
      <c r="N15" s="176" t="str">
        <f>РАСКЛАДУШКА!U343</f>
        <v>8А</v>
      </c>
      <c r="O15" s="176" t="str">
        <f>РАСКЛАДУШКА!V343</f>
        <v/>
      </c>
      <c r="P15" s="176" t="str">
        <f>РАСКЛАДУШКА!W343</f>
        <v/>
      </c>
      <c r="Q15" s="176" t="str">
        <f>РАСКЛАДУШКА!X343</f>
        <v>10А</v>
      </c>
      <c r="R15" s="176" t="str">
        <f>РАСКЛАДУШКА!Y343</f>
        <v/>
      </c>
      <c r="S15" s="161" t="str">
        <f>РАСКЛАДУШКА!Z343</f>
        <v>10А</v>
      </c>
      <c r="T15" s="161" t="str">
        <f>РАСКЛАДУШКА!AA343</f>
        <v>11А</v>
      </c>
      <c r="U15" s="161" t="str">
        <f>РАСКЛАДУШКА!AB343</f>
        <v>5В</v>
      </c>
      <c r="V15" s="161" t="str">
        <f>РАСКЛАДУШКА!AC343</f>
        <v>5Б</v>
      </c>
      <c r="W15" s="158" t="str">
        <f>РАСКЛАДУШКА!AD343</f>
        <v>9Б</v>
      </c>
      <c r="X15" s="179" t="str">
        <f>РАСКЛАДУШКА!AE343</f>
        <v>7Б</v>
      </c>
      <c r="Y15" s="164" t="str">
        <f>РАСКЛАДУШКА!AF343</f>
        <v>7В</v>
      </c>
      <c r="Z15" s="164" t="str">
        <f>РАСКЛАДУШКА!AG343</f>
        <v>8Б</v>
      </c>
      <c r="AA15" s="270" t="str">
        <f>РАСКЛАДУШКА!AH343</f>
        <v>10А</v>
      </c>
      <c r="AB15" s="313" t="str">
        <f>РАСКЛАДУШКА!AI343</f>
        <v/>
      </c>
      <c r="AC15" s="167" t="str">
        <f>РАСКЛАДУШКА!AJ343</f>
        <v>6А</v>
      </c>
      <c r="AD15" s="167" t="str">
        <f>РАСКЛАДУШКА!AK343</f>
        <v/>
      </c>
      <c r="AE15" s="167" t="str">
        <f>РАСКЛАДУШКА!AL343</f>
        <v>5А</v>
      </c>
      <c r="AF15" s="317" t="str">
        <f>РАСКЛАДУШКА!AM343</f>
        <v/>
      </c>
      <c r="AG15" s="317" t="str">
        <f>РАСКЛАДУШКА!AN343</f>
        <v/>
      </c>
      <c r="AH15" s="317" t="str">
        <f>РАСКЛАДУШКА!AO343</f>
        <v/>
      </c>
      <c r="AI15" s="266" t="str">
        <f>РАСКЛАДУШКА!AP343</f>
        <v/>
      </c>
      <c r="AJ15" s="266" t="str">
        <f>РАСКЛАДУШКА!AQ343</f>
        <v>9Б</v>
      </c>
      <c r="AK15" s="354" t="str">
        <f>РАСКЛАДУШКА!AR343</f>
        <v/>
      </c>
    </row>
    <row r="16" spans="1:37" ht="14.25" customHeight="1" thickBot="1" x14ac:dyDescent="0.35">
      <c r="A16" s="190">
        <f t="shared" si="2"/>
        <v>45538</v>
      </c>
      <c r="B16" s="197">
        <f t="shared" si="1"/>
        <v>45538</v>
      </c>
      <c r="C16" s="150">
        <v>7</v>
      </c>
      <c r="D16" s="171" t="str">
        <f>РАСКЛАДУШКА!K344</f>
        <v/>
      </c>
      <c r="E16" s="171" t="str">
        <f>РАСКЛАДУШКА!L344</f>
        <v/>
      </c>
      <c r="F16" s="171" t="str">
        <f>РАСКЛАДУШКА!M344</f>
        <v/>
      </c>
      <c r="G16" s="171" t="str">
        <f>РАСКЛАДУШКА!N344</f>
        <v/>
      </c>
      <c r="H16" s="174" t="str">
        <f>РАСКЛАДУШКА!O344</f>
        <v/>
      </c>
      <c r="I16" s="174" t="str">
        <f>РАСКЛАДУШКА!P344</f>
        <v/>
      </c>
      <c r="J16" s="174" t="str">
        <f>РАСКЛАДУШКА!Q344</f>
        <v/>
      </c>
      <c r="K16" s="174" t="str">
        <f>РАСКЛАДУШКА!R344</f>
        <v/>
      </c>
      <c r="L16" s="177" t="str">
        <f>РАСКЛАДУШКА!S344</f>
        <v/>
      </c>
      <c r="M16" s="177" t="str">
        <f>РАСКЛАДУШКА!T344</f>
        <v/>
      </c>
      <c r="N16" s="177" t="str">
        <f>РАСКЛАДУШКА!U344</f>
        <v/>
      </c>
      <c r="O16" s="177" t="str">
        <f>РАСКЛАДУШКА!V344</f>
        <v/>
      </c>
      <c r="P16" s="177" t="str">
        <f>РАСКЛАДУШКА!W344</f>
        <v/>
      </c>
      <c r="Q16" s="177" t="str">
        <f>РАСКЛАДУШКА!X344</f>
        <v/>
      </c>
      <c r="R16" s="177" t="str">
        <f>РАСКЛАДУШКА!Y344</f>
        <v/>
      </c>
      <c r="S16" s="162" t="str">
        <f>РАСКЛАДУШКА!Z344</f>
        <v/>
      </c>
      <c r="T16" s="162" t="str">
        <f>РАСКЛАДУШКА!AA344</f>
        <v/>
      </c>
      <c r="U16" s="162" t="str">
        <f>РАСКЛАДУШКА!AB344</f>
        <v/>
      </c>
      <c r="V16" s="162" t="str">
        <f>РАСКЛАДУШКА!AC344</f>
        <v/>
      </c>
      <c r="W16" s="159" t="str">
        <f>РАСКЛАДУШКА!AD344</f>
        <v/>
      </c>
      <c r="X16" s="180" t="str">
        <f>РАСКЛАДУШКА!AE344</f>
        <v/>
      </c>
      <c r="Y16" s="165" t="str">
        <f>РАСКЛАДУШКА!AF344</f>
        <v/>
      </c>
      <c r="Z16" s="165" t="str">
        <f>РАСКЛАДУШКА!AG344</f>
        <v/>
      </c>
      <c r="AA16" s="271" t="str">
        <f>РАСКЛАДУШКА!AH344</f>
        <v>9А</v>
      </c>
      <c r="AB16" s="314" t="str">
        <f>РАСКЛАДУШКА!AI344</f>
        <v/>
      </c>
      <c r="AC16" s="168" t="str">
        <f>РАСКЛАДУШКА!AJ344</f>
        <v/>
      </c>
      <c r="AD16" s="168" t="str">
        <f>РАСКЛАДУШКА!AK344</f>
        <v/>
      </c>
      <c r="AE16" s="168" t="str">
        <f>РАСКЛАДУШКА!AL344</f>
        <v/>
      </c>
      <c r="AF16" s="318" t="str">
        <f>РАСКЛАДУШКА!AM344</f>
        <v/>
      </c>
      <c r="AG16" s="318" t="str">
        <f>РАСКЛАДУШКА!AN344</f>
        <v/>
      </c>
      <c r="AH16" s="318" t="str">
        <f>РАСКЛАДУШКА!AO344</f>
        <v/>
      </c>
      <c r="AI16" s="267" t="str">
        <f>РАСКЛАДУШКА!AP344</f>
        <v/>
      </c>
      <c r="AJ16" s="267" t="str">
        <f>РАСКЛАДУШКА!AQ344</f>
        <v/>
      </c>
      <c r="AK16" s="355" t="str">
        <f>РАСКЛАДУШКА!AR344</f>
        <v/>
      </c>
    </row>
    <row r="17" spans="1:37" ht="14.25" customHeight="1" x14ac:dyDescent="0.3">
      <c r="A17" s="188">
        <f>A10+1</f>
        <v>45539</v>
      </c>
      <c r="B17" s="198">
        <f t="shared" si="1"/>
        <v>45539</v>
      </c>
      <c r="C17" s="148">
        <v>1</v>
      </c>
      <c r="D17" s="169" t="str">
        <f>РАСКЛАДУШКА!K345</f>
        <v>5В</v>
      </c>
      <c r="E17" s="169" t="str">
        <f>РАСКЛАДУШКА!L345</f>
        <v>9А</v>
      </c>
      <c r="F17" s="169" t="str">
        <f>РАСКЛАДУШКА!M345</f>
        <v>6А</v>
      </c>
      <c r="G17" s="169" t="str">
        <f>РАСКЛАДУШКА!N345</f>
        <v>5Б</v>
      </c>
      <c r="H17" s="172" t="str">
        <f>РАСКЛАДУШКА!O345</f>
        <v>8А</v>
      </c>
      <c r="I17" s="172" t="str">
        <f>РАСКЛАДУШКА!P345</f>
        <v/>
      </c>
      <c r="J17" s="172" t="str">
        <f>РАСКЛАДУШКА!Q345</f>
        <v>7А</v>
      </c>
      <c r="K17" s="172" t="str">
        <f>РАСКЛАДУШКА!R345</f>
        <v>8В</v>
      </c>
      <c r="L17" s="175" t="str">
        <f>РАСКЛАДУШКА!S345</f>
        <v>11А</v>
      </c>
      <c r="M17" s="175" t="str">
        <f>РАСКЛАДУШКА!T345</f>
        <v/>
      </c>
      <c r="N17" s="175" t="str">
        <f>РАСКЛАДУШКА!U345</f>
        <v>11А</v>
      </c>
      <c r="O17" s="175" t="str">
        <f>РАСКЛАДУШКА!V345</f>
        <v/>
      </c>
      <c r="P17" s="175" t="str">
        <f>РАСКЛАДУШКА!W345</f>
        <v/>
      </c>
      <c r="Q17" s="175" t="str">
        <f>РАСКЛАДУШКА!X345</f>
        <v/>
      </c>
      <c r="R17" s="175" t="str">
        <f>РАСКЛАДУШКА!Y345</f>
        <v/>
      </c>
      <c r="S17" s="160" t="str">
        <f>РАСКЛАДУШКА!Z345</f>
        <v>10А</v>
      </c>
      <c r="T17" s="160" t="str">
        <f>РАСКЛАДУШКА!AA345</f>
        <v>9Б</v>
      </c>
      <c r="U17" s="160" t="str">
        <f>РАСКЛАДУШКА!AB345</f>
        <v>6Б</v>
      </c>
      <c r="V17" s="160" t="str">
        <f>РАСКЛАДУШКА!AC345</f>
        <v/>
      </c>
      <c r="W17" s="157" t="str">
        <f>РАСКЛАДУШКА!AD345</f>
        <v>10Б</v>
      </c>
      <c r="X17" s="178" t="str">
        <f>РАСКЛАДУШКА!AE345</f>
        <v>10А</v>
      </c>
      <c r="Y17" s="163" t="str">
        <f>РАСКЛАДУШКА!AF345</f>
        <v>7Б</v>
      </c>
      <c r="Z17" s="163" t="str">
        <f>РАСКЛАДУШКА!AG345</f>
        <v>8Б</v>
      </c>
      <c r="AA17" s="269" t="str">
        <f>РАСКЛАДУШКА!AH345</f>
        <v/>
      </c>
      <c r="AB17" s="312" t="str">
        <f>РАСКЛАДУШКА!AI345</f>
        <v/>
      </c>
      <c r="AC17" s="166" t="str">
        <f>РАСКЛАДУШКА!AJ345</f>
        <v>7В</v>
      </c>
      <c r="AD17" s="166" t="str">
        <f>РАСКЛАДУШКА!AK345</f>
        <v/>
      </c>
      <c r="AE17" s="166" t="str">
        <f>РАСКЛАДУШКА!AL345</f>
        <v/>
      </c>
      <c r="AF17" s="316" t="str">
        <f>РАСКЛАДУШКА!AM345</f>
        <v>10Б</v>
      </c>
      <c r="AG17" s="316" t="str">
        <f>РАСКЛАДУШКА!AN345</f>
        <v>6В</v>
      </c>
      <c r="AH17" s="316" t="str">
        <f>РАСКЛАДУШКА!AO345</f>
        <v/>
      </c>
      <c r="AI17" s="265" t="str">
        <f>РАСКЛАДУШКА!AP345</f>
        <v/>
      </c>
      <c r="AJ17" s="265" t="str">
        <f>РАСКЛАДУШКА!AQ345</f>
        <v/>
      </c>
      <c r="AK17" s="353" t="str">
        <f>РАСКЛАДУШКА!AR345</f>
        <v>5А</v>
      </c>
    </row>
    <row r="18" spans="1:37" ht="14.25" customHeight="1" x14ac:dyDescent="0.3">
      <c r="A18" s="189">
        <f t="shared" ref="A18:A23" si="3">A17</f>
        <v>45539</v>
      </c>
      <c r="B18" s="199">
        <f t="shared" si="1"/>
        <v>45539</v>
      </c>
      <c r="C18" s="149">
        <v>2</v>
      </c>
      <c r="D18" s="170" t="str">
        <f>РАСКЛАДУШКА!K346</f>
        <v>5В</v>
      </c>
      <c r="E18" s="170" t="str">
        <f>РАСКЛАДУШКА!L346</f>
        <v>11А</v>
      </c>
      <c r="F18" s="170" t="str">
        <f>РАСКЛАДУШКА!M346</f>
        <v>5А</v>
      </c>
      <c r="G18" s="170" t="str">
        <f>РАСКЛАДУШКА!N346</f>
        <v>5Б</v>
      </c>
      <c r="H18" s="173" t="str">
        <f>РАСКЛАДУШКА!O346</f>
        <v>8А</v>
      </c>
      <c r="I18" s="173" t="str">
        <f>РАСКЛАДУШКА!P346</f>
        <v/>
      </c>
      <c r="J18" s="173" t="str">
        <f>РАСКЛАДУШКА!Q346</f>
        <v>7А</v>
      </c>
      <c r="K18" s="173" t="str">
        <f>РАСКЛАДУШКА!R346</f>
        <v>8В</v>
      </c>
      <c r="L18" s="176" t="str">
        <f>РАСКЛАДУШКА!S346</f>
        <v>3А</v>
      </c>
      <c r="M18" s="176" t="str">
        <f>РАСКЛАДУШКА!T346</f>
        <v/>
      </c>
      <c r="N18" s="176" t="str">
        <f>РАСКЛАДУШКА!U346</f>
        <v/>
      </c>
      <c r="O18" s="176" t="str">
        <f>РАСКЛАДУШКА!V346</f>
        <v>3Б</v>
      </c>
      <c r="P18" s="176" t="str">
        <f>РАСКЛАДУШКА!W346</f>
        <v>3Б</v>
      </c>
      <c r="Q18" s="176" t="str">
        <f>РАСКЛАДУШКА!X346</f>
        <v>3А</v>
      </c>
      <c r="R18" s="176" t="str">
        <f>РАСКЛАДУШКА!Y346</f>
        <v/>
      </c>
      <c r="S18" s="161" t="str">
        <f>РАСКЛАДУШКА!Z346</f>
        <v>7Б</v>
      </c>
      <c r="T18" s="161" t="str">
        <f>РАСКЛАДУШКА!AA346</f>
        <v>7В</v>
      </c>
      <c r="U18" s="161" t="str">
        <f>РАСКЛАДУШКА!AB346</f>
        <v>6В</v>
      </c>
      <c r="V18" s="161" t="str">
        <f>РАСКЛАДУШКА!AC346</f>
        <v/>
      </c>
      <c r="W18" s="158" t="str">
        <f>РАСКЛАДУШКА!AD346</f>
        <v>10Б</v>
      </c>
      <c r="X18" s="179" t="str">
        <f>РАСКЛАДУШКА!AE346</f>
        <v>9Б</v>
      </c>
      <c r="Y18" s="164" t="str">
        <f>РАСКЛАДУШКА!AF346</f>
        <v/>
      </c>
      <c r="Z18" s="164" t="str">
        <f>РАСКЛАДУШКА!AG346</f>
        <v>8Б</v>
      </c>
      <c r="AA18" s="270" t="str">
        <f>РАСКЛАДУШКА!AH346</f>
        <v>9А</v>
      </c>
      <c r="AB18" s="313" t="str">
        <f>РАСКЛАДУШКА!AI346</f>
        <v/>
      </c>
      <c r="AC18" s="167" t="str">
        <f>РАСКЛАДУШКА!AJ346</f>
        <v>6А</v>
      </c>
      <c r="AD18" s="167" t="str">
        <f>РАСКЛАДУШКА!AK346</f>
        <v/>
      </c>
      <c r="AE18" s="167" t="str">
        <f>РАСКЛАДУШКА!AL346</f>
        <v>10А</v>
      </c>
      <c r="AF18" s="317" t="str">
        <f>РАСКЛАДУШКА!AM346</f>
        <v>6Б</v>
      </c>
      <c r="AG18" s="317" t="str">
        <f>РАСКЛАДУШКА!AN346</f>
        <v>10Б</v>
      </c>
      <c r="AH18" s="317" t="str">
        <f>РАСКЛАДУШКА!AO346</f>
        <v/>
      </c>
      <c r="AI18" s="266" t="str">
        <f>РАСКЛАДУШКА!AP346</f>
        <v/>
      </c>
      <c r="AJ18" s="266" t="str">
        <f>РАСКЛАДУШКА!AQ346</f>
        <v/>
      </c>
      <c r="AK18" s="354" t="str">
        <f>РАСКЛАДУШКА!AR346</f>
        <v/>
      </c>
    </row>
    <row r="19" spans="1:37" ht="14.25" customHeight="1" x14ac:dyDescent="0.3">
      <c r="A19" s="189">
        <f t="shared" si="3"/>
        <v>45539</v>
      </c>
      <c r="B19" s="199">
        <f t="shared" si="1"/>
        <v>45539</v>
      </c>
      <c r="C19" s="149">
        <v>3</v>
      </c>
      <c r="D19" s="170" t="str">
        <f>РАСКЛАДУШКА!K347</f>
        <v>10А</v>
      </c>
      <c r="E19" s="170" t="str">
        <f>РАСКЛАДУШКА!L347</f>
        <v>11А</v>
      </c>
      <c r="F19" s="170" t="str">
        <f>РАСКЛАДУШКА!M347</f>
        <v>5А</v>
      </c>
      <c r="G19" s="170" t="str">
        <f>РАСКЛАДУШКА!N347</f>
        <v>8Б</v>
      </c>
      <c r="H19" s="173" t="str">
        <f>РАСКЛАДУШКА!O347</f>
        <v>9Б</v>
      </c>
      <c r="I19" s="173" t="str">
        <f>РАСКЛАДУШКА!P347</f>
        <v/>
      </c>
      <c r="J19" s="173" t="str">
        <f>РАСКЛАДУШКА!Q347</f>
        <v/>
      </c>
      <c r="K19" s="173" t="str">
        <f>РАСКЛАДУШКА!R347</f>
        <v>5В</v>
      </c>
      <c r="L19" s="176" t="str">
        <f>РАСКЛАДУШКА!S347</f>
        <v>6В</v>
      </c>
      <c r="M19" s="176" t="str">
        <f>РАСКЛАДУШКА!T347</f>
        <v/>
      </c>
      <c r="N19" s="176" t="str">
        <f>РАСКЛАДУШКА!U347</f>
        <v/>
      </c>
      <c r="O19" s="176" t="str">
        <f>РАСКЛАДУШКА!V347</f>
        <v>6Б</v>
      </c>
      <c r="P19" s="176" t="str">
        <f>РАСКЛАДУШКА!W347</f>
        <v>6В</v>
      </c>
      <c r="Q19" s="176" t="str">
        <f>РАСКЛАДУШКА!X347</f>
        <v>7Б</v>
      </c>
      <c r="R19" s="176" t="str">
        <f>РАСКЛАДУШКА!Y347</f>
        <v>6Б</v>
      </c>
      <c r="S19" s="161" t="str">
        <f>РАСКЛАДУШКА!Z347</f>
        <v>8А</v>
      </c>
      <c r="T19" s="161" t="str">
        <f>РАСКЛАДУШКА!AA347</f>
        <v>6А</v>
      </c>
      <c r="U19" s="161" t="str">
        <f>РАСКЛАДУШКА!AB347</f>
        <v/>
      </c>
      <c r="V19" s="161" t="str">
        <f>РАСКЛАДУШКА!AC347</f>
        <v/>
      </c>
      <c r="W19" s="158" t="str">
        <f>РАСКЛАДУШКА!AD347</f>
        <v>7Б</v>
      </c>
      <c r="X19" s="179" t="str">
        <f>РАСКЛАДУШКА!AE347</f>
        <v>8В</v>
      </c>
      <c r="Y19" s="164" t="str">
        <f>РАСКЛАДУШКА!AF347</f>
        <v>10Б</v>
      </c>
      <c r="Z19" s="164" t="str">
        <f>РАСКЛАДУШКА!AG347</f>
        <v/>
      </c>
      <c r="AA19" s="270" t="str">
        <f>РАСКЛАДУШКА!AH347</f>
        <v>7А</v>
      </c>
      <c r="AB19" s="313" t="str">
        <f>РАСКЛАДУШКА!AI347</f>
        <v/>
      </c>
      <c r="AC19" s="167" t="str">
        <f>РАСКЛАДУШКА!AJ347</f>
        <v/>
      </c>
      <c r="AD19" s="167" t="str">
        <f>РАСКЛАДУШКА!AK347</f>
        <v/>
      </c>
      <c r="AE19" s="167" t="str">
        <f>РАСКЛАДУШКА!AL347</f>
        <v/>
      </c>
      <c r="AF19" s="317" t="str">
        <f>РАСКЛАДУШКА!AM347</f>
        <v>9А</v>
      </c>
      <c r="AG19" s="317" t="str">
        <f>РАСКЛАДУШКА!AN347</f>
        <v>7В</v>
      </c>
      <c r="AH19" s="317" t="str">
        <f>РАСКЛАДУШКА!AO347</f>
        <v/>
      </c>
      <c r="AI19" s="266" t="str">
        <f>РАСКЛАДУШКА!AP347</f>
        <v/>
      </c>
      <c r="AJ19" s="266" t="str">
        <f>РАСКЛАДУШКА!AQ347</f>
        <v/>
      </c>
      <c r="AK19" s="354" t="str">
        <f>РАСКЛАДУШКА!AR347</f>
        <v>5Б</v>
      </c>
    </row>
    <row r="20" spans="1:37" ht="14.25" customHeight="1" x14ac:dyDescent="0.3">
      <c r="A20" s="189">
        <f t="shared" si="3"/>
        <v>45539</v>
      </c>
      <c r="B20" s="199">
        <f t="shared" si="1"/>
        <v>45539</v>
      </c>
      <c r="C20" s="149">
        <v>4</v>
      </c>
      <c r="D20" s="170" t="str">
        <f>РАСКЛАДУШКА!K348</f>
        <v>10А</v>
      </c>
      <c r="E20" s="170" t="str">
        <f>РАСКЛАДУШКА!L348</f>
        <v>8В</v>
      </c>
      <c r="F20" s="170" t="str">
        <f>РАСКЛАДУШКА!M348</f>
        <v>6А</v>
      </c>
      <c r="G20" s="170" t="str">
        <f>РАСКЛАДУШКА!N348</f>
        <v>5А</v>
      </c>
      <c r="H20" s="173" t="str">
        <f>РАСКЛАДУШКА!O348</f>
        <v>9Б</v>
      </c>
      <c r="I20" s="173" t="str">
        <f>РАСКЛАДУШКА!P348</f>
        <v/>
      </c>
      <c r="J20" s="173" t="str">
        <f>РАСКЛАДУШКА!Q348</f>
        <v>6В</v>
      </c>
      <c r="K20" s="173" t="str">
        <f>РАСКЛАДУШКА!R348</f>
        <v>5В</v>
      </c>
      <c r="L20" s="176" t="str">
        <f>РАСКЛАДУШКА!S348</f>
        <v>7А</v>
      </c>
      <c r="M20" s="176" t="str">
        <f>РАСКЛАДУШКА!T348</f>
        <v>7В</v>
      </c>
      <c r="N20" s="176" t="str">
        <f>РАСКЛАДУШКА!U348</f>
        <v>7Б</v>
      </c>
      <c r="O20" s="176" t="str">
        <f>РАСКЛАДУШКА!V348</f>
        <v>7А</v>
      </c>
      <c r="P20" s="176" t="str">
        <f>РАСКЛАДУШКА!W348</f>
        <v/>
      </c>
      <c r="Q20" s="176" t="str">
        <f>РАСКЛАДУШКА!X348</f>
        <v/>
      </c>
      <c r="R20" s="176" t="str">
        <f>РАСКЛАДУШКА!Y348</f>
        <v>7В</v>
      </c>
      <c r="S20" s="161" t="str">
        <f>РАСКЛАДУШКА!Z348</f>
        <v>10Б</v>
      </c>
      <c r="T20" s="161" t="str">
        <f>РАСКЛАДУШКА!AA348</f>
        <v>9А</v>
      </c>
      <c r="U20" s="161" t="str">
        <f>РАСКЛАДУШКА!AB348</f>
        <v>8Б</v>
      </c>
      <c r="V20" s="161" t="str">
        <f>РАСКЛАДУШКА!AC348</f>
        <v>5Б</v>
      </c>
      <c r="W20" s="158" t="str">
        <f>РАСКЛАДУШКА!AD348</f>
        <v>7Б</v>
      </c>
      <c r="X20" s="179" t="str">
        <f>РАСКЛАДУШКА!AE348</f>
        <v>8А</v>
      </c>
      <c r="Y20" s="164" t="str">
        <f>РАСКЛАДУШКА!AF348</f>
        <v>11А</v>
      </c>
      <c r="Z20" s="164" t="str">
        <f>РАСКЛАДУШКА!AG348</f>
        <v/>
      </c>
      <c r="AA20" s="270" t="str">
        <f>РАСКЛАДУШКА!AH348</f>
        <v>11А</v>
      </c>
      <c r="AB20" s="313" t="str">
        <f>РАСКЛАДУШКА!AI348</f>
        <v/>
      </c>
      <c r="AC20" s="167" t="str">
        <f>РАСКЛАДУШКА!AJ348</f>
        <v/>
      </c>
      <c r="AD20" s="167" t="str">
        <f>РАСКЛАДУШКА!AK348</f>
        <v>6Б</v>
      </c>
      <c r="AE20" s="167" t="str">
        <f>РАСКЛАДУШКА!AL348</f>
        <v/>
      </c>
      <c r="AF20" s="317" t="str">
        <f>РАСКЛАДУШКА!AM348</f>
        <v/>
      </c>
      <c r="AG20" s="317" t="str">
        <f>РАСКЛАДУШКА!AN348</f>
        <v/>
      </c>
      <c r="AH20" s="317" t="str">
        <f>РАСКЛАДУШКА!AO348</f>
        <v/>
      </c>
      <c r="AI20" s="266" t="str">
        <f>РАСКЛАДУШКА!AP348</f>
        <v/>
      </c>
      <c r="AJ20" s="266" t="str">
        <f>РАСКЛАДУШКА!AQ348</f>
        <v/>
      </c>
      <c r="AK20" s="354" t="str">
        <f>РАСКЛАДУШКА!AR348</f>
        <v/>
      </c>
    </row>
    <row r="21" spans="1:37" ht="14.25" customHeight="1" x14ac:dyDescent="0.3">
      <c r="A21" s="189">
        <f t="shared" si="3"/>
        <v>45539</v>
      </c>
      <c r="B21" s="199">
        <f t="shared" si="1"/>
        <v>45539</v>
      </c>
      <c r="C21" s="149">
        <v>5</v>
      </c>
      <c r="D21" s="170" t="str">
        <f>РАСКЛАДУШКА!K349</f>
        <v>5Б</v>
      </c>
      <c r="E21" s="170" t="str">
        <f>РАСКЛАДУШКА!L349</f>
        <v>6В</v>
      </c>
      <c r="F21" s="170" t="str">
        <f>РАСКЛАДУШКА!M349</f>
        <v/>
      </c>
      <c r="G21" s="170" t="str">
        <f>РАСКЛАДУШКА!N349</f>
        <v>5А</v>
      </c>
      <c r="H21" s="173" t="str">
        <f>РАСКЛАДУШКА!O349</f>
        <v>6А</v>
      </c>
      <c r="I21" s="173" t="str">
        <f>РАСКЛАДУШКА!P349</f>
        <v/>
      </c>
      <c r="J21" s="173" t="str">
        <f>РАСКЛАДУШКА!Q349</f>
        <v>6Б</v>
      </c>
      <c r="K21" s="173" t="str">
        <f>РАСКЛАДУШКА!R349</f>
        <v/>
      </c>
      <c r="L21" s="176" t="str">
        <f>РАСКЛАДУШКА!S349</f>
        <v/>
      </c>
      <c r="M21" s="176" t="str">
        <f>РАСКЛАДУШКА!T349</f>
        <v>10А</v>
      </c>
      <c r="N21" s="176" t="str">
        <f>РАСКЛАДУШКА!U349</f>
        <v>10Б</v>
      </c>
      <c r="O21" s="176" t="str">
        <f>РАСКЛАДУШКА!V349</f>
        <v/>
      </c>
      <c r="P21" s="176" t="str">
        <f>РАСКЛАДУШКА!W349</f>
        <v>10Б</v>
      </c>
      <c r="Q21" s="176" t="str">
        <f>РАСКЛАДУШКА!X349</f>
        <v>10А</v>
      </c>
      <c r="R21" s="176" t="str">
        <f>РАСКЛАДУШКА!Y349</f>
        <v>10А</v>
      </c>
      <c r="S21" s="161" t="str">
        <f>РАСКЛАДУШКА!Z349</f>
        <v>8В</v>
      </c>
      <c r="T21" s="161" t="str">
        <f>РАСКЛАДУШКА!AA349</f>
        <v>11А</v>
      </c>
      <c r="U21" s="161" t="str">
        <f>РАСКЛАДУШКА!AB349</f>
        <v>5В</v>
      </c>
      <c r="V21" s="161" t="str">
        <f>РАСКЛАДУШКА!AC349</f>
        <v/>
      </c>
      <c r="W21" s="158" t="str">
        <f>РАСКЛАДУШКА!AD349</f>
        <v/>
      </c>
      <c r="X21" s="179" t="str">
        <f>РАСКЛАДУШКА!AE349</f>
        <v>9А</v>
      </c>
      <c r="Y21" s="164" t="str">
        <f>РАСКЛАДУШКА!AF349</f>
        <v>7В</v>
      </c>
      <c r="Z21" s="164" t="str">
        <f>РАСКЛАДУШКА!AG349</f>
        <v/>
      </c>
      <c r="AA21" s="270" t="str">
        <f>РАСКЛАДУШКА!AH349</f>
        <v>8А</v>
      </c>
      <c r="AB21" s="313" t="str">
        <f>РАСКЛАДУШКА!AI349</f>
        <v/>
      </c>
      <c r="AC21" s="167" t="str">
        <f>РАСКЛАДУШКА!AJ349</f>
        <v>8Б</v>
      </c>
      <c r="AD21" s="167" t="str">
        <f>РАСКЛАДУШКА!AK349</f>
        <v>7Б</v>
      </c>
      <c r="AE21" s="167" t="str">
        <f>РАСКЛАДУШКА!AL349</f>
        <v>9Б</v>
      </c>
      <c r="AF21" s="317" t="str">
        <f>РАСКЛАДУШКА!AM349</f>
        <v>7А</v>
      </c>
      <c r="AG21" s="317" t="str">
        <f>РАСКЛАДУШКА!AN349</f>
        <v/>
      </c>
      <c r="AH21" s="317" t="str">
        <f>РАСКЛАДУШКА!AO349</f>
        <v/>
      </c>
      <c r="AI21" s="266" t="str">
        <f>РАСКЛАДУШКА!AP349</f>
        <v/>
      </c>
      <c r="AJ21" s="266" t="str">
        <f>РАСКЛАДУШКА!AQ349</f>
        <v/>
      </c>
      <c r="AK21" s="354" t="str">
        <f>РАСКЛАДУШКА!AR349</f>
        <v/>
      </c>
    </row>
    <row r="22" spans="1:37" ht="14.25" customHeight="1" x14ac:dyDescent="0.3">
      <c r="A22" s="189">
        <f t="shared" si="3"/>
        <v>45539</v>
      </c>
      <c r="B22" s="199">
        <f t="shared" si="1"/>
        <v>45539</v>
      </c>
      <c r="C22" s="149">
        <v>6</v>
      </c>
      <c r="D22" s="170" t="str">
        <f>РАСКЛАДУШКА!K350</f>
        <v>5Б</v>
      </c>
      <c r="E22" s="170" t="str">
        <f>РАСКЛАДУШКА!L350</f>
        <v>6В</v>
      </c>
      <c r="F22" s="170" t="str">
        <f>РАСКЛАДУШКА!M350</f>
        <v/>
      </c>
      <c r="G22" s="170" t="str">
        <f>РАСКЛАДУШКА!N350</f>
        <v>6Б</v>
      </c>
      <c r="H22" s="173" t="str">
        <f>РАСКЛАДУШКА!O350</f>
        <v>6А</v>
      </c>
      <c r="I22" s="173" t="str">
        <f>РАСКЛАДУШКА!P350</f>
        <v>7В</v>
      </c>
      <c r="J22" s="173" t="str">
        <f>РАСКЛАДУШКА!Q350</f>
        <v>7Б</v>
      </c>
      <c r="K22" s="173" t="str">
        <f>РАСКЛАДУШКА!R350</f>
        <v/>
      </c>
      <c r="L22" s="176" t="str">
        <f>РАСКЛАДУШКА!S350</f>
        <v/>
      </c>
      <c r="M22" s="176" t="str">
        <f>РАСКЛАДУШКА!T350</f>
        <v/>
      </c>
      <c r="N22" s="176" t="str">
        <f>РАСКЛАДУШКА!U350</f>
        <v>9А</v>
      </c>
      <c r="O22" s="176" t="str">
        <f>РАСКЛАДУШКА!V350</f>
        <v>9Б</v>
      </c>
      <c r="P22" s="176" t="str">
        <f>РАСКЛАДУШКА!W350</f>
        <v>9А</v>
      </c>
      <c r="Q22" s="176" t="str">
        <f>РАСКЛАДУШКА!X350</f>
        <v>9А</v>
      </c>
      <c r="R22" s="176" t="str">
        <f>РАСКЛАДУШКА!Y350</f>
        <v>9Б</v>
      </c>
      <c r="S22" s="161" t="str">
        <f>РАСКЛАДУШКА!Z350</f>
        <v>10А</v>
      </c>
      <c r="T22" s="161" t="str">
        <f>РАСКЛАДУШКА!AA350</f>
        <v>7А</v>
      </c>
      <c r="U22" s="161" t="str">
        <f>РАСКЛАДУШКА!AB350</f>
        <v/>
      </c>
      <c r="V22" s="161" t="str">
        <f>РАСКЛАДУШКА!AC350</f>
        <v>5А</v>
      </c>
      <c r="W22" s="158" t="str">
        <f>РАСКЛАДУШКА!AD350</f>
        <v/>
      </c>
      <c r="X22" s="179" t="str">
        <f>РАСКЛАДУШКА!AE350</f>
        <v>8Б</v>
      </c>
      <c r="Y22" s="164" t="str">
        <f>РАСКЛАДУШКА!AF350</f>
        <v>10А</v>
      </c>
      <c r="Z22" s="164" t="str">
        <f>РАСКЛАДУШКА!AG350</f>
        <v>8В</v>
      </c>
      <c r="AA22" s="270" t="str">
        <f>РАСКЛАДУШКА!AH350</f>
        <v/>
      </c>
      <c r="AB22" s="313" t="str">
        <f>РАСКЛАДУШКА!AI350</f>
        <v/>
      </c>
      <c r="AC22" s="167" t="str">
        <f>РАСКЛАДУШКА!AJ350</f>
        <v>8А</v>
      </c>
      <c r="AD22" s="167" t="str">
        <f>РАСКЛАДУШКА!AK350</f>
        <v/>
      </c>
      <c r="AE22" s="167" t="str">
        <f>РАСКЛАДУШКА!AL350</f>
        <v>10Б</v>
      </c>
      <c r="AF22" s="317" t="str">
        <f>РАСКЛАДУШКА!AM350</f>
        <v>11А</v>
      </c>
      <c r="AG22" s="317" t="str">
        <f>РАСКЛАДУШКА!AN350</f>
        <v>11А</v>
      </c>
      <c r="AH22" s="317" t="str">
        <f>РАСКЛАДУШКА!AO350</f>
        <v/>
      </c>
      <c r="AI22" s="266" t="str">
        <f>РАСКЛАДУШКА!AP350</f>
        <v/>
      </c>
      <c r="AJ22" s="266" t="str">
        <f>РАСКЛАДУШКА!AQ350</f>
        <v/>
      </c>
      <c r="AK22" s="354" t="str">
        <f>РАСКЛАДУШКА!AR350</f>
        <v>5В</v>
      </c>
    </row>
    <row r="23" spans="1:37" ht="14.25" customHeight="1" thickBot="1" x14ac:dyDescent="0.35">
      <c r="A23" s="190">
        <f t="shared" si="3"/>
        <v>45539</v>
      </c>
      <c r="B23" s="200">
        <f t="shared" si="1"/>
        <v>45539</v>
      </c>
      <c r="C23" s="150">
        <v>7</v>
      </c>
      <c r="D23" s="171" t="str">
        <f>РАСКЛАДУШКА!K351</f>
        <v/>
      </c>
      <c r="E23" s="171" t="str">
        <f>РАСКЛАДУШКА!L351</f>
        <v/>
      </c>
      <c r="F23" s="171" t="str">
        <f>РАСКЛАДУШКА!M351</f>
        <v/>
      </c>
      <c r="G23" s="171" t="str">
        <f>РАСКЛАДУШКА!N351</f>
        <v/>
      </c>
      <c r="H23" s="174" t="str">
        <f>РАСКЛАДУШКА!O351</f>
        <v/>
      </c>
      <c r="I23" s="174" t="str">
        <f>РАСКЛАДУШКА!P351</f>
        <v/>
      </c>
      <c r="J23" s="174" t="str">
        <f>РАСКЛАДУШКА!Q351</f>
        <v/>
      </c>
      <c r="K23" s="174" t="str">
        <f>РАСКЛАДУШКА!R351</f>
        <v/>
      </c>
      <c r="L23" s="177" t="str">
        <f>РАСКЛАДУШКА!S351</f>
        <v/>
      </c>
      <c r="M23" s="177" t="str">
        <f>РАСКЛАДУШКА!T351</f>
        <v/>
      </c>
      <c r="N23" s="177" t="str">
        <f>РАСКЛАДУШКА!U351</f>
        <v/>
      </c>
      <c r="O23" s="177" t="str">
        <f>РАСКЛАДУШКА!V351</f>
        <v/>
      </c>
      <c r="P23" s="177" t="str">
        <f>РАСКЛАДУШКА!W351</f>
        <v/>
      </c>
      <c r="Q23" s="177" t="str">
        <f>РАСКЛАДУШКА!X351</f>
        <v/>
      </c>
      <c r="R23" s="177" t="str">
        <f>РАСКЛАДУШКА!Y351</f>
        <v/>
      </c>
      <c r="S23" s="162" t="str">
        <f>РАСКЛАДУШКА!Z351</f>
        <v/>
      </c>
      <c r="T23" s="162" t="str">
        <f>РАСКЛАДУШКА!AA351</f>
        <v/>
      </c>
      <c r="U23" s="162" t="str">
        <f>РАСКЛАДУШКА!AB351</f>
        <v/>
      </c>
      <c r="V23" s="162" t="str">
        <f>РАСКЛАДУШКА!AC351</f>
        <v/>
      </c>
      <c r="W23" s="159" t="str">
        <f>РАСКЛАДУШКА!AD351</f>
        <v/>
      </c>
      <c r="X23" s="180" t="str">
        <f>РАСКЛАДУШКА!AE351</f>
        <v/>
      </c>
      <c r="Y23" s="165" t="str">
        <f>РАСКЛАДУШКА!AF351</f>
        <v/>
      </c>
      <c r="Z23" s="165" t="str">
        <f>РАСКЛАДУШКА!AG351</f>
        <v/>
      </c>
      <c r="AA23" s="271" t="str">
        <f>РАСКЛАДУШКА!AH351</f>
        <v/>
      </c>
      <c r="AB23" s="314" t="str">
        <f>РАСКЛАДУШКА!AI351</f>
        <v/>
      </c>
      <c r="AC23" s="168" t="str">
        <f>РАСКЛАДУШКА!AJ351</f>
        <v/>
      </c>
      <c r="AD23" s="168" t="str">
        <f>РАСКЛАДУШКА!AK351</f>
        <v/>
      </c>
      <c r="AE23" s="168" t="str">
        <f>РАСКЛАДУШКА!AL351</f>
        <v/>
      </c>
      <c r="AF23" s="318" t="str">
        <f>РАСКЛАДУШКА!AM351</f>
        <v>9Б</v>
      </c>
      <c r="AG23" s="318" t="str">
        <f>РАСКЛАДУШКА!AN351</f>
        <v>8В</v>
      </c>
      <c r="AH23" s="318" t="str">
        <f>РАСКЛАДУШКА!AO351</f>
        <v/>
      </c>
      <c r="AI23" s="267" t="str">
        <f>РАСКЛАДУШКА!AP351</f>
        <v/>
      </c>
      <c r="AJ23" s="267" t="str">
        <f>РАСКЛАДУШКА!AQ351</f>
        <v/>
      </c>
      <c r="AK23" s="355" t="str">
        <f>РАСКЛАДУШКА!AR351</f>
        <v/>
      </c>
    </row>
    <row r="24" spans="1:37" ht="14.25" customHeight="1" x14ac:dyDescent="0.3">
      <c r="A24" s="188">
        <f>A17+1</f>
        <v>45540</v>
      </c>
      <c r="B24" s="201">
        <f t="shared" si="1"/>
        <v>45540</v>
      </c>
      <c r="C24" s="148">
        <v>1</v>
      </c>
      <c r="D24" s="169" t="str">
        <f>РАСКЛАДУШКА!K352</f>
        <v/>
      </c>
      <c r="E24" s="169" t="str">
        <f>РАСКЛАДУШКА!L352</f>
        <v/>
      </c>
      <c r="F24" s="169" t="str">
        <f>РАСКЛАДУШКА!M352</f>
        <v/>
      </c>
      <c r="G24" s="169" t="str">
        <f>РАСКЛАДУШКА!N352</f>
        <v>5Б</v>
      </c>
      <c r="H24" s="172" t="str">
        <f>РАСКЛАДУШКА!O352</f>
        <v>9Б</v>
      </c>
      <c r="I24" s="172" t="str">
        <f>РАСКЛАДУШКА!P352</f>
        <v/>
      </c>
      <c r="J24" s="172" t="str">
        <f>РАСКЛАДУШКА!Q352</f>
        <v/>
      </c>
      <c r="K24" s="172" t="str">
        <f>РАСКЛАДУШКА!R352</f>
        <v>8В</v>
      </c>
      <c r="L24" s="175" t="str">
        <f>РАСКЛАДУШКА!S352</f>
        <v>3А</v>
      </c>
      <c r="M24" s="175" t="str">
        <f>РАСКЛАДУШКА!T352</f>
        <v/>
      </c>
      <c r="N24" s="175" t="str">
        <f>РАСКЛАДУШКА!U352</f>
        <v/>
      </c>
      <c r="O24" s="175" t="str">
        <f>РАСКЛАДУШКА!V352</f>
        <v>3Б</v>
      </c>
      <c r="P24" s="175" t="str">
        <f>РАСКЛАДУШКА!W352</f>
        <v>3Б</v>
      </c>
      <c r="Q24" s="175" t="str">
        <f>РАСКЛАДУШКА!X352</f>
        <v>3А</v>
      </c>
      <c r="R24" s="175" t="str">
        <f>РАСКЛАДУШКА!Y352</f>
        <v>6Б</v>
      </c>
      <c r="S24" s="160" t="str">
        <f>РАСКЛАДУШКА!Z352</f>
        <v>10Б</v>
      </c>
      <c r="T24" s="160" t="str">
        <f>РАСКЛАДУШКА!AA352</f>
        <v>7В</v>
      </c>
      <c r="U24" s="160" t="str">
        <f>РАСКЛАДУШКА!AB352</f>
        <v>8Б</v>
      </c>
      <c r="V24" s="160" t="str">
        <f>РАСКЛАДУШКА!AC352</f>
        <v/>
      </c>
      <c r="W24" s="157" t="str">
        <f>РАСКЛАДУШКА!AD352</f>
        <v>6Б</v>
      </c>
      <c r="X24" s="178" t="str">
        <f>РАСКЛАДУШКА!AE352</f>
        <v>11А</v>
      </c>
      <c r="Y24" s="163" t="str">
        <f>РАСКЛАДУШКА!AF352</f>
        <v>10А</v>
      </c>
      <c r="Z24" s="163" t="str">
        <f>РАСКЛАДУШКА!AG352</f>
        <v>9А</v>
      </c>
      <c r="AA24" s="269" t="str">
        <f>РАСКЛАДУШКА!AH352</f>
        <v>10А</v>
      </c>
      <c r="AB24" s="312" t="str">
        <f>РАСКЛАДУШКА!AI352</f>
        <v>5В</v>
      </c>
      <c r="AC24" s="166" t="str">
        <f>РАСКЛАДУШКА!AJ352</f>
        <v>8А</v>
      </c>
      <c r="AD24" s="166" t="str">
        <f>РАСКЛАДУШКА!AK352</f>
        <v>6В</v>
      </c>
      <c r="AE24" s="166" t="str">
        <f>РАСКЛАДУШКА!AL352</f>
        <v>5А</v>
      </c>
      <c r="AF24" s="316" t="str">
        <f>РАСКЛАДУШКА!AM352</f>
        <v>7А</v>
      </c>
      <c r="AG24" s="316" t="str">
        <f>РАСКЛАДУШКА!AN352</f>
        <v>7Б</v>
      </c>
      <c r="AH24" s="316" t="str">
        <f>РАСКЛАДУШКА!AO352</f>
        <v/>
      </c>
      <c r="AI24" s="265" t="str">
        <f>РАСКЛАДУШКА!AP352</f>
        <v>6А</v>
      </c>
      <c r="AJ24" s="265" t="str">
        <f>РАСКЛАДУШКА!AQ352</f>
        <v>6А</v>
      </c>
      <c r="AK24" s="353" t="str">
        <f>РАСКЛАДУШКА!AR352</f>
        <v/>
      </c>
    </row>
    <row r="25" spans="1:37" ht="14.25" customHeight="1" x14ac:dyDescent="0.3">
      <c r="A25" s="189">
        <f t="shared" ref="A25:A30" si="4">A24</f>
        <v>45540</v>
      </c>
      <c r="B25" s="202">
        <f t="shared" si="1"/>
        <v>45540</v>
      </c>
      <c r="C25" s="149">
        <v>2</v>
      </c>
      <c r="D25" s="170" t="str">
        <f>РАСКЛАДУШКА!K353</f>
        <v/>
      </c>
      <c r="E25" s="170" t="str">
        <f>РАСКЛАДУШКА!L353</f>
        <v/>
      </c>
      <c r="F25" s="170" t="str">
        <f>РАСКЛАДУШКА!M353</f>
        <v/>
      </c>
      <c r="G25" s="170" t="str">
        <f>РАСКЛАДУШКА!N353</f>
        <v>8Б</v>
      </c>
      <c r="H25" s="173" t="str">
        <f>РАСКЛАДУШКА!O353</f>
        <v>9Б</v>
      </c>
      <c r="I25" s="173" t="str">
        <f>РАСКЛАДУШКА!P353</f>
        <v/>
      </c>
      <c r="J25" s="173" t="str">
        <f>РАСКЛАДУШКА!Q353</f>
        <v>7А</v>
      </c>
      <c r="K25" s="173" t="str">
        <f>РАСКЛАДУШКА!R353</f>
        <v/>
      </c>
      <c r="L25" s="176" t="str">
        <f>РАСКЛАДУШКА!S353</f>
        <v>6В</v>
      </c>
      <c r="M25" s="176" t="str">
        <f>РАСКЛАДУШКА!T353</f>
        <v>3В</v>
      </c>
      <c r="N25" s="176" t="str">
        <f>РАСКЛАДУШКА!U353</f>
        <v/>
      </c>
      <c r="O25" s="176" t="str">
        <f>РАСКЛАДУШКА!V353</f>
        <v>6Б</v>
      </c>
      <c r="P25" s="176" t="str">
        <f>РАСКЛАДУШКА!W353</f>
        <v>6В</v>
      </c>
      <c r="Q25" s="176" t="str">
        <f>РАСКЛАДУШКА!X353</f>
        <v>3В</v>
      </c>
      <c r="R25" s="176" t="str">
        <f>РАСКЛАДУШКА!Y353</f>
        <v/>
      </c>
      <c r="S25" s="161" t="str">
        <f>РАСКЛАДУШКА!Z353</f>
        <v>8А</v>
      </c>
      <c r="T25" s="161" t="str">
        <f>РАСКЛАДУШКА!AA353</f>
        <v>11А</v>
      </c>
      <c r="U25" s="161" t="str">
        <f>РАСКЛАДУШКА!AB353</f>
        <v>5В</v>
      </c>
      <c r="V25" s="161" t="str">
        <f>РАСКЛАДУШКА!AC353</f>
        <v>5Б</v>
      </c>
      <c r="W25" s="158" t="str">
        <f>РАСКЛАДУШКА!AD353</f>
        <v>6Б</v>
      </c>
      <c r="X25" s="179" t="str">
        <f>РАСКЛАДУШКА!AE353</f>
        <v>10Б</v>
      </c>
      <c r="Y25" s="164" t="str">
        <f>РАСКЛАДУШКА!AF353</f>
        <v>10А</v>
      </c>
      <c r="Z25" s="164" t="str">
        <f>РАСКЛАДУШКА!AG353</f>
        <v>8В</v>
      </c>
      <c r="AA25" s="270" t="str">
        <f>РАСКЛАДУШКА!AH353</f>
        <v>10А</v>
      </c>
      <c r="AB25" s="313" t="str">
        <f>РАСКЛАДУШКА!AI353</f>
        <v/>
      </c>
      <c r="AC25" s="167" t="str">
        <f>РАСКЛАДУШКА!AJ353</f>
        <v>7Б</v>
      </c>
      <c r="AD25" s="167" t="str">
        <f>РАСКЛАДУШКА!AK353</f>
        <v/>
      </c>
      <c r="AE25" s="167" t="str">
        <f>РАСКЛАДУШКА!AL353</f>
        <v>9А</v>
      </c>
      <c r="AF25" s="317" t="str">
        <f>РАСКЛАДУШКА!AM353</f>
        <v>5А</v>
      </c>
      <c r="AG25" s="317" t="str">
        <f>РАСКЛАДУШКА!AN353</f>
        <v>7В</v>
      </c>
      <c r="AH25" s="317" t="str">
        <f>РАСКЛАДУШКА!AO353</f>
        <v/>
      </c>
      <c r="AI25" s="266" t="str">
        <f>РАСКЛАДУШКА!AP353</f>
        <v>6А</v>
      </c>
      <c r="AJ25" s="266" t="str">
        <f>РАСКЛАДУШКА!AQ353</f>
        <v>6А</v>
      </c>
      <c r="AK25" s="354" t="str">
        <f>РАСКЛАДУШКА!AR353</f>
        <v/>
      </c>
    </row>
    <row r="26" spans="1:37" ht="14.25" customHeight="1" x14ac:dyDescent="0.3">
      <c r="A26" s="189">
        <f t="shared" si="4"/>
        <v>45540</v>
      </c>
      <c r="B26" s="202">
        <f t="shared" si="1"/>
        <v>45540</v>
      </c>
      <c r="C26" s="149">
        <v>3</v>
      </c>
      <c r="D26" s="170" t="str">
        <f>РАСКЛАДУШКА!K354</f>
        <v/>
      </c>
      <c r="E26" s="170" t="str">
        <f>РАСКЛАДУШКА!L354</f>
        <v/>
      </c>
      <c r="F26" s="170" t="str">
        <f>РАСКЛАДУШКА!M354</f>
        <v/>
      </c>
      <c r="G26" s="170" t="str">
        <f>РАСКЛАДУШКА!N354</f>
        <v/>
      </c>
      <c r="H26" s="173" t="str">
        <f>РАСКЛАДУШКА!O354</f>
        <v/>
      </c>
      <c r="I26" s="173" t="str">
        <f>РАСКЛАДУШКА!P354</f>
        <v/>
      </c>
      <c r="J26" s="173" t="str">
        <f>РАСКЛАДУШКА!Q354</f>
        <v>7А</v>
      </c>
      <c r="K26" s="173" t="str">
        <f>РАСКЛАДУШКА!R354</f>
        <v>9А</v>
      </c>
      <c r="L26" s="176" t="str">
        <f>РАСКЛАДУШКА!S354</f>
        <v>4А</v>
      </c>
      <c r="M26" s="176" t="str">
        <f>РАСКЛАДУШКА!T354</f>
        <v>6А</v>
      </c>
      <c r="N26" s="176" t="str">
        <f>РАСКЛАДУШКА!U354</f>
        <v>4Б</v>
      </c>
      <c r="O26" s="176" t="str">
        <f>РАСКЛАДУШКА!V354</f>
        <v>4В</v>
      </c>
      <c r="P26" s="176" t="str">
        <f>РАСКЛАДУШКА!W354</f>
        <v>4Б</v>
      </c>
      <c r="Q26" s="176" t="str">
        <f>РАСКЛАДУШКА!X354</f>
        <v>4А</v>
      </c>
      <c r="R26" s="176" t="str">
        <f>РАСКЛАДУШКА!Y354</f>
        <v>4В</v>
      </c>
      <c r="S26" s="161" t="str">
        <f>РАСКЛАДУШКА!Z354</f>
        <v>7Б</v>
      </c>
      <c r="T26" s="161" t="str">
        <f>РАСКЛАДУШКА!AA354</f>
        <v>9Б</v>
      </c>
      <c r="U26" s="161" t="str">
        <f>РАСКЛАДУШКА!AB354</f>
        <v>6В</v>
      </c>
      <c r="V26" s="161" t="str">
        <f>РАСКЛАДУШКА!AC354</f>
        <v>5А</v>
      </c>
      <c r="W26" s="158" t="str">
        <f>РАСКЛАДУШКА!AD354</f>
        <v>6А</v>
      </c>
      <c r="X26" s="179" t="str">
        <f>РАСКЛАДУШКА!AE354</f>
        <v>11А</v>
      </c>
      <c r="Y26" s="164" t="str">
        <f>РАСКЛАДУШКА!AF354</f>
        <v>8А</v>
      </c>
      <c r="Z26" s="164" t="str">
        <f>РАСКЛАДУШКА!AG354</f>
        <v/>
      </c>
      <c r="AA26" s="270" t="str">
        <f>РАСКЛАДУШКА!AH354</f>
        <v>10Б</v>
      </c>
      <c r="AB26" s="313" t="str">
        <f>РАСКЛАДУШКА!AI354</f>
        <v>10А</v>
      </c>
      <c r="AC26" s="167" t="str">
        <f>РАСКЛАДУШКА!AJ354</f>
        <v>7В</v>
      </c>
      <c r="AD26" s="167" t="str">
        <f>РАСКЛАДУШКА!AK354</f>
        <v/>
      </c>
      <c r="AE26" s="167" t="str">
        <f>РАСКЛАДУШКА!AL354</f>
        <v>5Б</v>
      </c>
      <c r="AF26" s="317" t="str">
        <f>РАСКЛАДУШКА!AM354</f>
        <v>6Б</v>
      </c>
      <c r="AG26" s="317" t="str">
        <f>РАСКЛАДУШКА!AN354</f>
        <v>8В</v>
      </c>
      <c r="AH26" s="317" t="str">
        <f>РАСКЛАДУШКА!AO354</f>
        <v>5В</v>
      </c>
      <c r="AI26" s="266" t="str">
        <f>РАСКЛАДУШКА!AP354</f>
        <v>8Б</v>
      </c>
      <c r="AJ26" s="266" t="str">
        <f>РАСКЛАДУШКА!AQ354</f>
        <v>8Б</v>
      </c>
      <c r="AK26" s="354" t="str">
        <f>РАСКЛАДУШКА!AR354</f>
        <v/>
      </c>
    </row>
    <row r="27" spans="1:37" ht="14.25" customHeight="1" x14ac:dyDescent="0.3">
      <c r="A27" s="189">
        <f t="shared" si="4"/>
        <v>45540</v>
      </c>
      <c r="B27" s="202">
        <f t="shared" si="1"/>
        <v>45540</v>
      </c>
      <c r="C27" s="149">
        <v>4</v>
      </c>
      <c r="D27" s="170" t="str">
        <f>РАСКЛАДУШКА!K355</f>
        <v/>
      </c>
      <c r="E27" s="170" t="str">
        <f>РАСКЛАДУШКА!L355</f>
        <v/>
      </c>
      <c r="F27" s="170" t="str">
        <f>РАСКЛАДУШКА!M355</f>
        <v/>
      </c>
      <c r="G27" s="170" t="str">
        <f>РАСКЛАДУШКА!N355</f>
        <v/>
      </c>
      <c r="H27" s="173" t="str">
        <f>РАСКЛАДУШКА!O355</f>
        <v>8А</v>
      </c>
      <c r="I27" s="173" t="str">
        <f>РАСКЛАДУШКА!P355</f>
        <v>7В</v>
      </c>
      <c r="J27" s="173" t="str">
        <f>РАСКЛАДУШКА!Q355</f>
        <v>7Б</v>
      </c>
      <c r="K27" s="173" t="str">
        <f>РАСКЛАДУШКА!R355</f>
        <v/>
      </c>
      <c r="L27" s="176" t="str">
        <f>РАСКЛАДУШКА!S355</f>
        <v>5Б</v>
      </c>
      <c r="M27" s="176" t="str">
        <f>РАСКЛАДУШКА!T355</f>
        <v>5Б</v>
      </c>
      <c r="N27" s="176" t="str">
        <f>РАСКЛАДУШКА!U355</f>
        <v>5В</v>
      </c>
      <c r="O27" s="176" t="str">
        <f>РАСКЛАДУШКА!V355</f>
        <v>5Б</v>
      </c>
      <c r="P27" s="176" t="str">
        <f>РАСКЛАДУШКА!W355</f>
        <v>5В</v>
      </c>
      <c r="Q27" s="176" t="str">
        <f>РАСКЛАДУШКА!X355</f>
        <v>5А</v>
      </c>
      <c r="R27" s="176" t="str">
        <f>РАСКЛАДУШКА!Y355</f>
        <v>5А</v>
      </c>
      <c r="S27" s="161" t="str">
        <f>РАСКЛАДУШКА!Z355</f>
        <v>10А</v>
      </c>
      <c r="T27" s="161" t="str">
        <f>РАСКЛАДУШКА!AA355</f>
        <v>7А</v>
      </c>
      <c r="U27" s="161" t="str">
        <f>РАСКЛАДУШКА!AB355</f>
        <v>6Б</v>
      </c>
      <c r="V27" s="161" t="str">
        <f>РАСКЛАДУШКА!AC355</f>
        <v/>
      </c>
      <c r="W27" s="158" t="str">
        <f>РАСКЛАДУШКА!AD355</f>
        <v>6В</v>
      </c>
      <c r="X27" s="179" t="str">
        <f>РАСКЛАДУШКА!AE355</f>
        <v>10А</v>
      </c>
      <c r="Y27" s="164" t="str">
        <f>РАСКЛАДУШКА!AF355</f>
        <v>11А</v>
      </c>
      <c r="Z27" s="164" t="str">
        <f>РАСКЛАДУШКА!AG355</f>
        <v>8Б</v>
      </c>
      <c r="AA27" s="270" t="str">
        <f>РАСКЛАДУШКА!AH355</f>
        <v>11А</v>
      </c>
      <c r="AB27" s="313" t="str">
        <f>РАСКЛАДУШКА!AI355</f>
        <v>9А</v>
      </c>
      <c r="AC27" s="167" t="str">
        <f>РАСКЛАДУШКА!AJ355</f>
        <v>8В</v>
      </c>
      <c r="AD27" s="167" t="str">
        <f>РАСКЛАДУШКА!AK355</f>
        <v/>
      </c>
      <c r="AE27" s="167" t="str">
        <f>РАСКЛАДУШКА!AL355</f>
        <v>9Б</v>
      </c>
      <c r="AF27" s="317" t="str">
        <f>РАСКЛАДУШКА!AM355</f>
        <v>6А</v>
      </c>
      <c r="AG27" s="317" t="str">
        <f>РАСКЛАДУШКА!AN355</f>
        <v/>
      </c>
      <c r="AH27" s="317" t="str">
        <f>РАСКЛАДУШКА!AO355</f>
        <v/>
      </c>
      <c r="AI27" s="266" t="str">
        <f>РАСКЛАДУШКА!AP355</f>
        <v>10Б</v>
      </c>
      <c r="AJ27" s="266" t="str">
        <f>РАСКЛАДУШКА!AQ355</f>
        <v>6В</v>
      </c>
      <c r="AK27" s="354" t="str">
        <f>РАСКЛАДУШКА!AR355</f>
        <v/>
      </c>
    </row>
    <row r="28" spans="1:37" ht="14.25" customHeight="1" x14ac:dyDescent="0.3">
      <c r="A28" s="189">
        <f t="shared" si="4"/>
        <v>45540</v>
      </c>
      <c r="B28" s="202">
        <f t="shared" si="1"/>
        <v>45540</v>
      </c>
      <c r="C28" s="149">
        <v>5</v>
      </c>
      <c r="D28" s="170" t="str">
        <f>РАСКЛАДУШКА!K356</f>
        <v/>
      </c>
      <c r="E28" s="170" t="str">
        <f>РАСКЛАДУШКА!L356</f>
        <v/>
      </c>
      <c r="F28" s="170" t="str">
        <f>РАСКЛАДУШКА!M356</f>
        <v/>
      </c>
      <c r="G28" s="170" t="str">
        <f>РАСКЛАДУШКА!N356</f>
        <v>5А</v>
      </c>
      <c r="H28" s="173" t="str">
        <f>РАСКЛАДУШКА!O356</f>
        <v>8Б</v>
      </c>
      <c r="I28" s="173" t="str">
        <f>РАСКЛАДУШКА!P356</f>
        <v/>
      </c>
      <c r="J28" s="173" t="str">
        <f>РАСКЛАДУШКА!Q356</f>
        <v>7Б</v>
      </c>
      <c r="K28" s="173" t="str">
        <f>РАСКЛАДУШКА!R356</f>
        <v>5В</v>
      </c>
      <c r="L28" s="176" t="str">
        <f>РАСКЛАДУШКА!S356</f>
        <v>6А</v>
      </c>
      <c r="M28" s="176" t="str">
        <f>РАСКЛАДУШКА!T356</f>
        <v>10А</v>
      </c>
      <c r="N28" s="176" t="str">
        <f>РАСКЛАДУШКА!U356</f>
        <v/>
      </c>
      <c r="O28" s="176" t="str">
        <f>РАСКЛАДУШКА!V356</f>
        <v/>
      </c>
      <c r="P28" s="176" t="str">
        <f>РАСКЛАДУШКА!W356</f>
        <v/>
      </c>
      <c r="Q28" s="176" t="str">
        <f>РАСКЛАДУШКА!X356</f>
        <v>10А</v>
      </c>
      <c r="R28" s="176" t="str">
        <f>РАСКЛАДУШКА!Y356</f>
        <v>6А</v>
      </c>
      <c r="S28" s="161" t="str">
        <f>РАСКЛАДУШКА!Z356</f>
        <v>10А</v>
      </c>
      <c r="T28" s="161" t="str">
        <f>РАСКЛАДУШКА!AA356</f>
        <v>9А</v>
      </c>
      <c r="U28" s="161" t="str">
        <f>РАСКЛАДУШКА!AB356</f>
        <v/>
      </c>
      <c r="V28" s="161" t="str">
        <f>РАСКЛАДУШКА!AC356</f>
        <v/>
      </c>
      <c r="W28" s="158" t="str">
        <f>РАСКЛАДУШКА!AD356</f>
        <v>6А</v>
      </c>
      <c r="X28" s="179" t="str">
        <f>РАСКЛАДУШКА!AE356</f>
        <v>7В</v>
      </c>
      <c r="Y28" s="164" t="str">
        <f>РАСКЛАДУШКА!AF356</f>
        <v>10А</v>
      </c>
      <c r="Z28" s="164" t="str">
        <f>РАСКЛАДУШКА!AG356</f>
        <v>9Б</v>
      </c>
      <c r="AA28" s="270" t="str">
        <f>РАСКЛАДУШКА!AH356</f>
        <v>8В</v>
      </c>
      <c r="AB28" s="313" t="str">
        <f>РАСКЛАДУШКА!AI356</f>
        <v>10Б</v>
      </c>
      <c r="AC28" s="167" t="str">
        <f>РАСКЛАДУШКА!AJ356</f>
        <v>7А</v>
      </c>
      <c r="AD28" s="167" t="str">
        <f>РАСКЛАДУШКА!AK356</f>
        <v>6Б</v>
      </c>
      <c r="AE28" s="167" t="str">
        <f>РАСКЛАДУШКА!AL356</f>
        <v>11А</v>
      </c>
      <c r="AF28" s="317" t="str">
        <f>РАСКЛАДУШКА!AM356</f>
        <v>8А</v>
      </c>
      <c r="AG28" s="317" t="str">
        <f>РАСКЛАДУШКА!AN356</f>
        <v/>
      </c>
      <c r="AH28" s="317" t="str">
        <f>РАСКЛАДУШКА!AO356</f>
        <v>5Б</v>
      </c>
      <c r="AI28" s="266" t="str">
        <f>РАСКЛАДУШКА!AP356</f>
        <v>6В</v>
      </c>
      <c r="AJ28" s="266" t="str">
        <f>РАСКЛАДУШКА!AQ356</f>
        <v>6В</v>
      </c>
      <c r="AK28" s="354" t="str">
        <f>РАСКЛАДУШКА!AR356</f>
        <v/>
      </c>
    </row>
    <row r="29" spans="1:37" ht="14.25" customHeight="1" x14ac:dyDescent="0.3">
      <c r="A29" s="189">
        <f t="shared" si="4"/>
        <v>45540</v>
      </c>
      <c r="B29" s="202">
        <f t="shared" si="1"/>
        <v>45540</v>
      </c>
      <c r="C29" s="149">
        <v>6</v>
      </c>
      <c r="D29" s="170" t="str">
        <f>РАСКЛАДУШКА!K357</f>
        <v/>
      </c>
      <c r="E29" s="170" t="str">
        <f>РАСКЛАДУШКА!L357</f>
        <v/>
      </c>
      <c r="F29" s="170" t="str">
        <f>РАСКЛАДУШКА!M357</f>
        <v/>
      </c>
      <c r="G29" s="170" t="str">
        <f>РАСКЛАДУШКА!N357</f>
        <v/>
      </c>
      <c r="H29" s="173" t="str">
        <f>РАСКЛАДУШКА!O357</f>
        <v>8Б</v>
      </c>
      <c r="I29" s="173" t="str">
        <f>РАСКЛАДУШКА!P357</f>
        <v/>
      </c>
      <c r="J29" s="173" t="str">
        <f>РАСКЛАДУШКА!Q357</f>
        <v/>
      </c>
      <c r="K29" s="173" t="str">
        <f>РАСКЛАДУШКА!R357</f>
        <v/>
      </c>
      <c r="L29" s="176" t="str">
        <f>РАСКЛАДУШКА!S357</f>
        <v>7А</v>
      </c>
      <c r="M29" s="176" t="str">
        <f>РАСКЛАДУШКА!T357</f>
        <v>7В</v>
      </c>
      <c r="N29" s="176" t="str">
        <f>РАСКЛАДУШКА!U357</f>
        <v>7Б</v>
      </c>
      <c r="O29" s="176" t="str">
        <f>РАСКЛАДУШКА!V357</f>
        <v>7А</v>
      </c>
      <c r="P29" s="176" t="str">
        <f>РАСКЛАДУШКА!W357</f>
        <v/>
      </c>
      <c r="Q29" s="176" t="str">
        <f>РАСКЛАДУШКА!X357</f>
        <v>7Б</v>
      </c>
      <c r="R29" s="176" t="str">
        <f>РАСКЛАДУШКА!Y357</f>
        <v>7В</v>
      </c>
      <c r="S29" s="161" t="str">
        <f>РАСКЛАДУШКА!Z357</f>
        <v>8В</v>
      </c>
      <c r="T29" s="161" t="str">
        <f>РАСКЛАДУШКА!AA357</f>
        <v>6А</v>
      </c>
      <c r="U29" s="161" t="str">
        <f>РАСКЛАДУШКА!AB357</f>
        <v/>
      </c>
      <c r="V29" s="161" t="str">
        <f>РАСКЛАДУШКА!AC357</f>
        <v/>
      </c>
      <c r="W29" s="158" t="str">
        <f>РАСКЛАДУШКА!AD357</f>
        <v>6В</v>
      </c>
      <c r="X29" s="179" t="str">
        <f>РАСКЛАДУШКА!AE357</f>
        <v>9А</v>
      </c>
      <c r="Y29" s="164" t="str">
        <f>РАСКЛАДУШКА!AF357</f>
        <v>11А</v>
      </c>
      <c r="Z29" s="164" t="str">
        <f>РАСКЛАДУШКА!AG357</f>
        <v/>
      </c>
      <c r="AA29" s="270" t="str">
        <f>РАСКЛАДУШКА!AH357</f>
        <v>8А</v>
      </c>
      <c r="AB29" s="313" t="str">
        <f>РАСКЛАДУШКА!AI357</f>
        <v>9Б</v>
      </c>
      <c r="AC29" s="167" t="str">
        <f>РАСКЛАДУШКА!AJ357</f>
        <v>6Б</v>
      </c>
      <c r="AD29" s="167" t="str">
        <f>РАСКЛАДУШКА!AK357</f>
        <v/>
      </c>
      <c r="AE29" s="167" t="str">
        <f>РАСКЛАДУШКА!AL357</f>
        <v/>
      </c>
      <c r="AF29" s="317" t="str">
        <f>РАСКЛАДУШКА!AM357</f>
        <v>10А</v>
      </c>
      <c r="AG29" s="317" t="str">
        <f>РАСКЛАДУШКА!AN357</f>
        <v>10А</v>
      </c>
      <c r="AH29" s="317" t="str">
        <f>РАСКЛАДУШКА!AO357</f>
        <v/>
      </c>
      <c r="AI29" s="266" t="str">
        <f>РАСКЛАДУШКА!AP357</f>
        <v>6В</v>
      </c>
      <c r="AJ29" s="266" t="str">
        <f>РАСКЛАДУШКА!AQ357</f>
        <v/>
      </c>
      <c r="AK29" s="354" t="str">
        <f>РАСКЛАДУШКА!AR357</f>
        <v/>
      </c>
    </row>
    <row r="30" spans="1:37" ht="14.25" customHeight="1" thickBot="1" x14ac:dyDescent="0.35">
      <c r="A30" s="190">
        <f t="shared" si="4"/>
        <v>45540</v>
      </c>
      <c r="B30" s="203">
        <f t="shared" si="1"/>
        <v>45540</v>
      </c>
      <c r="C30" s="150">
        <v>7</v>
      </c>
      <c r="D30" s="171" t="str">
        <f>РАСКЛАДУШКА!K358</f>
        <v/>
      </c>
      <c r="E30" s="171" t="str">
        <f>РАСКЛАДУШКА!L358</f>
        <v/>
      </c>
      <c r="F30" s="171" t="str">
        <f>РАСКЛАДУШКА!M358</f>
        <v/>
      </c>
      <c r="G30" s="171" t="str">
        <f>РАСКЛАДУШКА!N358</f>
        <v/>
      </c>
      <c r="H30" s="174" t="str">
        <f>РАСКЛАДУШКА!O358</f>
        <v/>
      </c>
      <c r="I30" s="174" t="str">
        <f>РАСКЛАДУШКА!P358</f>
        <v/>
      </c>
      <c r="J30" s="174" t="str">
        <f>РАСКЛАДУШКА!Q358</f>
        <v/>
      </c>
      <c r="K30" s="174" t="str">
        <f>РАСКЛАДУШКА!R358</f>
        <v/>
      </c>
      <c r="L30" s="177" t="str">
        <f>РАСКЛАДУШКА!S358</f>
        <v/>
      </c>
      <c r="M30" s="177" t="str">
        <f>РАСКЛАДУШКА!T358</f>
        <v/>
      </c>
      <c r="N30" s="177" t="str">
        <f>РАСКЛАДУШКА!U358</f>
        <v/>
      </c>
      <c r="O30" s="177" t="str">
        <f>РАСКЛАДУШКА!V358</f>
        <v/>
      </c>
      <c r="P30" s="177" t="str">
        <f>РАСКЛАДУШКА!W358</f>
        <v/>
      </c>
      <c r="Q30" s="177" t="str">
        <f>РАСКЛАДУШКА!X358</f>
        <v/>
      </c>
      <c r="R30" s="177" t="str">
        <f>РАСКЛАДУШКА!Y358</f>
        <v/>
      </c>
      <c r="S30" s="162" t="str">
        <f>РАСКЛАДУШКА!Z358</f>
        <v/>
      </c>
      <c r="T30" s="162" t="str">
        <f>РАСКЛАДУШКА!AA358</f>
        <v/>
      </c>
      <c r="U30" s="162" t="str">
        <f>РАСКЛАДУШКА!AB358</f>
        <v/>
      </c>
      <c r="V30" s="162" t="str">
        <f>РАСКЛАДУШКА!AC358</f>
        <v/>
      </c>
      <c r="W30" s="159" t="str">
        <f>РАСКЛАДУШКА!AD358</f>
        <v/>
      </c>
      <c r="X30" s="180" t="str">
        <f>РАСКЛАДУШКА!AE358</f>
        <v/>
      </c>
      <c r="Y30" s="165" t="str">
        <f>РАСКЛАДУШКА!AF358</f>
        <v/>
      </c>
      <c r="Z30" s="165" t="str">
        <f>РАСКЛАДУШКА!AG358</f>
        <v/>
      </c>
      <c r="AA30" s="271" t="str">
        <f>РАСКЛАДУШКА!AH358</f>
        <v/>
      </c>
      <c r="AB30" s="314" t="str">
        <f>РАСКЛАДУШКА!AI358</f>
        <v/>
      </c>
      <c r="AC30" s="168" t="str">
        <f>РАСКЛАДУШКА!AJ358</f>
        <v/>
      </c>
      <c r="AD30" s="168" t="str">
        <f>РАСКЛАДУШКА!AK358</f>
        <v/>
      </c>
      <c r="AE30" s="168" t="str">
        <f>РАСКЛАДУШКА!AL358</f>
        <v/>
      </c>
      <c r="AF30" s="318" t="str">
        <f>РАСКЛАДУШКА!AM358</f>
        <v>9А</v>
      </c>
      <c r="AG30" s="318" t="str">
        <f>РАСКЛАДУШКА!AN358</f>
        <v>8Б</v>
      </c>
      <c r="AH30" s="318" t="str">
        <f>РАСКЛАДУШКА!AO358</f>
        <v/>
      </c>
      <c r="AI30" s="267" t="str">
        <f>РАСКЛАДУШКА!AP358</f>
        <v/>
      </c>
      <c r="AJ30" s="267" t="str">
        <f>РАСКЛАДУШКА!AQ358</f>
        <v/>
      </c>
      <c r="AK30" s="355" t="str">
        <f>РАСКЛАДУШКА!AR358</f>
        <v/>
      </c>
    </row>
    <row r="31" spans="1:37" ht="14.25" customHeight="1" x14ac:dyDescent="0.3">
      <c r="A31" s="188">
        <f>A24+1</f>
        <v>45541</v>
      </c>
      <c r="B31" s="204">
        <f t="shared" si="1"/>
        <v>45541</v>
      </c>
      <c r="C31" s="148">
        <v>1</v>
      </c>
      <c r="D31" s="169" t="str">
        <f>РАСКЛАДУШКА!K359</f>
        <v>10Б</v>
      </c>
      <c r="E31" s="169" t="str">
        <f>РАСКЛАДУШКА!L359</f>
        <v/>
      </c>
      <c r="F31" s="169" t="str">
        <f>РАСКЛАДУШКА!M359</f>
        <v>7А</v>
      </c>
      <c r="G31" s="169" t="str">
        <f>РАСКЛАДУШКА!N359</f>
        <v/>
      </c>
      <c r="H31" s="172" t="str">
        <f>РАСКЛАДУШКА!O359</f>
        <v>6А</v>
      </c>
      <c r="I31" s="172" t="str">
        <f>РАСКЛАДУШКА!P359</f>
        <v/>
      </c>
      <c r="J31" s="172" t="str">
        <f>РАСКЛАДУШКА!Q359</f>
        <v>6В</v>
      </c>
      <c r="K31" s="172" t="str">
        <f>РАСКЛАДУШКА!R359</f>
        <v>9А</v>
      </c>
      <c r="L31" s="175" t="str">
        <f>РАСКЛАДУШКА!S359</f>
        <v/>
      </c>
      <c r="M31" s="175" t="str">
        <f>РАСКЛАДУШКА!T359</f>
        <v/>
      </c>
      <c r="N31" s="175" t="str">
        <f>РАСКЛАДУШКА!U359</f>
        <v>8Б</v>
      </c>
      <c r="O31" s="175" t="str">
        <f>РАСКЛАДУШКА!V359</f>
        <v/>
      </c>
      <c r="P31" s="175" t="str">
        <f>РАСКЛАДУШКА!W359</f>
        <v/>
      </c>
      <c r="Q31" s="175" t="str">
        <f>РАСКЛАДУШКА!X359</f>
        <v/>
      </c>
      <c r="R31" s="175" t="str">
        <f>РАСКЛАДУШКА!Y359</f>
        <v/>
      </c>
      <c r="S31" s="160" t="str">
        <f>РАСКЛАДУШКА!Z359</f>
        <v>8А</v>
      </c>
      <c r="T31" s="160" t="str">
        <f>РАСКЛАДУШКА!AA359</f>
        <v>11А</v>
      </c>
      <c r="U31" s="160" t="str">
        <f>РАСКЛАДУШКА!AB359</f>
        <v/>
      </c>
      <c r="V31" s="160" t="str">
        <f>РАСКЛАДУШКА!AC359</f>
        <v>5А</v>
      </c>
      <c r="W31" s="157" t="str">
        <f>РАСКЛАДУШКА!AD359</f>
        <v>8Б</v>
      </c>
      <c r="X31" s="178" t="str">
        <f>РАСКЛАДУШКА!AE359</f>
        <v>7Б</v>
      </c>
      <c r="Y31" s="163" t="str">
        <f>РАСКЛАДУШКА!AF359</f>
        <v>10А</v>
      </c>
      <c r="Z31" s="163" t="str">
        <f>РАСКЛАДУШКА!AG359</f>
        <v/>
      </c>
      <c r="AA31" s="269" t="str">
        <f>РАСКЛАДУШКА!AH359</f>
        <v>10А</v>
      </c>
      <c r="AB31" s="312" t="str">
        <f>РАСКЛАДУШКА!AI359</f>
        <v>5Б</v>
      </c>
      <c r="AC31" s="166" t="str">
        <f>РАСКЛАДУШКА!AJ359</f>
        <v>8В</v>
      </c>
      <c r="AD31" s="166" t="str">
        <f>РАСКЛАДУШКА!AK359</f>
        <v/>
      </c>
      <c r="AE31" s="166" t="str">
        <f>РАСКЛАДУШКА!AL359</f>
        <v>5В</v>
      </c>
      <c r="AF31" s="316" t="str">
        <f>РАСКЛАДУШКА!AM359</f>
        <v>9Б</v>
      </c>
      <c r="AG31" s="316" t="str">
        <f>РАСКЛАДУШКА!AN359</f>
        <v>7В</v>
      </c>
      <c r="AH31" s="316" t="str">
        <f>РАСКЛАДУШКА!AO359</f>
        <v/>
      </c>
      <c r="AI31" s="265" t="str">
        <f>РАСКЛАДУШКА!AP359</f>
        <v>6Б</v>
      </c>
      <c r="AJ31" s="265" t="str">
        <f>РАСКЛАДУШКА!AQ359</f>
        <v>6Б</v>
      </c>
      <c r="AK31" s="353" t="str">
        <f>РАСКЛАДУШКА!AR359</f>
        <v/>
      </c>
    </row>
    <row r="32" spans="1:37" ht="14.25" customHeight="1" x14ac:dyDescent="0.3">
      <c r="A32" s="189">
        <f t="shared" ref="A32:A37" si="5">A31</f>
        <v>45541</v>
      </c>
      <c r="B32" s="205">
        <f t="shared" si="1"/>
        <v>45541</v>
      </c>
      <c r="C32" s="149">
        <v>2</v>
      </c>
      <c r="D32" s="170" t="str">
        <f>РАСКЛАДУШКА!K360</f>
        <v/>
      </c>
      <c r="E32" s="170" t="str">
        <f>РАСКЛАДУШКА!L360</f>
        <v/>
      </c>
      <c r="F32" s="170" t="str">
        <f>РАСКЛАДУШКА!M360</f>
        <v/>
      </c>
      <c r="G32" s="170" t="str">
        <f>РАСКЛАДУШКА!N360</f>
        <v/>
      </c>
      <c r="H32" s="173" t="str">
        <f>РАСКЛАДУШКА!O360</f>
        <v/>
      </c>
      <c r="I32" s="173" t="str">
        <f>РАСКЛАДУШКА!P360</f>
        <v>7В</v>
      </c>
      <c r="J32" s="173" t="str">
        <f>РАСКЛАДУШКА!Q360</f>
        <v>6В</v>
      </c>
      <c r="K32" s="173" t="str">
        <f>РАСКЛАДУШКА!R360</f>
        <v>9А</v>
      </c>
      <c r="L32" s="176" t="str">
        <f>РАСКЛАДУШКА!S360</f>
        <v>11А</v>
      </c>
      <c r="M32" s="176" t="str">
        <f>РАСКЛАДУШКА!T360</f>
        <v>8Б</v>
      </c>
      <c r="N32" s="176" t="str">
        <f>РАСКЛАДУШКА!U360</f>
        <v>11А</v>
      </c>
      <c r="O32" s="176" t="str">
        <f>РАСКЛАДУШКА!V360</f>
        <v>8В</v>
      </c>
      <c r="P32" s="176" t="str">
        <f>РАСКЛАДУШКА!W360</f>
        <v>8Б</v>
      </c>
      <c r="Q32" s="176" t="str">
        <f>РАСКЛАДУШКА!X360</f>
        <v/>
      </c>
      <c r="R32" s="176" t="str">
        <f>РАСКЛАДУШКА!Y360</f>
        <v>8В</v>
      </c>
      <c r="S32" s="161" t="str">
        <f>РАСКЛАДУШКА!Z360</f>
        <v>10А</v>
      </c>
      <c r="T32" s="161" t="str">
        <f>РАСКЛАДУШКА!AA360</f>
        <v>9Б</v>
      </c>
      <c r="U32" s="161" t="str">
        <f>РАСКЛАДУШКА!AB360</f>
        <v>5В</v>
      </c>
      <c r="V32" s="161" t="str">
        <f>РАСКЛАДУШКА!AC360</f>
        <v/>
      </c>
      <c r="W32" s="158" t="str">
        <f>РАСКЛАДУШКА!AD360</f>
        <v>8Б</v>
      </c>
      <c r="X32" s="179" t="str">
        <f>РАСКЛАДУШКА!AE360</f>
        <v>10А</v>
      </c>
      <c r="Y32" s="164" t="str">
        <f>РАСКЛАДУШКА!AF360</f>
        <v>8А</v>
      </c>
      <c r="Z32" s="164" t="str">
        <f>РАСКЛАДУШКА!AG360</f>
        <v/>
      </c>
      <c r="AA32" s="270" t="str">
        <f>РАСКЛАДУШКА!AH360</f>
        <v>7Б</v>
      </c>
      <c r="AB32" s="313" t="str">
        <f>РАСКЛАДУШКА!AI360</f>
        <v>5А</v>
      </c>
      <c r="AC32" s="167" t="str">
        <f>РАСКЛАДУШКА!AJ360</f>
        <v>7А</v>
      </c>
      <c r="AD32" s="167" t="str">
        <f>РАСКЛАДУШКА!AK360</f>
        <v/>
      </c>
      <c r="AE32" s="167" t="str">
        <f>РАСКЛАДУШКА!AL360</f>
        <v>10Б</v>
      </c>
      <c r="AF32" s="317" t="str">
        <f>РАСКЛАДУШКА!AM360</f>
        <v>6А</v>
      </c>
      <c r="AG32" s="317" t="str">
        <f>РАСКЛАДУШКА!AN360</f>
        <v/>
      </c>
      <c r="AH32" s="317" t="str">
        <f>РАСКЛАДУШКА!AO360</f>
        <v>5Б</v>
      </c>
      <c r="AI32" s="266" t="str">
        <f>РАСКЛАДУШКА!AP360</f>
        <v>6Б</v>
      </c>
      <c r="AJ32" s="266" t="str">
        <f>РАСКЛАДУШКА!AQ360</f>
        <v>6Б</v>
      </c>
      <c r="AK32" s="354" t="str">
        <f>РАСКЛАДУШКА!AR360</f>
        <v/>
      </c>
    </row>
    <row r="33" spans="1:37" ht="14.25" customHeight="1" x14ac:dyDescent="0.3">
      <c r="A33" s="189">
        <f t="shared" si="5"/>
        <v>45541</v>
      </c>
      <c r="B33" s="205">
        <f t="shared" si="1"/>
        <v>45541</v>
      </c>
      <c r="C33" s="149">
        <v>3</v>
      </c>
      <c r="D33" s="170" t="str">
        <f>РАСКЛАДУШКА!K361</f>
        <v>5В</v>
      </c>
      <c r="E33" s="170" t="str">
        <f>РАСКЛАДУШКА!L361</f>
        <v/>
      </c>
      <c r="F33" s="170" t="str">
        <f>РАСКЛАДУШКА!M361</f>
        <v>5А</v>
      </c>
      <c r="G33" s="170" t="str">
        <f>РАСКЛАДУШКА!N361</f>
        <v/>
      </c>
      <c r="H33" s="173" t="str">
        <f>РАСКЛАДУШКА!O361</f>
        <v/>
      </c>
      <c r="I33" s="173" t="str">
        <f>РАСКЛАДУШКА!P361</f>
        <v>7В</v>
      </c>
      <c r="J33" s="173" t="str">
        <f>РАСКЛАДУШКА!Q361</f>
        <v>6Б</v>
      </c>
      <c r="K33" s="173" t="str">
        <f>РАСКЛАДУШКА!R361</f>
        <v/>
      </c>
      <c r="L33" s="176" t="str">
        <f>РАСКЛАДУШКА!S361</f>
        <v>8А</v>
      </c>
      <c r="M33" s="176" t="str">
        <f>РАСКЛАДУШКА!T361</f>
        <v/>
      </c>
      <c r="N33" s="176" t="str">
        <f>РАСКЛАДУШКА!U361</f>
        <v>9А</v>
      </c>
      <c r="O33" s="176" t="str">
        <f>РАСКЛАДУШКА!V361</f>
        <v>9Б</v>
      </c>
      <c r="P33" s="176" t="str">
        <f>РАСКЛАДУШКА!W361</f>
        <v>9А</v>
      </c>
      <c r="Q33" s="176" t="str">
        <f>РАСКЛАДУШКА!X361</f>
        <v>9А</v>
      </c>
      <c r="R33" s="176" t="str">
        <f>РАСКЛАДУШКА!Y361</f>
        <v>9Б</v>
      </c>
      <c r="S33" s="161" t="str">
        <f>РАСКЛАДУШКА!Z361</f>
        <v>8В</v>
      </c>
      <c r="T33" s="161" t="str">
        <f>РАСКЛАДУШКА!AA361</f>
        <v>6А</v>
      </c>
      <c r="U33" s="161" t="str">
        <f>РАСКЛАДУШКА!AB361</f>
        <v>6В</v>
      </c>
      <c r="V33" s="161" t="str">
        <f>РАСКЛАДУШКА!AC361</f>
        <v>5Б</v>
      </c>
      <c r="W33" s="158" t="str">
        <f>РАСКЛАДУШКА!AD361</f>
        <v>8А</v>
      </c>
      <c r="X33" s="179" t="str">
        <f>РАСКЛАДУШКА!AE361</f>
        <v>7А</v>
      </c>
      <c r="Y33" s="164" t="str">
        <f>РАСКЛАДУШКА!AF361</f>
        <v>11А</v>
      </c>
      <c r="Z33" s="164" t="str">
        <f>РАСКЛАДУШКА!AG361</f>
        <v/>
      </c>
      <c r="AA33" s="270" t="str">
        <f>РАСКЛАДУШКА!AH361</f>
        <v>11А</v>
      </c>
      <c r="AB33" s="313" t="str">
        <f>РАСКЛАДУШКА!AI361</f>
        <v>8Б</v>
      </c>
      <c r="AC33" s="167" t="str">
        <f>РАСКЛАДУШКА!AJ361</f>
        <v/>
      </c>
      <c r="AD33" s="167" t="str">
        <f>РАСКЛАДУШКА!AK361</f>
        <v/>
      </c>
      <c r="AE33" s="167" t="str">
        <f>РАСКЛАДУШКА!AL361</f>
        <v>10А</v>
      </c>
      <c r="AF33" s="317" t="str">
        <f>РАСКЛАДУШКА!AM361</f>
        <v>10Б</v>
      </c>
      <c r="AG33" s="317" t="str">
        <f>РАСКЛАДУШКА!AN361</f>
        <v>10Б</v>
      </c>
      <c r="AH33" s="317" t="str">
        <f>РАСКЛАДУШКА!AO361</f>
        <v/>
      </c>
      <c r="AI33" s="266" t="str">
        <f>РАСКЛАДУШКА!AP361</f>
        <v>7Б</v>
      </c>
      <c r="AJ33" s="266" t="str">
        <f>РАСКЛАДУШКА!AQ361</f>
        <v>7Б</v>
      </c>
      <c r="AK33" s="354" t="str">
        <f>РАСКЛАДУШКА!AR361</f>
        <v/>
      </c>
    </row>
    <row r="34" spans="1:37" ht="14.25" customHeight="1" x14ac:dyDescent="0.3">
      <c r="A34" s="189">
        <f t="shared" si="5"/>
        <v>45541</v>
      </c>
      <c r="B34" s="205">
        <f t="shared" si="1"/>
        <v>45541</v>
      </c>
      <c r="C34" s="149">
        <v>4</v>
      </c>
      <c r="D34" s="170" t="str">
        <f>РАСКЛАДУШКА!K362</f>
        <v>5Б</v>
      </c>
      <c r="E34" s="170" t="str">
        <f>РАСКЛАДУШКА!L362</f>
        <v/>
      </c>
      <c r="F34" s="170" t="str">
        <f>РАСКЛАДУШКА!M362</f>
        <v>7В</v>
      </c>
      <c r="G34" s="170" t="str">
        <f>РАСКЛАДУШКА!N362</f>
        <v/>
      </c>
      <c r="H34" s="173" t="str">
        <f>РАСКЛАДУШКА!O362</f>
        <v>8Б</v>
      </c>
      <c r="I34" s="173" t="str">
        <f>РАСКЛАДУШКА!P362</f>
        <v/>
      </c>
      <c r="J34" s="173" t="str">
        <f>РАСКЛАДУШКА!Q362</f>
        <v>10А</v>
      </c>
      <c r="K34" s="173" t="str">
        <f>РАСКЛАДУШКА!R362</f>
        <v/>
      </c>
      <c r="L34" s="176" t="str">
        <f>РАСКЛАДУШКА!S362</f>
        <v>6В</v>
      </c>
      <c r="M34" s="176" t="str">
        <f>РАСКЛАДУШКА!T362</f>
        <v/>
      </c>
      <c r="N34" s="176" t="str">
        <f>РАСКЛАДУШКА!U362</f>
        <v>8А</v>
      </c>
      <c r="O34" s="176" t="str">
        <f>РАСКЛАДУШКА!V362</f>
        <v>6Б</v>
      </c>
      <c r="P34" s="176" t="str">
        <f>РАСКЛАДУШКА!W362</f>
        <v>6В</v>
      </c>
      <c r="Q34" s="176" t="str">
        <f>РАСКЛАДУШКА!X362</f>
        <v/>
      </c>
      <c r="R34" s="176" t="str">
        <f>РАСКЛАДУШКА!Y362</f>
        <v>6Б</v>
      </c>
      <c r="S34" s="161" t="str">
        <f>РАСКЛАДУШКА!Z362</f>
        <v>10Б</v>
      </c>
      <c r="T34" s="161" t="str">
        <f>РАСКЛАДУШКА!AA362</f>
        <v>7А</v>
      </c>
      <c r="U34" s="161" t="str">
        <f>РАСКЛАДУШКА!AB362</f>
        <v/>
      </c>
      <c r="V34" s="161" t="str">
        <f>РАСКЛАДУШКА!AC362</f>
        <v/>
      </c>
      <c r="W34" s="158" t="str">
        <f>РАСКЛАДУШКА!AD362</f>
        <v>8А</v>
      </c>
      <c r="X34" s="179" t="str">
        <f>РАСКЛАДУШКА!AE362</f>
        <v>9Б</v>
      </c>
      <c r="Y34" s="164" t="str">
        <f>РАСКЛАДУШКА!AF362</f>
        <v>11А</v>
      </c>
      <c r="Z34" s="164" t="str">
        <f>РАСКЛАДУШКА!AG362</f>
        <v/>
      </c>
      <c r="AA34" s="270" t="str">
        <f>РАСКЛАДУШКА!AH362</f>
        <v>11А</v>
      </c>
      <c r="AB34" s="313" t="str">
        <f>РАСКЛАДУШКА!AI362</f>
        <v>8В</v>
      </c>
      <c r="AC34" s="167" t="str">
        <f>РАСКЛАДУШКА!AJ362</f>
        <v>6А</v>
      </c>
      <c r="AD34" s="167" t="str">
        <f>РАСКЛАДУШКА!AK362</f>
        <v/>
      </c>
      <c r="AE34" s="167" t="str">
        <f>РАСКЛАДУШКА!AL362</f>
        <v>9А</v>
      </c>
      <c r="AF34" s="317" t="str">
        <f>РАСКЛАДУШКА!AM362</f>
        <v>5А</v>
      </c>
      <c r="AG34" s="317" t="str">
        <f>РАСКЛАДУШКА!AN362</f>
        <v/>
      </c>
      <c r="AH34" s="317" t="str">
        <f>РАСКЛАДУШКА!AO362</f>
        <v>5В</v>
      </c>
      <c r="AI34" s="266" t="str">
        <f>РАСКЛАДУШКА!AP362</f>
        <v>7Б</v>
      </c>
      <c r="AJ34" s="266" t="str">
        <f>РАСКЛАДУШКА!AQ362</f>
        <v>7Б</v>
      </c>
      <c r="AK34" s="354" t="str">
        <f>РАСКЛАДУШКА!AR362</f>
        <v/>
      </c>
    </row>
    <row r="35" spans="1:37" ht="14.25" customHeight="1" x14ac:dyDescent="0.3">
      <c r="A35" s="189">
        <f t="shared" si="5"/>
        <v>45541</v>
      </c>
      <c r="B35" s="205">
        <f t="shared" si="1"/>
        <v>45541</v>
      </c>
      <c r="C35" s="149">
        <v>5</v>
      </c>
      <c r="D35" s="170" t="str">
        <f>РАСКЛАДУШКА!K363</f>
        <v>8А</v>
      </c>
      <c r="E35" s="170" t="str">
        <f>РАСКЛАДУШКА!L363</f>
        <v>6В</v>
      </c>
      <c r="F35" s="170" t="str">
        <f>РАСКЛАДУШКА!M363</f>
        <v>6А</v>
      </c>
      <c r="G35" s="170" t="str">
        <f>РАСКЛАДУШКА!N363</f>
        <v/>
      </c>
      <c r="H35" s="173" t="str">
        <f>РАСКЛАДУШКА!O363</f>
        <v>10Б</v>
      </c>
      <c r="I35" s="173" t="str">
        <f>РАСКЛАДУШКА!P363</f>
        <v>11А</v>
      </c>
      <c r="J35" s="173" t="str">
        <f>РАСКЛАДУШКА!Q363</f>
        <v>7Б</v>
      </c>
      <c r="K35" s="173" t="str">
        <f>РАСКЛАДУШКА!R363</f>
        <v/>
      </c>
      <c r="L35" s="176" t="str">
        <f>РАСКЛАДУШКА!S363</f>
        <v>5Б</v>
      </c>
      <c r="M35" s="176" t="str">
        <f>РАСКЛАДУШКА!T363</f>
        <v>5Б</v>
      </c>
      <c r="N35" s="176" t="str">
        <f>РАСКЛАДУШКА!U363</f>
        <v>5В</v>
      </c>
      <c r="O35" s="176" t="str">
        <f>РАСКЛАДУШКА!V363</f>
        <v>5Б</v>
      </c>
      <c r="P35" s="176" t="str">
        <f>РАСКЛАДУШКА!W363</f>
        <v>5В</v>
      </c>
      <c r="Q35" s="176" t="str">
        <f>РАСКЛАДУШКА!X363</f>
        <v>5А</v>
      </c>
      <c r="R35" s="176" t="str">
        <f>РАСКЛАДУШКА!Y363</f>
        <v>5А</v>
      </c>
      <c r="S35" s="161" t="str">
        <f>РАСКЛАДУШКА!Z363</f>
        <v>10А</v>
      </c>
      <c r="T35" s="161" t="str">
        <f>РАСКЛАДУШКА!AA363</f>
        <v>7В</v>
      </c>
      <c r="U35" s="161" t="str">
        <f>РАСКЛАДУШКА!AB363</f>
        <v>6Б</v>
      </c>
      <c r="V35" s="161" t="str">
        <f>РАСКЛАДУШКА!AC363</f>
        <v/>
      </c>
      <c r="W35" s="158" t="str">
        <f>РАСКЛАДУШКА!AD363</f>
        <v>8В</v>
      </c>
      <c r="X35" s="179" t="str">
        <f>РАСКЛАДУШКА!AE363</f>
        <v>10А</v>
      </c>
      <c r="Y35" s="164" t="str">
        <f>РАСКЛАДУШКА!AF363</f>
        <v/>
      </c>
      <c r="Z35" s="164" t="str">
        <f>РАСКЛАДУШКА!AG363</f>
        <v/>
      </c>
      <c r="AA35" s="270" t="str">
        <f>РАСКЛАДУШКА!AH363</f>
        <v>9Б</v>
      </c>
      <c r="AB35" s="313" t="str">
        <f>РАСКЛАДУШКА!AI363</f>
        <v/>
      </c>
      <c r="AC35" s="167" t="str">
        <f>РАСКЛАДУШКА!AJ363</f>
        <v/>
      </c>
      <c r="AD35" s="167" t="str">
        <f>РАСКЛАДУШКА!AK363</f>
        <v/>
      </c>
      <c r="AE35" s="167" t="str">
        <f>РАСКЛАДУШКА!AL363</f>
        <v>9А</v>
      </c>
      <c r="AF35" s="317" t="str">
        <f>РАСКЛАДУШКА!AM363</f>
        <v>7А</v>
      </c>
      <c r="AG35" s="317" t="str">
        <f>РАСКЛАДУШКА!AN363</f>
        <v>8Б</v>
      </c>
      <c r="AH35" s="317" t="str">
        <f>РАСКЛАДУШКА!AO363</f>
        <v/>
      </c>
      <c r="AI35" s="266" t="str">
        <f>РАСКЛАДУШКА!AP363</f>
        <v/>
      </c>
      <c r="AJ35" s="266" t="str">
        <f>РАСКЛАДУШКА!AQ363</f>
        <v>8В</v>
      </c>
      <c r="AK35" s="354" t="str">
        <f>РАСКЛАДУШКА!AR363</f>
        <v/>
      </c>
    </row>
    <row r="36" spans="1:37" ht="14.25" customHeight="1" x14ac:dyDescent="0.3">
      <c r="A36" s="189">
        <f t="shared" si="5"/>
        <v>45541</v>
      </c>
      <c r="B36" s="205">
        <f>A36</f>
        <v>45541</v>
      </c>
      <c r="C36" s="149">
        <v>6</v>
      </c>
      <c r="D36" s="170" t="str">
        <f>РАСКЛАДУШКА!K364</f>
        <v>10А</v>
      </c>
      <c r="E36" s="170" t="str">
        <f>РАСКЛАДУШКА!L364</f>
        <v>11А</v>
      </c>
      <c r="F36" s="170" t="str">
        <f>РАСКЛАДУШКА!M364</f>
        <v/>
      </c>
      <c r="G36" s="170" t="str">
        <f>РАСКЛАДУШКА!N364</f>
        <v/>
      </c>
      <c r="H36" s="173" t="str">
        <f>РАСКЛАДУШКА!O364</f>
        <v/>
      </c>
      <c r="I36" s="173" t="str">
        <f>РАСКЛАДУШКА!P364</f>
        <v/>
      </c>
      <c r="J36" s="173" t="str">
        <f>РАСКЛАДУШКА!Q364</f>
        <v>6Б</v>
      </c>
      <c r="K36" s="173" t="str">
        <f>РАСКЛАДУШКА!R364</f>
        <v/>
      </c>
      <c r="L36" s="176" t="str">
        <f>РАСКЛАДУШКА!S364</f>
        <v>6А</v>
      </c>
      <c r="M36" s="176" t="str">
        <f>РАСКЛАДУШКА!T364</f>
        <v>6А</v>
      </c>
      <c r="N36" s="176" t="str">
        <f>РАСКЛАДУШКА!U364</f>
        <v/>
      </c>
      <c r="O36" s="176" t="str">
        <f>РАСКЛАДУШКА!V364</f>
        <v/>
      </c>
      <c r="P36" s="176" t="str">
        <f>РАСКЛАДУШКА!W364</f>
        <v/>
      </c>
      <c r="Q36" s="176" t="str">
        <f>РАСКЛАДУШКА!X364</f>
        <v/>
      </c>
      <c r="R36" s="176" t="str">
        <f>РАСКЛАДУШКА!Y364</f>
        <v>6А</v>
      </c>
      <c r="S36" s="161" t="str">
        <f>РАСКЛАДУШКА!Z364</f>
        <v>7Б</v>
      </c>
      <c r="T36" s="161" t="str">
        <f>РАСКЛАДУШКА!AA364</f>
        <v>9А</v>
      </c>
      <c r="U36" s="161" t="str">
        <f>РАСКЛАДУШКА!AB364</f>
        <v>8Б</v>
      </c>
      <c r="V36" s="161" t="str">
        <f>РАСКЛАДУШКА!AC364</f>
        <v/>
      </c>
      <c r="W36" s="158" t="str">
        <f>РАСКЛАДУШКА!AD364</f>
        <v>8В</v>
      </c>
      <c r="X36" s="179" t="str">
        <f>РАСКЛАДУШКА!AE364</f>
        <v>7В</v>
      </c>
      <c r="Y36" s="164" t="str">
        <f>РАСКЛАДУШКА!AF364</f>
        <v>7А</v>
      </c>
      <c r="Z36" s="164" t="str">
        <f>РАСКЛАДУШКА!AG364</f>
        <v/>
      </c>
      <c r="AA36" s="270" t="str">
        <f>РАСКЛАДУШКА!AH364</f>
        <v/>
      </c>
      <c r="AB36" s="313" t="str">
        <f>РАСКЛАДУШКА!AI364</f>
        <v>8А</v>
      </c>
      <c r="AC36" s="167" t="str">
        <f>РАСКЛАДУШКА!AJ364</f>
        <v/>
      </c>
      <c r="AD36" s="167" t="str">
        <f>РАСКЛАДУШКА!AK364</f>
        <v/>
      </c>
      <c r="AE36" s="167" t="str">
        <f>РАСКЛАДУШКА!AL364</f>
        <v>9Б</v>
      </c>
      <c r="AF36" s="317" t="str">
        <f>РАСКЛАДУШКА!AM364</f>
        <v/>
      </c>
      <c r="AG36" s="317" t="str">
        <f>РАСКЛАДУШКА!AN364</f>
        <v>6В</v>
      </c>
      <c r="AH36" s="317" t="str">
        <f>РАСКЛАДУШКА!AO364</f>
        <v/>
      </c>
      <c r="AI36" s="266" t="str">
        <f>РАСКЛАДУШКА!AP364</f>
        <v>8В</v>
      </c>
      <c r="AJ36" s="266" t="str">
        <f>РАСКЛАДУШКА!AQ364</f>
        <v/>
      </c>
      <c r="AK36" s="354" t="str">
        <f>РАСКЛАДУШКА!AR364</f>
        <v/>
      </c>
    </row>
    <row r="37" spans="1:37" ht="14.25" customHeight="1" thickBot="1" x14ac:dyDescent="0.35">
      <c r="A37" s="190">
        <f t="shared" si="5"/>
        <v>45541</v>
      </c>
      <c r="B37" s="206">
        <f>A37</f>
        <v>45541</v>
      </c>
      <c r="C37" s="150">
        <v>7</v>
      </c>
      <c r="D37" s="171" t="str">
        <f>РАСКЛАДУШКА!K365</f>
        <v/>
      </c>
      <c r="E37" s="171" t="str">
        <f>РАСКЛАДУШКА!L365</f>
        <v/>
      </c>
      <c r="F37" s="171" t="str">
        <f>РАСКЛАДУШКА!M365</f>
        <v/>
      </c>
      <c r="G37" s="171" t="str">
        <f>РАСКЛАДУШКА!N365</f>
        <v/>
      </c>
      <c r="H37" s="174" t="str">
        <f>РАСКЛАДУШКА!O365</f>
        <v/>
      </c>
      <c r="I37" s="174" t="str">
        <f>РАСКЛАДУШКА!P365</f>
        <v/>
      </c>
      <c r="J37" s="174" t="str">
        <f>РАСКЛАДУШКА!Q365</f>
        <v/>
      </c>
      <c r="K37" s="174" t="str">
        <f>РАСКЛАДУШКА!R365</f>
        <v/>
      </c>
      <c r="L37" s="177" t="str">
        <f>РАСКЛАДУШКА!S365</f>
        <v/>
      </c>
      <c r="M37" s="177" t="str">
        <f>РАСКЛАДУШКА!T365</f>
        <v/>
      </c>
      <c r="N37" s="177" t="str">
        <f>РАСКЛАДУШКА!U365</f>
        <v/>
      </c>
      <c r="O37" s="177" t="str">
        <f>РАСКЛАДУШКА!V365</f>
        <v/>
      </c>
      <c r="P37" s="177" t="str">
        <f>РАСКЛАДУШКА!W365</f>
        <v/>
      </c>
      <c r="Q37" s="177" t="str">
        <f>РАСКЛАДУШКА!X365</f>
        <v/>
      </c>
      <c r="R37" s="177" t="str">
        <f>РАСКЛАДУШКА!Y365</f>
        <v/>
      </c>
      <c r="S37" s="162" t="str">
        <f>РАСКЛАДУШКА!Z365</f>
        <v>8В</v>
      </c>
      <c r="T37" s="162" t="str">
        <f>РАСКЛАДУШКА!AA365</f>
        <v/>
      </c>
      <c r="U37" s="162" t="str">
        <f>РАСКЛАДУШКА!AB365</f>
        <v/>
      </c>
      <c r="V37" s="162" t="str">
        <f>РАСКЛАДУШКА!AC365</f>
        <v/>
      </c>
      <c r="W37" s="159" t="str">
        <f>РАСКЛАДУШКА!AD365</f>
        <v/>
      </c>
      <c r="X37" s="180" t="str">
        <f>РАСКЛАДУШКА!AE365</f>
        <v/>
      </c>
      <c r="Y37" s="165" t="str">
        <f>РАСКЛАДУШКА!AF365</f>
        <v/>
      </c>
      <c r="Z37" s="165" t="str">
        <f>РАСКЛАДУШКА!AG365</f>
        <v/>
      </c>
      <c r="AA37" s="271" t="str">
        <f>РАСКЛАДУШКА!AH365</f>
        <v/>
      </c>
      <c r="AB37" s="314" t="str">
        <f>РАСКЛАДУШКА!AI365</f>
        <v/>
      </c>
      <c r="AC37" s="168" t="str">
        <f>РАСКЛАДУШКА!AJ365</f>
        <v/>
      </c>
      <c r="AD37" s="168" t="str">
        <f>РАСКЛАДУШКА!AK365</f>
        <v/>
      </c>
      <c r="AE37" s="168" t="str">
        <f>РАСКЛАДУШКА!AL365</f>
        <v/>
      </c>
      <c r="AF37" s="318" t="str">
        <f>РАСКЛАДУШКА!AM365</f>
        <v>10А</v>
      </c>
      <c r="AG37" s="318" t="str">
        <f>РАСКЛАДУШКА!AN365</f>
        <v>11А</v>
      </c>
      <c r="AH37" s="318" t="str">
        <f>РАСКЛАДУШКА!AO365</f>
        <v/>
      </c>
      <c r="AI37" s="267" t="str">
        <f>РАСКЛАДУШКА!AP365</f>
        <v/>
      </c>
      <c r="AJ37" s="267" t="str">
        <f>РАСКЛАДУШКА!AQ365</f>
        <v/>
      </c>
      <c r="AK37" s="355" t="str">
        <f>РАСКЛАДУШКА!AR365</f>
        <v/>
      </c>
    </row>
  </sheetData>
  <phoneticPr fontId="4" type="noConversion"/>
  <conditionalFormatting sqref="D3:AK37">
    <cfRule type="expression" dxfId="204" priority="1" stopIfTrue="1">
      <formula>IF(D3="",0,1)</formula>
    </cfRule>
  </conditionalFormatting>
  <pageMargins left="0.27559055118110237" right="0.27559055118110237" top="0.27559055118110237" bottom="0.27559055118110237" header="0.39370078740157483" footer="0.39370078740157483"/>
  <pageSetup paperSize="9" scale="96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2"/>
    <pageSetUpPr fitToPage="1"/>
  </sheetPr>
  <dimension ref="A2:FV486"/>
  <sheetViews>
    <sheetView topLeftCell="AC161" workbookViewId="0">
      <selection activeCell="BG195" sqref="BG195"/>
    </sheetView>
  </sheetViews>
  <sheetFormatPr defaultColWidth="8.88671875" defaultRowHeight="13.2" x14ac:dyDescent="0.25"/>
  <cols>
    <col min="1" max="1" width="4.33203125" customWidth="1"/>
    <col min="2" max="2" width="17.6640625" customWidth="1"/>
    <col min="3" max="3" width="5.109375" customWidth="1"/>
    <col min="4" max="4" width="6.44140625" customWidth="1"/>
    <col min="5" max="9" width="4" customWidth="1"/>
    <col min="10" max="34" width="4.33203125" customWidth="1"/>
    <col min="35" max="35" width="5.109375" style="68" customWidth="1"/>
    <col min="36" max="40" width="4.33203125" customWidth="1"/>
    <col min="41" max="44" width="4.44140625" customWidth="1"/>
    <col min="45" max="45" width="4.33203125" customWidth="1"/>
    <col min="46" max="48" width="3.109375" customWidth="1"/>
    <col min="49" max="50" width="4.109375" customWidth="1"/>
    <col min="51" max="73" width="6.6640625" customWidth="1"/>
    <col min="74" max="74" width="4.109375" customWidth="1"/>
    <col min="75" max="75" width="8.44140625" customWidth="1"/>
    <col min="76" max="99" width="6.44140625" customWidth="1"/>
    <col min="100" max="150" width="5.33203125" customWidth="1"/>
    <col min="151" max="158" width="5.44140625" customWidth="1"/>
  </cols>
  <sheetData>
    <row r="2" spans="1:81" x14ac:dyDescent="0.25">
      <c r="AH2" s="35" t="s">
        <v>258</v>
      </c>
      <c r="AI2"/>
      <c r="AM2" s="68"/>
      <c r="AY2" s="59" t="s">
        <v>384</v>
      </c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</row>
    <row r="3" spans="1:81" x14ac:dyDescent="0.25">
      <c r="AH3" s="257" t="s">
        <v>207</v>
      </c>
      <c r="AI3" s="257" t="s">
        <v>195</v>
      </c>
      <c r="AJ3" s="257" t="s">
        <v>193</v>
      </c>
      <c r="AK3" s="257" t="s">
        <v>220</v>
      </c>
      <c r="AL3" s="257" t="s">
        <v>221</v>
      </c>
      <c r="AM3" s="257" t="s">
        <v>222</v>
      </c>
      <c r="AN3" s="257" t="s">
        <v>481</v>
      </c>
      <c r="AO3" s="255" t="s">
        <v>235</v>
      </c>
      <c r="AP3" s="255" t="s">
        <v>237</v>
      </c>
      <c r="AQ3" s="257" t="s">
        <v>71</v>
      </c>
      <c r="AR3" s="257" t="s">
        <v>195</v>
      </c>
      <c r="AS3" s="257" t="s">
        <v>72</v>
      </c>
      <c r="AT3" s="257" t="s">
        <v>193</v>
      </c>
      <c r="AU3" s="257" t="s">
        <v>276</v>
      </c>
      <c r="AY3" s="20" t="s">
        <v>73</v>
      </c>
      <c r="AZ3" s="20" t="s">
        <v>105</v>
      </c>
      <c r="BA3" s="20" t="s">
        <v>267</v>
      </c>
      <c r="BB3" s="21" t="s">
        <v>74</v>
      </c>
      <c r="BC3" s="21" t="s">
        <v>248</v>
      </c>
      <c r="BD3" s="21" t="s">
        <v>14</v>
      </c>
      <c r="BE3" s="22" t="s">
        <v>75</v>
      </c>
      <c r="BF3" s="22" t="s">
        <v>76</v>
      </c>
      <c r="BG3" s="22" t="s">
        <v>15</v>
      </c>
      <c r="BH3" s="23" t="s">
        <v>77</v>
      </c>
      <c r="BI3" s="23" t="s">
        <v>78</v>
      </c>
      <c r="BJ3" s="23" t="s">
        <v>268</v>
      </c>
      <c r="BK3" s="24" t="s">
        <v>79</v>
      </c>
      <c r="BL3" s="24" t="s">
        <v>80</v>
      </c>
      <c r="BM3" s="25" t="s">
        <v>81</v>
      </c>
      <c r="BN3" s="25" t="s">
        <v>422</v>
      </c>
      <c r="BO3" s="26" t="s">
        <v>82</v>
      </c>
      <c r="BP3" s="64" t="s">
        <v>154</v>
      </c>
      <c r="BQ3" s="64" t="s">
        <v>155</v>
      </c>
      <c r="BR3" s="64" t="s">
        <v>157</v>
      </c>
      <c r="BS3" s="63" t="s">
        <v>156</v>
      </c>
      <c r="BT3" s="63" t="s">
        <v>215</v>
      </c>
      <c r="BU3" s="63" t="s">
        <v>216</v>
      </c>
    </row>
    <row r="4" spans="1:81" x14ac:dyDescent="0.25">
      <c r="AH4" s="301" t="s">
        <v>86</v>
      </c>
      <c r="AI4" s="301" t="s">
        <v>172</v>
      </c>
      <c r="AJ4" s="156">
        <f t="shared" ref="AJ4:AJ22" si="0">INDEX($E$12:$E$34,MATCH(AH4,$C$12:$C$34,0))</f>
        <v>10</v>
      </c>
      <c r="AK4" s="27" t="s">
        <v>172</v>
      </c>
      <c r="AL4" s="328" t="s">
        <v>224</v>
      </c>
      <c r="AM4" s="328" t="s">
        <v>224</v>
      </c>
      <c r="AN4" s="328" t="s">
        <v>224</v>
      </c>
      <c r="AO4" s="310" t="s">
        <v>86</v>
      </c>
      <c r="AP4" s="310" t="s">
        <v>119</v>
      </c>
      <c r="AQ4" s="25">
        <f t="shared" ref="AQ4:AQ21" si="1">INDEX($A$12:$A$34,MATCH(AH4,$C$12:$C$34,0))</f>
        <v>3</v>
      </c>
      <c r="AR4" s="27" t="str">
        <f t="shared" ref="AR4:AR22" si="2">AI4</f>
        <v>б1</v>
      </c>
      <c r="AS4" s="27" t="str">
        <f t="shared" ref="AS4:AS21" si="3">AH4</f>
        <v>беляз</v>
      </c>
      <c r="AT4" s="27">
        <f t="shared" ref="AT4:AT21" si="4">INDEX($E$12:$E$34,MATCH(AH4,$C$12:$C$34,0))</f>
        <v>10</v>
      </c>
      <c r="AU4" s="27" t="str">
        <f t="shared" ref="AU4:AU22" si="5">INDEX($M$12:$M$34,MATCH(AH4,$C$12:$C$34,0))</f>
        <v>Белорусский язык</v>
      </c>
      <c r="AY4" s="301" t="s">
        <v>172</v>
      </c>
      <c r="AZ4" s="301" t="s">
        <v>172</v>
      </c>
      <c r="BA4" s="301" t="s">
        <v>302</v>
      </c>
      <c r="BB4" s="262" t="s">
        <v>174</v>
      </c>
      <c r="BC4" s="262" t="s">
        <v>178</v>
      </c>
      <c r="BD4" s="262" t="s">
        <v>178</v>
      </c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</row>
    <row r="5" spans="1:81" x14ac:dyDescent="0.25">
      <c r="AH5" s="301" t="s">
        <v>86</v>
      </c>
      <c r="AI5" s="70" t="s">
        <v>174</v>
      </c>
      <c r="AJ5" s="156">
        <f t="shared" si="0"/>
        <v>10</v>
      </c>
      <c r="AK5" s="27" t="s">
        <v>174</v>
      </c>
      <c r="AL5" s="328" t="s">
        <v>224</v>
      </c>
      <c r="AM5" s="328" t="s">
        <v>224</v>
      </c>
      <c r="AN5" s="328" t="s">
        <v>224</v>
      </c>
      <c r="AO5" s="310" t="s">
        <v>86</v>
      </c>
      <c r="AP5" s="310" t="s">
        <v>119</v>
      </c>
      <c r="AQ5" s="25">
        <f t="shared" si="1"/>
        <v>3</v>
      </c>
      <c r="AR5" s="27" t="str">
        <f t="shared" si="2"/>
        <v>б2</v>
      </c>
      <c r="AS5" s="27" t="str">
        <f t="shared" si="3"/>
        <v>беляз</v>
      </c>
      <c r="AT5" s="27">
        <f t="shared" si="4"/>
        <v>10</v>
      </c>
      <c r="AU5" s="27" t="str">
        <f t="shared" si="5"/>
        <v>Белорусский язык</v>
      </c>
      <c r="AY5" s="301" t="s">
        <v>172</v>
      </c>
      <c r="AZ5" s="301" t="s">
        <v>172</v>
      </c>
      <c r="BA5" s="301" t="s">
        <v>302</v>
      </c>
      <c r="BB5" s="262" t="s">
        <v>174</v>
      </c>
      <c r="BC5" s="262" t="s">
        <v>178</v>
      </c>
      <c r="BD5" s="262" t="s">
        <v>178</v>
      </c>
      <c r="BE5" s="262" t="s">
        <v>178</v>
      </c>
      <c r="BF5" s="262" t="s">
        <v>178</v>
      </c>
      <c r="BG5" s="301" t="s">
        <v>176</v>
      </c>
      <c r="BH5" s="262" t="s">
        <v>174</v>
      </c>
      <c r="BI5" s="262" t="s">
        <v>174</v>
      </c>
      <c r="BJ5" s="301" t="s">
        <v>302</v>
      </c>
      <c r="BK5" s="301" t="s">
        <v>302</v>
      </c>
      <c r="BL5" s="262" t="s">
        <v>174</v>
      </c>
      <c r="BM5" s="134"/>
      <c r="BN5" s="134"/>
      <c r="BO5" s="301" t="s">
        <v>176</v>
      </c>
    </row>
    <row r="6" spans="1:81" x14ac:dyDescent="0.25">
      <c r="AH6" s="301" t="s">
        <v>86</v>
      </c>
      <c r="AI6" s="70" t="s">
        <v>176</v>
      </c>
      <c r="AJ6" s="156">
        <f t="shared" si="0"/>
        <v>10</v>
      </c>
      <c r="AK6" s="27" t="s">
        <v>176</v>
      </c>
      <c r="AL6" s="328" t="s">
        <v>224</v>
      </c>
      <c r="AM6" s="328" t="s">
        <v>224</v>
      </c>
      <c r="AN6" s="328" t="s">
        <v>224</v>
      </c>
      <c r="AO6" s="310" t="s">
        <v>86</v>
      </c>
      <c r="AP6" s="310" t="s">
        <v>119</v>
      </c>
      <c r="AQ6" s="25">
        <f t="shared" si="1"/>
        <v>3</v>
      </c>
      <c r="AR6" s="27" t="str">
        <f t="shared" si="2"/>
        <v>б3</v>
      </c>
      <c r="AS6" s="27" t="str">
        <f t="shared" si="3"/>
        <v>беляз</v>
      </c>
      <c r="AT6" s="27">
        <f t="shared" si="4"/>
        <v>10</v>
      </c>
      <c r="AU6" s="27" t="str">
        <f t="shared" si="5"/>
        <v>Белорусский язык</v>
      </c>
      <c r="AY6" s="301" t="s">
        <v>172</v>
      </c>
      <c r="AZ6" s="301" t="s">
        <v>172</v>
      </c>
      <c r="BA6" s="301" t="s">
        <v>302</v>
      </c>
      <c r="BB6" s="262" t="s">
        <v>174</v>
      </c>
      <c r="BC6" s="262" t="s">
        <v>178</v>
      </c>
      <c r="BD6" s="262" t="s">
        <v>178</v>
      </c>
      <c r="BE6" s="262" t="s">
        <v>178</v>
      </c>
      <c r="BF6" s="262" t="s">
        <v>178</v>
      </c>
      <c r="BG6" s="301" t="s">
        <v>176</v>
      </c>
      <c r="BH6" s="262" t="s">
        <v>174</v>
      </c>
      <c r="BI6" s="262" t="s">
        <v>174</v>
      </c>
      <c r="BJ6" s="301" t="s">
        <v>302</v>
      </c>
      <c r="BK6" s="301" t="s">
        <v>302</v>
      </c>
      <c r="BL6" s="262" t="s">
        <v>174</v>
      </c>
      <c r="BM6" s="262" t="s">
        <v>178</v>
      </c>
      <c r="BN6" s="262" t="s">
        <v>174</v>
      </c>
      <c r="BO6" s="301" t="s">
        <v>177</v>
      </c>
      <c r="CB6" s="257" t="s">
        <v>207</v>
      </c>
      <c r="CC6" s="257" t="s">
        <v>195</v>
      </c>
    </row>
    <row r="7" spans="1:81" x14ac:dyDescent="0.25">
      <c r="AH7" s="301" t="s">
        <v>86</v>
      </c>
      <c r="AI7" s="70" t="s">
        <v>178</v>
      </c>
      <c r="AJ7" s="156">
        <f t="shared" si="0"/>
        <v>10</v>
      </c>
      <c r="AK7" s="27" t="s">
        <v>178</v>
      </c>
      <c r="AL7" s="328" t="s">
        <v>224</v>
      </c>
      <c r="AM7" s="328" t="s">
        <v>224</v>
      </c>
      <c r="AN7" s="328" t="s">
        <v>224</v>
      </c>
      <c r="AO7" s="310" t="s">
        <v>86</v>
      </c>
      <c r="AP7" s="310" t="s">
        <v>119</v>
      </c>
      <c r="AQ7" s="25">
        <f t="shared" si="1"/>
        <v>3</v>
      </c>
      <c r="AR7" s="27" t="str">
        <f t="shared" si="2"/>
        <v>б4</v>
      </c>
      <c r="AS7" s="27" t="str">
        <f t="shared" si="3"/>
        <v>беляз</v>
      </c>
      <c r="AT7" s="27">
        <f t="shared" si="4"/>
        <v>10</v>
      </c>
      <c r="AU7" s="27" t="str">
        <f t="shared" si="5"/>
        <v>Белорусский язык</v>
      </c>
      <c r="AY7" s="301" t="s">
        <v>173</v>
      </c>
      <c r="AZ7" s="301" t="s">
        <v>173</v>
      </c>
      <c r="BA7" s="301" t="s">
        <v>303</v>
      </c>
      <c r="BB7" s="262" t="s">
        <v>175</v>
      </c>
      <c r="BC7" s="262" t="s">
        <v>179</v>
      </c>
      <c r="BD7" s="262" t="s">
        <v>179</v>
      </c>
      <c r="BE7" s="262" t="s">
        <v>179</v>
      </c>
      <c r="BF7" s="262" t="s">
        <v>179</v>
      </c>
      <c r="BG7" s="301" t="s">
        <v>177</v>
      </c>
      <c r="BH7" s="262" t="s">
        <v>175</v>
      </c>
      <c r="BI7" s="262" t="s">
        <v>175</v>
      </c>
      <c r="BJ7" s="301" t="s">
        <v>303</v>
      </c>
      <c r="BK7" s="301" t="s">
        <v>303</v>
      </c>
      <c r="BL7" s="262" t="s">
        <v>175</v>
      </c>
      <c r="BM7" s="262" t="s">
        <v>178</v>
      </c>
      <c r="BN7" s="262" t="s">
        <v>174</v>
      </c>
      <c r="BO7" s="301" t="s">
        <v>177</v>
      </c>
      <c r="CB7" s="301" t="s">
        <v>86</v>
      </c>
      <c r="CC7" s="301" t="s">
        <v>172</v>
      </c>
    </row>
    <row r="8" spans="1:81" x14ac:dyDescent="0.25">
      <c r="AH8" s="301" t="s">
        <v>86</v>
      </c>
      <c r="AI8" s="262" t="s">
        <v>302</v>
      </c>
      <c r="AJ8" s="156">
        <f t="shared" si="0"/>
        <v>10</v>
      </c>
      <c r="AK8" s="27" t="s">
        <v>302</v>
      </c>
      <c r="AL8" s="328" t="s">
        <v>224</v>
      </c>
      <c r="AM8" s="328" t="s">
        <v>224</v>
      </c>
      <c r="AN8" s="328" t="s">
        <v>224</v>
      </c>
      <c r="AO8" s="310" t="s">
        <v>86</v>
      </c>
      <c r="AP8" s="310" t="s">
        <v>119</v>
      </c>
      <c r="AQ8" s="25">
        <f t="shared" si="1"/>
        <v>3</v>
      </c>
      <c r="AR8" s="27" t="str">
        <f t="shared" si="2"/>
        <v>б5</v>
      </c>
      <c r="AS8" s="27" t="str">
        <f t="shared" si="3"/>
        <v>беляз</v>
      </c>
      <c r="AT8" s="27">
        <f t="shared" si="4"/>
        <v>10</v>
      </c>
      <c r="AU8" s="27" t="str">
        <f t="shared" si="5"/>
        <v>Белорусский язык</v>
      </c>
      <c r="AY8" s="301" t="s">
        <v>173</v>
      </c>
      <c r="AZ8" s="301" t="s">
        <v>173</v>
      </c>
      <c r="BA8" s="301" t="s">
        <v>303</v>
      </c>
      <c r="BB8" s="262" t="s">
        <v>175</v>
      </c>
      <c r="BC8" s="262" t="s">
        <v>179</v>
      </c>
      <c r="BD8" s="262" t="s">
        <v>179</v>
      </c>
      <c r="BE8" s="262" t="s">
        <v>179</v>
      </c>
      <c r="BF8" s="262" t="s">
        <v>179</v>
      </c>
      <c r="BG8" s="301" t="s">
        <v>177</v>
      </c>
      <c r="BH8" s="134"/>
      <c r="BI8" s="134"/>
      <c r="BJ8" s="134"/>
      <c r="BK8" s="301" t="s">
        <v>303</v>
      </c>
      <c r="BL8" s="262" t="s">
        <v>175</v>
      </c>
      <c r="BM8" s="262" t="s">
        <v>179</v>
      </c>
      <c r="BN8" s="262" t="s">
        <v>175</v>
      </c>
      <c r="BO8" s="134"/>
      <c r="CB8" s="301" t="s">
        <v>86</v>
      </c>
      <c r="CC8" s="301" t="s">
        <v>174</v>
      </c>
    </row>
    <row r="9" spans="1:81" x14ac:dyDescent="0.25">
      <c r="AH9" s="301" t="s">
        <v>87</v>
      </c>
      <c r="AI9" s="301" t="s">
        <v>173</v>
      </c>
      <c r="AJ9" s="156">
        <f t="shared" si="0"/>
        <v>6</v>
      </c>
      <c r="AK9" s="27" t="s">
        <v>173</v>
      </c>
      <c r="AL9" s="328" t="s">
        <v>224</v>
      </c>
      <c r="AM9" s="328" t="s">
        <v>224</v>
      </c>
      <c r="AN9" s="328" t="s">
        <v>224</v>
      </c>
      <c r="AO9" s="310" t="s">
        <v>87</v>
      </c>
      <c r="AP9" s="310" t="s">
        <v>238</v>
      </c>
      <c r="AQ9" s="25">
        <f t="shared" si="1"/>
        <v>4</v>
      </c>
      <c r="AR9" s="27" t="str">
        <f t="shared" si="2"/>
        <v>бл1</v>
      </c>
      <c r="AS9" s="27" t="str">
        <f t="shared" si="3"/>
        <v>беллит</v>
      </c>
      <c r="AT9" s="27">
        <f t="shared" si="4"/>
        <v>6</v>
      </c>
      <c r="AU9" s="27" t="str">
        <f t="shared" si="5"/>
        <v>Белорусская литература</v>
      </c>
      <c r="AY9" s="261" t="s">
        <v>170</v>
      </c>
      <c r="AZ9" s="261" t="s">
        <v>167</v>
      </c>
      <c r="BA9" s="261" t="s">
        <v>167</v>
      </c>
      <c r="BB9" s="261" t="s">
        <v>170</v>
      </c>
      <c r="BC9" s="302" t="s">
        <v>166</v>
      </c>
      <c r="BD9" s="261" t="s">
        <v>168</v>
      </c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CB9" s="301" t="s">
        <v>86</v>
      </c>
      <c r="CC9" s="301" t="s">
        <v>176</v>
      </c>
    </row>
    <row r="10" spans="1:81" x14ac:dyDescent="0.25">
      <c r="B10" s="35" t="s">
        <v>528</v>
      </c>
      <c r="Q10" s="59" t="s">
        <v>334</v>
      </c>
      <c r="R10" s="50"/>
      <c r="S10" s="50"/>
      <c r="AH10" s="301" t="s">
        <v>87</v>
      </c>
      <c r="AI10" s="70" t="s">
        <v>175</v>
      </c>
      <c r="AJ10" s="156">
        <f t="shared" si="0"/>
        <v>6</v>
      </c>
      <c r="AK10" s="27" t="s">
        <v>175</v>
      </c>
      <c r="AL10" s="328" t="s">
        <v>224</v>
      </c>
      <c r="AM10" s="328" t="s">
        <v>224</v>
      </c>
      <c r="AN10" s="328" t="s">
        <v>224</v>
      </c>
      <c r="AO10" s="310" t="s">
        <v>87</v>
      </c>
      <c r="AP10" s="310" t="s">
        <v>238</v>
      </c>
      <c r="AQ10" s="25">
        <f t="shared" si="1"/>
        <v>4</v>
      </c>
      <c r="AR10" s="27" t="str">
        <f t="shared" si="2"/>
        <v>бл2</v>
      </c>
      <c r="AS10" s="27" t="str">
        <f t="shared" si="3"/>
        <v>беллит</v>
      </c>
      <c r="AT10" s="27">
        <f t="shared" si="4"/>
        <v>6</v>
      </c>
      <c r="AU10" s="27" t="str">
        <f t="shared" si="5"/>
        <v>Белорусская литература</v>
      </c>
      <c r="AY10" s="261" t="s">
        <v>170</v>
      </c>
      <c r="AZ10" s="261" t="s">
        <v>167</v>
      </c>
      <c r="BA10" s="261" t="s">
        <v>167</v>
      </c>
      <c r="BB10" s="261" t="s">
        <v>170</v>
      </c>
      <c r="BC10" s="302" t="s">
        <v>166</v>
      </c>
      <c r="BD10" s="261" t="s">
        <v>168</v>
      </c>
      <c r="BE10" s="261" t="s">
        <v>170</v>
      </c>
      <c r="BF10" s="261" t="s">
        <v>170</v>
      </c>
      <c r="BG10" s="261" t="s">
        <v>170</v>
      </c>
      <c r="BH10" s="261" t="s">
        <v>167</v>
      </c>
      <c r="BI10" s="302" t="s">
        <v>166</v>
      </c>
      <c r="BJ10" s="261" t="s">
        <v>168</v>
      </c>
      <c r="BK10" s="261" t="s">
        <v>168</v>
      </c>
      <c r="BL10" s="261" t="s">
        <v>168</v>
      </c>
      <c r="BM10" s="261" t="s">
        <v>167</v>
      </c>
      <c r="BN10" s="261" t="s">
        <v>167</v>
      </c>
      <c r="CB10" s="301" t="s">
        <v>86</v>
      </c>
      <c r="CC10" s="301" t="s">
        <v>176</v>
      </c>
    </row>
    <row r="11" spans="1:81" x14ac:dyDescent="0.25">
      <c r="A11" s="25" t="s">
        <v>71</v>
      </c>
      <c r="B11" s="19" t="s">
        <v>111</v>
      </c>
      <c r="C11" s="19" t="s">
        <v>72</v>
      </c>
      <c r="D11" s="19" t="s">
        <v>278</v>
      </c>
      <c r="E11" s="19" t="s">
        <v>277</v>
      </c>
      <c r="F11" s="20">
        <v>5</v>
      </c>
      <c r="G11" s="21">
        <v>6</v>
      </c>
      <c r="H11" s="22">
        <v>7</v>
      </c>
      <c r="I11" s="23">
        <v>8</v>
      </c>
      <c r="J11" s="24">
        <v>9</v>
      </c>
      <c r="K11" s="25">
        <v>10</v>
      </c>
      <c r="L11" s="26">
        <v>11</v>
      </c>
      <c r="M11" s="258" t="s">
        <v>284</v>
      </c>
      <c r="Q11" s="19" t="s">
        <v>111</v>
      </c>
      <c r="R11" s="37" t="s">
        <v>72</v>
      </c>
      <c r="S11" s="37" t="s">
        <v>193</v>
      </c>
      <c r="T11" s="37" t="s">
        <v>72</v>
      </c>
      <c r="AH11" s="301" t="s">
        <v>87</v>
      </c>
      <c r="AI11" s="70" t="s">
        <v>177</v>
      </c>
      <c r="AJ11" s="156">
        <f t="shared" si="0"/>
        <v>6</v>
      </c>
      <c r="AK11" s="27" t="s">
        <v>177</v>
      </c>
      <c r="AL11" s="328" t="s">
        <v>224</v>
      </c>
      <c r="AM11" s="328" t="s">
        <v>224</v>
      </c>
      <c r="AN11" s="328" t="s">
        <v>224</v>
      </c>
      <c r="AO11" s="310" t="s">
        <v>87</v>
      </c>
      <c r="AP11" s="310" t="s">
        <v>238</v>
      </c>
      <c r="AQ11" s="25">
        <f t="shared" si="1"/>
        <v>4</v>
      </c>
      <c r="AR11" s="27" t="str">
        <f t="shared" si="2"/>
        <v>бл3</v>
      </c>
      <c r="AS11" s="27" t="str">
        <f t="shared" si="3"/>
        <v>беллит</v>
      </c>
      <c r="AT11" s="27">
        <f t="shared" si="4"/>
        <v>6</v>
      </c>
      <c r="AU11" s="27" t="str">
        <f t="shared" si="5"/>
        <v>Белорусская литература</v>
      </c>
      <c r="AY11" s="261" t="s">
        <v>170</v>
      </c>
      <c r="AZ11" s="261" t="s">
        <v>167</v>
      </c>
      <c r="BA11" s="261" t="s">
        <v>167</v>
      </c>
      <c r="BB11" s="261" t="s">
        <v>170</v>
      </c>
      <c r="BC11" s="302" t="s">
        <v>166</v>
      </c>
      <c r="BD11" s="261" t="s">
        <v>168</v>
      </c>
      <c r="BE11" s="261" t="s">
        <v>170</v>
      </c>
      <c r="BF11" s="261" t="s">
        <v>170</v>
      </c>
      <c r="BG11" s="261" t="s">
        <v>170</v>
      </c>
      <c r="BH11" s="261" t="s">
        <v>167</v>
      </c>
      <c r="BI11" s="302" t="s">
        <v>166</v>
      </c>
      <c r="BJ11" s="261" t="s">
        <v>168</v>
      </c>
      <c r="BK11" s="261" t="s">
        <v>168</v>
      </c>
      <c r="BL11" s="261" t="s">
        <v>168</v>
      </c>
      <c r="BM11" s="261" t="s">
        <v>165</v>
      </c>
      <c r="BN11" s="261" t="s">
        <v>165</v>
      </c>
      <c r="BO11" s="261" t="s">
        <v>168</v>
      </c>
      <c r="BQ11" s="137"/>
      <c r="BR11" s="137"/>
      <c r="BX11" s="257" t="s">
        <v>207</v>
      </c>
      <c r="BY11" s="257" t="s">
        <v>195</v>
      </c>
      <c r="CB11" s="301" t="s">
        <v>87</v>
      </c>
      <c r="CC11" s="301" t="s">
        <v>173</v>
      </c>
    </row>
    <row r="12" spans="1:81" x14ac:dyDescent="0.25">
      <c r="A12" s="25">
        <v>1</v>
      </c>
      <c r="B12" s="38">
        <v>3</v>
      </c>
      <c r="C12" s="38" t="s">
        <v>84</v>
      </c>
      <c r="D12" s="38" t="s">
        <v>84</v>
      </c>
      <c r="E12" s="38">
        <v>10</v>
      </c>
      <c r="F12" s="29">
        <v>3</v>
      </c>
      <c r="G12" s="29">
        <v>3</v>
      </c>
      <c r="H12" s="29">
        <v>2</v>
      </c>
      <c r="I12" s="29">
        <v>2</v>
      </c>
      <c r="J12" s="29">
        <v>2</v>
      </c>
      <c r="K12" s="29">
        <v>2</v>
      </c>
      <c r="L12" s="29">
        <v>1</v>
      </c>
      <c r="M12" s="134" t="s">
        <v>126</v>
      </c>
      <c r="Q12" s="29">
        <v>8</v>
      </c>
      <c r="R12" s="39" t="s">
        <v>88</v>
      </c>
      <c r="S12" s="29">
        <v>12</v>
      </c>
      <c r="T12" s="39" t="s">
        <v>88</v>
      </c>
      <c r="AH12" s="301" t="s">
        <v>87</v>
      </c>
      <c r="AI12" s="70" t="s">
        <v>179</v>
      </c>
      <c r="AJ12" s="156">
        <f t="shared" si="0"/>
        <v>6</v>
      </c>
      <c r="AK12" s="27" t="s">
        <v>179</v>
      </c>
      <c r="AL12" s="328" t="s">
        <v>224</v>
      </c>
      <c r="AM12" s="328" t="s">
        <v>224</v>
      </c>
      <c r="AN12" s="328" t="s">
        <v>224</v>
      </c>
      <c r="AO12" s="310" t="s">
        <v>87</v>
      </c>
      <c r="AP12" s="310" t="s">
        <v>238</v>
      </c>
      <c r="AQ12" s="25">
        <f t="shared" si="1"/>
        <v>4</v>
      </c>
      <c r="AR12" s="27" t="str">
        <f t="shared" si="2"/>
        <v>бл4</v>
      </c>
      <c r="AS12" s="27" t="str">
        <f t="shared" si="3"/>
        <v>беллит</v>
      </c>
      <c r="AT12" s="27">
        <f t="shared" si="4"/>
        <v>6</v>
      </c>
      <c r="AU12" s="27" t="str">
        <f t="shared" si="5"/>
        <v>Белорусская литература</v>
      </c>
      <c r="AY12" s="261" t="s">
        <v>171</v>
      </c>
      <c r="AZ12" s="261" t="s">
        <v>165</v>
      </c>
      <c r="BA12" s="261" t="s">
        <v>165</v>
      </c>
      <c r="BB12" s="261" t="s">
        <v>171</v>
      </c>
      <c r="BC12" s="302" t="s">
        <v>164</v>
      </c>
      <c r="BD12" s="261" t="s">
        <v>169</v>
      </c>
      <c r="BE12" s="261" t="s">
        <v>171</v>
      </c>
      <c r="BF12" s="261" t="s">
        <v>171</v>
      </c>
      <c r="BG12" s="261" t="s">
        <v>171</v>
      </c>
      <c r="BH12" s="261" t="s">
        <v>165</v>
      </c>
      <c r="BI12" s="302" t="s">
        <v>164</v>
      </c>
      <c r="BJ12" s="261" t="s">
        <v>169</v>
      </c>
      <c r="BK12" s="261" t="s">
        <v>169</v>
      </c>
      <c r="BL12" s="261" t="s">
        <v>169</v>
      </c>
      <c r="BM12" s="261" t="s">
        <v>165</v>
      </c>
      <c r="BN12" s="261" t="s">
        <v>165</v>
      </c>
      <c r="BO12" s="261" t="s">
        <v>168</v>
      </c>
      <c r="BX12" s="301" t="s">
        <v>86</v>
      </c>
      <c r="BY12" s="301" t="s">
        <v>172</v>
      </c>
      <c r="CB12" s="301" t="s">
        <v>87</v>
      </c>
      <c r="CC12" s="301" t="s">
        <v>175</v>
      </c>
    </row>
    <row r="13" spans="1:81" x14ac:dyDescent="0.25">
      <c r="A13" s="25">
        <v>2</v>
      </c>
      <c r="B13" s="38">
        <v>4</v>
      </c>
      <c r="C13" s="38" t="s">
        <v>85</v>
      </c>
      <c r="D13" s="38" t="s">
        <v>85</v>
      </c>
      <c r="E13" s="38">
        <v>6</v>
      </c>
      <c r="F13" s="29">
        <v>2</v>
      </c>
      <c r="G13" s="29">
        <v>2</v>
      </c>
      <c r="H13" s="29">
        <v>2</v>
      </c>
      <c r="I13" s="29">
        <v>1</v>
      </c>
      <c r="J13" s="29">
        <v>2</v>
      </c>
      <c r="K13" s="29">
        <v>1</v>
      </c>
      <c r="L13" s="29">
        <v>2</v>
      </c>
      <c r="M13" s="134" t="s">
        <v>127</v>
      </c>
      <c r="Q13" s="29">
        <v>7</v>
      </c>
      <c r="R13" s="41" t="s">
        <v>106</v>
      </c>
      <c r="S13" s="29">
        <v>11</v>
      </c>
      <c r="T13" s="41" t="s">
        <v>106</v>
      </c>
      <c r="AH13" s="301" t="s">
        <v>87</v>
      </c>
      <c r="AI13" s="262" t="s">
        <v>303</v>
      </c>
      <c r="AJ13" s="156">
        <f t="shared" si="0"/>
        <v>6</v>
      </c>
      <c r="AK13" s="27" t="s">
        <v>303</v>
      </c>
      <c r="AL13" s="328" t="s">
        <v>224</v>
      </c>
      <c r="AM13" s="328" t="s">
        <v>224</v>
      </c>
      <c r="AN13" s="328" t="s">
        <v>224</v>
      </c>
      <c r="AO13" s="310" t="s">
        <v>87</v>
      </c>
      <c r="AP13" s="310" t="s">
        <v>238</v>
      </c>
      <c r="AQ13" s="25">
        <f t="shared" si="1"/>
        <v>4</v>
      </c>
      <c r="AR13" s="27" t="str">
        <f t="shared" si="2"/>
        <v>бл5</v>
      </c>
      <c r="AS13" s="27" t="str">
        <f t="shared" si="3"/>
        <v>беллит</v>
      </c>
      <c r="AT13" s="27">
        <f t="shared" si="4"/>
        <v>6</v>
      </c>
      <c r="AU13" s="27" t="str">
        <f t="shared" si="5"/>
        <v>Белорусская литература</v>
      </c>
      <c r="AY13" s="261" t="s">
        <v>171</v>
      </c>
      <c r="AZ13" s="261" t="s">
        <v>165</v>
      </c>
      <c r="BA13" s="261" t="s">
        <v>165</v>
      </c>
      <c r="BB13" s="261" t="s">
        <v>171</v>
      </c>
      <c r="BC13" s="302" t="s">
        <v>164</v>
      </c>
      <c r="BD13" s="261" t="s">
        <v>169</v>
      </c>
      <c r="BE13" s="134"/>
      <c r="BF13" s="134"/>
      <c r="BG13" s="134"/>
      <c r="BH13" s="261" t="s">
        <v>165</v>
      </c>
      <c r="BI13" s="302" t="s">
        <v>164</v>
      </c>
      <c r="BJ13" s="261" t="s">
        <v>169</v>
      </c>
      <c r="BK13" s="134"/>
      <c r="BL13" s="134"/>
      <c r="BM13" s="134"/>
      <c r="BN13" s="134"/>
      <c r="BO13" s="261" t="s">
        <v>169</v>
      </c>
      <c r="BX13" s="301" t="s">
        <v>86</v>
      </c>
      <c r="BY13" s="301" t="s">
        <v>174</v>
      </c>
      <c r="CB13" s="301" t="s">
        <v>87</v>
      </c>
      <c r="CC13" s="301" t="s">
        <v>177</v>
      </c>
    </row>
    <row r="14" spans="1:81" x14ac:dyDescent="0.25">
      <c r="A14" s="25">
        <v>3</v>
      </c>
      <c r="B14" s="70">
        <v>1</v>
      </c>
      <c r="C14" s="70" t="s">
        <v>86</v>
      </c>
      <c r="D14" s="70" t="s">
        <v>86</v>
      </c>
      <c r="E14" s="70">
        <v>10</v>
      </c>
      <c r="F14" s="29">
        <v>3</v>
      </c>
      <c r="G14" s="29">
        <v>3</v>
      </c>
      <c r="H14" s="29">
        <v>2</v>
      </c>
      <c r="I14" s="29">
        <v>2</v>
      </c>
      <c r="J14" s="29">
        <v>2</v>
      </c>
      <c r="K14" s="29">
        <v>1</v>
      </c>
      <c r="L14" s="29">
        <v>2</v>
      </c>
      <c r="M14" s="134" t="s">
        <v>124</v>
      </c>
      <c r="Q14" s="29">
        <v>1</v>
      </c>
      <c r="R14" s="29" t="s">
        <v>86</v>
      </c>
      <c r="S14" s="29">
        <v>10</v>
      </c>
      <c r="T14" s="29" t="s">
        <v>159</v>
      </c>
      <c r="AH14" s="302" t="s">
        <v>84</v>
      </c>
      <c r="AI14" s="302" t="s">
        <v>166</v>
      </c>
      <c r="AJ14" s="156">
        <f t="shared" si="0"/>
        <v>10</v>
      </c>
      <c r="AK14" s="27" t="s">
        <v>166</v>
      </c>
      <c r="AL14" s="328" t="s">
        <v>224</v>
      </c>
      <c r="AM14" s="328" t="s">
        <v>224</v>
      </c>
      <c r="AN14" s="328" t="s">
        <v>224</v>
      </c>
      <c r="AO14" s="310" t="s">
        <v>84</v>
      </c>
      <c r="AP14" s="310" t="s">
        <v>420</v>
      </c>
      <c r="AQ14" s="25">
        <f t="shared" si="1"/>
        <v>1</v>
      </c>
      <c r="AR14" s="27" t="str">
        <f t="shared" si="2"/>
        <v>р1</v>
      </c>
      <c r="AS14" s="27" t="str">
        <f t="shared" si="3"/>
        <v>русяз</v>
      </c>
      <c r="AT14" s="27">
        <f t="shared" si="4"/>
        <v>10</v>
      </c>
      <c r="AU14" s="27" t="str">
        <f t="shared" si="5"/>
        <v>Русский язык</v>
      </c>
      <c r="AY14" s="303" t="s">
        <v>30</v>
      </c>
      <c r="AZ14" s="303" t="s">
        <v>30</v>
      </c>
      <c r="BA14" s="303" t="s">
        <v>182</v>
      </c>
      <c r="BB14" s="155" t="s">
        <v>181</v>
      </c>
      <c r="BC14" s="303" t="s">
        <v>182</v>
      </c>
      <c r="BD14" s="303" t="s">
        <v>182</v>
      </c>
      <c r="BE14" s="155" t="s">
        <v>181</v>
      </c>
      <c r="BF14" s="155" t="s">
        <v>180</v>
      </c>
      <c r="BG14" s="155" t="s">
        <v>181</v>
      </c>
      <c r="BH14" s="155" t="s">
        <v>180</v>
      </c>
      <c r="BI14" s="303" t="s">
        <v>182</v>
      </c>
      <c r="BJ14" s="155" t="s">
        <v>180</v>
      </c>
      <c r="BK14" s="155" t="s">
        <v>181</v>
      </c>
      <c r="BL14" s="155" t="s">
        <v>181</v>
      </c>
      <c r="BM14" s="382" t="s">
        <v>449</v>
      </c>
      <c r="BN14" s="155" t="s">
        <v>180</v>
      </c>
      <c r="BO14" s="155" t="s">
        <v>181</v>
      </c>
      <c r="BX14" s="301" t="s">
        <v>86</v>
      </c>
      <c r="BY14" s="301" t="s">
        <v>176</v>
      </c>
      <c r="CB14" s="301" t="s">
        <v>87</v>
      </c>
      <c r="CC14" s="301" t="s">
        <v>179</v>
      </c>
    </row>
    <row r="15" spans="1:81" x14ac:dyDescent="0.25">
      <c r="A15" s="25">
        <v>4</v>
      </c>
      <c r="B15" s="70">
        <v>2</v>
      </c>
      <c r="C15" s="70" t="s">
        <v>87</v>
      </c>
      <c r="D15" s="70" t="s">
        <v>87</v>
      </c>
      <c r="E15" s="70">
        <v>6</v>
      </c>
      <c r="F15" s="29">
        <v>2</v>
      </c>
      <c r="G15" s="29">
        <v>2</v>
      </c>
      <c r="H15" s="29">
        <v>1</v>
      </c>
      <c r="I15" s="29">
        <v>2</v>
      </c>
      <c r="J15" s="29">
        <v>1</v>
      </c>
      <c r="K15" s="29">
        <v>2</v>
      </c>
      <c r="L15" s="29">
        <v>1</v>
      </c>
      <c r="M15" s="134" t="s">
        <v>125</v>
      </c>
      <c r="Q15" s="29">
        <v>3</v>
      </c>
      <c r="R15" s="38" t="s">
        <v>84</v>
      </c>
      <c r="S15" s="29">
        <v>10</v>
      </c>
      <c r="T15" s="38" t="s">
        <v>160</v>
      </c>
      <c r="AH15" s="302" t="s">
        <v>84</v>
      </c>
      <c r="AI15" s="38" t="s">
        <v>167</v>
      </c>
      <c r="AJ15" s="156">
        <f t="shared" si="0"/>
        <v>10</v>
      </c>
      <c r="AK15" s="27" t="s">
        <v>167</v>
      </c>
      <c r="AL15" s="328" t="s">
        <v>224</v>
      </c>
      <c r="AM15" s="328" t="s">
        <v>224</v>
      </c>
      <c r="AN15" s="328" t="s">
        <v>224</v>
      </c>
      <c r="AO15" s="310" t="s">
        <v>84</v>
      </c>
      <c r="AP15" s="310" t="s">
        <v>420</v>
      </c>
      <c r="AQ15" s="25">
        <f t="shared" si="1"/>
        <v>1</v>
      </c>
      <c r="AR15" s="27" t="str">
        <f t="shared" si="2"/>
        <v>р2</v>
      </c>
      <c r="AS15" s="27" t="str">
        <f t="shared" si="3"/>
        <v>русяз</v>
      </c>
      <c r="AT15" s="27">
        <f t="shared" si="4"/>
        <v>10</v>
      </c>
      <c r="AU15" s="27" t="str">
        <f t="shared" si="5"/>
        <v>Русский язык</v>
      </c>
      <c r="AY15" s="303" t="s">
        <v>30</v>
      </c>
      <c r="AZ15" s="303" t="s">
        <v>30</v>
      </c>
      <c r="BA15" s="303" t="s">
        <v>182</v>
      </c>
      <c r="BB15" s="155" t="s">
        <v>181</v>
      </c>
      <c r="BC15" s="303" t="s">
        <v>182</v>
      </c>
      <c r="BD15" s="303" t="s">
        <v>182</v>
      </c>
      <c r="BE15" s="155" t="s">
        <v>181</v>
      </c>
      <c r="BF15" s="155" t="s">
        <v>180</v>
      </c>
      <c r="BG15" s="155" t="s">
        <v>181</v>
      </c>
      <c r="BH15" s="155" t="s">
        <v>180</v>
      </c>
      <c r="BI15" s="303" t="s">
        <v>182</v>
      </c>
      <c r="BJ15" s="155" t="s">
        <v>180</v>
      </c>
      <c r="BK15" s="155" t="s">
        <v>181</v>
      </c>
      <c r="BL15" s="155" t="s">
        <v>181</v>
      </c>
      <c r="BM15" s="382" t="s">
        <v>449</v>
      </c>
      <c r="BN15" s="155" t="s">
        <v>180</v>
      </c>
      <c r="BO15" s="155" t="s">
        <v>181</v>
      </c>
      <c r="BX15" s="301" t="s">
        <v>86</v>
      </c>
      <c r="BY15" s="301" t="s">
        <v>178</v>
      </c>
      <c r="CB15" s="302" t="s">
        <v>84</v>
      </c>
      <c r="CC15" s="302" t="s">
        <v>166</v>
      </c>
    </row>
    <row r="16" spans="1:81" x14ac:dyDescent="0.25">
      <c r="A16" s="25">
        <v>5</v>
      </c>
      <c r="B16" s="41">
        <v>7</v>
      </c>
      <c r="C16" s="41" t="s">
        <v>106</v>
      </c>
      <c r="D16" s="41" t="s">
        <v>106</v>
      </c>
      <c r="E16" s="41">
        <v>11</v>
      </c>
      <c r="F16" s="29">
        <v>3</v>
      </c>
      <c r="G16" s="29">
        <v>3</v>
      </c>
      <c r="H16" s="29">
        <v>3</v>
      </c>
      <c r="I16" s="29">
        <v>3</v>
      </c>
      <c r="J16" s="29">
        <v>3</v>
      </c>
      <c r="K16" s="29">
        <v>2</v>
      </c>
      <c r="L16" s="29">
        <v>2</v>
      </c>
      <c r="M16" s="134" t="s">
        <v>208</v>
      </c>
      <c r="Q16" s="29">
        <v>16</v>
      </c>
      <c r="R16" s="34" t="s">
        <v>90</v>
      </c>
      <c r="S16" s="29">
        <v>9</v>
      </c>
      <c r="T16" s="34" t="s">
        <v>90</v>
      </c>
      <c r="AH16" s="302" t="s">
        <v>84</v>
      </c>
      <c r="AI16" s="38" t="s">
        <v>168</v>
      </c>
      <c r="AJ16" s="156">
        <f t="shared" si="0"/>
        <v>10</v>
      </c>
      <c r="AK16" s="27" t="s">
        <v>168</v>
      </c>
      <c r="AL16" s="328" t="s">
        <v>224</v>
      </c>
      <c r="AM16" s="328" t="s">
        <v>224</v>
      </c>
      <c r="AN16" s="328" t="s">
        <v>224</v>
      </c>
      <c r="AO16" s="310" t="s">
        <v>84</v>
      </c>
      <c r="AP16" s="310" t="s">
        <v>420</v>
      </c>
      <c r="AQ16" s="25">
        <f t="shared" si="1"/>
        <v>1</v>
      </c>
      <c r="AR16" s="27" t="str">
        <f t="shared" si="2"/>
        <v>р3</v>
      </c>
      <c r="AS16" s="27" t="str">
        <f t="shared" si="3"/>
        <v>русяз</v>
      </c>
      <c r="AT16" s="27">
        <f t="shared" si="4"/>
        <v>10</v>
      </c>
      <c r="AU16" s="27" t="str">
        <f t="shared" si="5"/>
        <v>Русский язык</v>
      </c>
      <c r="AY16" s="303" t="s">
        <v>30</v>
      </c>
      <c r="AZ16" s="303" t="s">
        <v>30</v>
      </c>
      <c r="BA16" s="303" t="s">
        <v>182</v>
      </c>
      <c r="BB16" s="155" t="s">
        <v>181</v>
      </c>
      <c r="BC16" s="303" t="s">
        <v>182</v>
      </c>
      <c r="BD16" s="303" t="s">
        <v>182</v>
      </c>
      <c r="BE16" s="155" t="s">
        <v>181</v>
      </c>
      <c r="BF16" s="155" t="s">
        <v>180</v>
      </c>
      <c r="BG16" s="155" t="s">
        <v>181</v>
      </c>
      <c r="BH16" s="155" t="s">
        <v>180</v>
      </c>
      <c r="BI16" s="303" t="s">
        <v>182</v>
      </c>
      <c r="BJ16" s="155" t="s">
        <v>180</v>
      </c>
      <c r="BK16" s="155" t="s">
        <v>181</v>
      </c>
      <c r="BL16" s="155" t="s">
        <v>181</v>
      </c>
      <c r="BM16" s="382" t="s">
        <v>449</v>
      </c>
      <c r="BN16" s="155" t="s">
        <v>180</v>
      </c>
      <c r="BO16" s="155" t="s">
        <v>181</v>
      </c>
      <c r="BX16" s="301" t="s">
        <v>86</v>
      </c>
      <c r="BY16" s="301" t="s">
        <v>302</v>
      </c>
      <c r="CB16" s="302" t="s">
        <v>84</v>
      </c>
      <c r="CC16" s="302" t="s">
        <v>167</v>
      </c>
    </row>
    <row r="17" spans="1:81" x14ac:dyDescent="0.25">
      <c r="A17" s="25">
        <v>6</v>
      </c>
      <c r="B17" s="39">
        <v>8</v>
      </c>
      <c r="C17" s="39" t="s">
        <v>88</v>
      </c>
      <c r="D17" s="39" t="s">
        <v>88</v>
      </c>
      <c r="E17" s="39">
        <v>12</v>
      </c>
      <c r="F17" s="29">
        <v>5</v>
      </c>
      <c r="G17" s="29">
        <v>5</v>
      </c>
      <c r="H17" s="29">
        <v>5</v>
      </c>
      <c r="I17" s="29">
        <v>5</v>
      </c>
      <c r="J17" s="29">
        <v>4</v>
      </c>
      <c r="K17" s="29">
        <v>4</v>
      </c>
      <c r="L17" s="29">
        <v>4</v>
      </c>
      <c r="M17" s="134" t="s">
        <v>184</v>
      </c>
      <c r="Q17" s="29">
        <v>18</v>
      </c>
      <c r="R17" s="45" t="s">
        <v>92</v>
      </c>
      <c r="S17" s="29">
        <v>9</v>
      </c>
      <c r="T17" s="45" t="s">
        <v>92</v>
      </c>
      <c r="AH17" s="302" t="s">
        <v>84</v>
      </c>
      <c r="AI17" s="38" t="s">
        <v>170</v>
      </c>
      <c r="AJ17" s="156">
        <f t="shared" si="0"/>
        <v>10</v>
      </c>
      <c r="AK17" s="27" t="s">
        <v>170</v>
      </c>
      <c r="AL17" s="328" t="s">
        <v>224</v>
      </c>
      <c r="AM17" s="328" t="s">
        <v>224</v>
      </c>
      <c r="AN17" s="328" t="s">
        <v>224</v>
      </c>
      <c r="AO17" s="310" t="s">
        <v>84</v>
      </c>
      <c r="AP17" s="310" t="s">
        <v>420</v>
      </c>
      <c r="AQ17" s="25">
        <f t="shared" si="1"/>
        <v>1</v>
      </c>
      <c r="AR17" s="27" t="str">
        <f t="shared" si="2"/>
        <v>р4</v>
      </c>
      <c r="AS17" s="27" t="str">
        <f t="shared" si="3"/>
        <v>русяз</v>
      </c>
      <c r="AT17" s="27">
        <f t="shared" si="4"/>
        <v>10</v>
      </c>
      <c r="AU17" s="27" t="str">
        <f t="shared" si="5"/>
        <v>Русский язык</v>
      </c>
      <c r="AY17" s="303" t="s">
        <v>30</v>
      </c>
      <c r="AZ17" s="303" t="s">
        <v>30</v>
      </c>
      <c r="BA17" s="303" t="s">
        <v>182</v>
      </c>
      <c r="BB17" s="155" t="s">
        <v>181</v>
      </c>
      <c r="BC17" s="303" t="s">
        <v>182</v>
      </c>
      <c r="BD17" s="303" t="s">
        <v>182</v>
      </c>
      <c r="BE17" s="155" t="s">
        <v>181</v>
      </c>
      <c r="BF17" s="155" t="s">
        <v>180</v>
      </c>
      <c r="BG17" s="155" t="s">
        <v>181</v>
      </c>
      <c r="BH17" s="155" t="s">
        <v>180</v>
      </c>
      <c r="BI17" s="303" t="s">
        <v>182</v>
      </c>
      <c r="BJ17" s="155" t="s">
        <v>180</v>
      </c>
      <c r="BK17" s="155" t="s">
        <v>181</v>
      </c>
      <c r="BL17" s="155" t="s">
        <v>181</v>
      </c>
      <c r="BM17" s="382" t="s">
        <v>449</v>
      </c>
      <c r="BN17" s="155" t="s">
        <v>180</v>
      </c>
      <c r="BO17" s="155" t="s">
        <v>181</v>
      </c>
      <c r="BX17" s="301" t="s">
        <v>87</v>
      </c>
      <c r="BY17" s="301" t="s">
        <v>173</v>
      </c>
      <c r="CB17" s="302" t="s">
        <v>84</v>
      </c>
      <c r="CC17" s="302" t="s">
        <v>168</v>
      </c>
    </row>
    <row r="18" spans="1:81" x14ac:dyDescent="0.25">
      <c r="A18" s="25">
        <v>7</v>
      </c>
      <c r="B18" s="40">
        <v>9</v>
      </c>
      <c r="C18" s="40" t="s">
        <v>89</v>
      </c>
      <c r="D18" s="40" t="s">
        <v>89</v>
      </c>
      <c r="E18" s="40">
        <v>8</v>
      </c>
      <c r="F18" s="29"/>
      <c r="G18" s="29">
        <v>1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134" t="s">
        <v>128</v>
      </c>
      <c r="Q18" s="29">
        <v>9</v>
      </c>
      <c r="R18" s="40" t="s">
        <v>89</v>
      </c>
      <c r="S18" s="29">
        <v>8</v>
      </c>
      <c r="T18" s="40" t="s">
        <v>89</v>
      </c>
      <c r="AH18" s="302" t="s">
        <v>85</v>
      </c>
      <c r="AI18" s="302" t="s">
        <v>164</v>
      </c>
      <c r="AJ18" s="156">
        <f t="shared" si="0"/>
        <v>6</v>
      </c>
      <c r="AK18" s="27" t="s">
        <v>164</v>
      </c>
      <c r="AL18" s="328" t="s">
        <v>224</v>
      </c>
      <c r="AM18" s="328" t="s">
        <v>224</v>
      </c>
      <c r="AN18" s="328" t="s">
        <v>224</v>
      </c>
      <c r="AO18" s="310" t="s">
        <v>84</v>
      </c>
      <c r="AP18" s="310" t="s">
        <v>421</v>
      </c>
      <c r="AQ18" s="25">
        <f t="shared" si="1"/>
        <v>2</v>
      </c>
      <c r="AR18" s="27" t="str">
        <f t="shared" si="2"/>
        <v>рл1</v>
      </c>
      <c r="AS18" s="27" t="str">
        <f t="shared" si="3"/>
        <v>руслит</v>
      </c>
      <c r="AT18" s="27">
        <f t="shared" si="4"/>
        <v>6</v>
      </c>
      <c r="AU18" s="27" t="str">
        <f t="shared" si="5"/>
        <v>Русская литература</v>
      </c>
      <c r="AY18" s="303" t="s">
        <v>30</v>
      </c>
      <c r="AZ18" s="303" t="s">
        <v>30</v>
      </c>
      <c r="BA18" s="303" t="s">
        <v>182</v>
      </c>
      <c r="BB18" s="155" t="s">
        <v>181</v>
      </c>
      <c r="BC18" s="303" t="s">
        <v>182</v>
      </c>
      <c r="BD18" s="303" t="s">
        <v>182</v>
      </c>
      <c r="BE18" s="155" t="s">
        <v>181</v>
      </c>
      <c r="BF18" s="155" t="s">
        <v>180</v>
      </c>
      <c r="BG18" s="155" t="s">
        <v>181</v>
      </c>
      <c r="BH18" s="155" t="s">
        <v>180</v>
      </c>
      <c r="BI18" s="303" t="s">
        <v>182</v>
      </c>
      <c r="BJ18" s="155" t="s">
        <v>180</v>
      </c>
      <c r="BK18" s="155" t="s">
        <v>181</v>
      </c>
      <c r="BL18" s="155" t="s">
        <v>181</v>
      </c>
      <c r="BO18" s="134"/>
      <c r="BX18" s="301" t="s">
        <v>87</v>
      </c>
      <c r="BY18" s="301" t="s">
        <v>175</v>
      </c>
      <c r="CB18" s="302" t="s">
        <v>84</v>
      </c>
      <c r="CC18" s="302" t="s">
        <v>170</v>
      </c>
    </row>
    <row r="19" spans="1:81" x14ac:dyDescent="0.25">
      <c r="A19" s="25">
        <v>8</v>
      </c>
      <c r="B19" s="34">
        <v>16</v>
      </c>
      <c r="C19" s="34" t="s">
        <v>90</v>
      </c>
      <c r="D19" s="34" t="s">
        <v>90</v>
      </c>
      <c r="E19" s="34">
        <v>9</v>
      </c>
      <c r="F19" s="29"/>
      <c r="G19" s="29"/>
      <c r="H19" s="29">
        <v>2</v>
      </c>
      <c r="I19" s="29">
        <v>2</v>
      </c>
      <c r="J19" s="29">
        <v>3</v>
      </c>
      <c r="K19" s="29">
        <v>2</v>
      </c>
      <c r="L19" s="29">
        <v>2</v>
      </c>
      <c r="M19" s="134" t="s">
        <v>239</v>
      </c>
      <c r="Q19" s="29">
        <v>15</v>
      </c>
      <c r="R19" s="44" t="s">
        <v>93</v>
      </c>
      <c r="S19" s="29">
        <v>8</v>
      </c>
      <c r="T19" s="44" t="s">
        <v>93</v>
      </c>
      <c r="AH19" s="302" t="s">
        <v>85</v>
      </c>
      <c r="AI19" s="38" t="s">
        <v>165</v>
      </c>
      <c r="AJ19" s="156">
        <f t="shared" si="0"/>
        <v>6</v>
      </c>
      <c r="AK19" s="27" t="s">
        <v>165</v>
      </c>
      <c r="AL19" s="328" t="s">
        <v>224</v>
      </c>
      <c r="AM19" s="328" t="s">
        <v>224</v>
      </c>
      <c r="AN19" s="328" t="s">
        <v>224</v>
      </c>
      <c r="AO19" s="310" t="s">
        <v>85</v>
      </c>
      <c r="AP19" s="310" t="s">
        <v>421</v>
      </c>
      <c r="AQ19" s="25">
        <f t="shared" si="1"/>
        <v>2</v>
      </c>
      <c r="AR19" s="27" t="str">
        <f t="shared" si="2"/>
        <v>рл2</v>
      </c>
      <c r="AS19" s="27" t="str">
        <f t="shared" si="3"/>
        <v>руслит</v>
      </c>
      <c r="AT19" s="27">
        <f t="shared" si="4"/>
        <v>6</v>
      </c>
      <c r="AU19" s="27" t="str">
        <f t="shared" si="5"/>
        <v>Русская литература</v>
      </c>
      <c r="BJ19" s="383" t="s">
        <v>88</v>
      </c>
      <c r="BX19" s="301" t="s">
        <v>87</v>
      </c>
      <c r="BY19" s="301" t="s">
        <v>177</v>
      </c>
      <c r="CB19" s="302" t="s">
        <v>85</v>
      </c>
      <c r="CC19" s="302" t="s">
        <v>164</v>
      </c>
    </row>
    <row r="20" spans="1:81" x14ac:dyDescent="0.25">
      <c r="A20" s="25">
        <v>9</v>
      </c>
      <c r="B20" s="34">
        <v>17</v>
      </c>
      <c r="C20" s="34" t="s">
        <v>91</v>
      </c>
      <c r="D20" s="34" t="s">
        <v>91</v>
      </c>
      <c r="E20" s="34">
        <v>8</v>
      </c>
      <c r="F20" s="29"/>
      <c r="G20" s="29"/>
      <c r="H20" s="29"/>
      <c r="I20" s="29"/>
      <c r="J20" s="29"/>
      <c r="K20" s="29"/>
      <c r="L20" s="29">
        <v>1</v>
      </c>
      <c r="M20" s="134" t="s">
        <v>131</v>
      </c>
      <c r="Q20" s="29">
        <v>17</v>
      </c>
      <c r="R20" s="34" t="s">
        <v>91</v>
      </c>
      <c r="S20" s="29">
        <v>8</v>
      </c>
      <c r="T20" s="34" t="s">
        <v>91</v>
      </c>
      <c r="AH20" s="302" t="s">
        <v>85</v>
      </c>
      <c r="AI20" s="38" t="s">
        <v>169</v>
      </c>
      <c r="AJ20" s="156">
        <f t="shared" si="0"/>
        <v>6</v>
      </c>
      <c r="AK20" s="27" t="s">
        <v>169</v>
      </c>
      <c r="AL20" s="328" t="s">
        <v>224</v>
      </c>
      <c r="AM20" s="328" t="s">
        <v>224</v>
      </c>
      <c r="AN20" s="328" t="s">
        <v>224</v>
      </c>
      <c r="AO20" s="310" t="s">
        <v>85</v>
      </c>
      <c r="AP20" s="310" t="s">
        <v>421</v>
      </c>
      <c r="AQ20" s="25">
        <f t="shared" si="1"/>
        <v>2</v>
      </c>
      <c r="AR20" s="27" t="str">
        <f t="shared" si="2"/>
        <v>рл3</v>
      </c>
      <c r="AS20" s="27" t="str">
        <f t="shared" si="3"/>
        <v>руслит</v>
      </c>
      <c r="AT20" s="27">
        <f t="shared" si="4"/>
        <v>6</v>
      </c>
      <c r="AU20" s="27" t="str">
        <f t="shared" si="5"/>
        <v>Русская литература</v>
      </c>
      <c r="BE20" s="387" t="s">
        <v>425</v>
      </c>
      <c r="BF20" s="387" t="s">
        <v>425</v>
      </c>
      <c r="BG20" s="387" t="s">
        <v>425</v>
      </c>
      <c r="BH20" s="387" t="s">
        <v>425</v>
      </c>
      <c r="BI20" s="387" t="s">
        <v>425</v>
      </c>
      <c r="BJ20" s="387" t="s">
        <v>425</v>
      </c>
      <c r="BK20" s="387" t="s">
        <v>425</v>
      </c>
      <c r="BL20" s="387" t="s">
        <v>425</v>
      </c>
      <c r="BM20" s="383" t="s">
        <v>450</v>
      </c>
      <c r="BN20" s="387" t="s">
        <v>425</v>
      </c>
      <c r="BO20" s="387" t="s">
        <v>425</v>
      </c>
      <c r="BX20" s="301" t="s">
        <v>87</v>
      </c>
      <c r="BY20" s="301" t="s">
        <v>179</v>
      </c>
      <c r="CB20" s="302" t="s">
        <v>85</v>
      </c>
      <c r="CC20" s="302" t="s">
        <v>165</v>
      </c>
    </row>
    <row r="21" spans="1:81" x14ac:dyDescent="0.25">
      <c r="A21" s="25">
        <v>10</v>
      </c>
      <c r="B21" s="44">
        <v>15</v>
      </c>
      <c r="C21" s="44" t="s">
        <v>93</v>
      </c>
      <c r="D21" s="44" t="s">
        <v>93</v>
      </c>
      <c r="E21" s="44">
        <v>8</v>
      </c>
      <c r="F21" s="29"/>
      <c r="G21" s="29">
        <v>1</v>
      </c>
      <c r="H21" s="29">
        <v>2</v>
      </c>
      <c r="I21" s="29">
        <v>2</v>
      </c>
      <c r="J21" s="29">
        <v>1</v>
      </c>
      <c r="K21" s="29">
        <v>2</v>
      </c>
      <c r="L21" s="29">
        <v>2</v>
      </c>
      <c r="M21" s="134" t="s">
        <v>240</v>
      </c>
      <c r="Q21" s="29">
        <v>11</v>
      </c>
      <c r="R21" s="42" t="s">
        <v>97</v>
      </c>
      <c r="S21" s="29">
        <v>7</v>
      </c>
      <c r="T21" s="42" t="s">
        <v>97</v>
      </c>
      <c r="AH21" s="302" t="s">
        <v>85</v>
      </c>
      <c r="AI21" s="38" t="s">
        <v>171</v>
      </c>
      <c r="AJ21" s="156">
        <f t="shared" si="0"/>
        <v>6</v>
      </c>
      <c r="AK21" s="310" t="s">
        <v>171</v>
      </c>
      <c r="AL21" s="328" t="s">
        <v>224</v>
      </c>
      <c r="AM21" s="328" t="s">
        <v>224</v>
      </c>
      <c r="AN21" s="328" t="s">
        <v>224</v>
      </c>
      <c r="AO21" s="310" t="s">
        <v>85</v>
      </c>
      <c r="AP21" s="310" t="s">
        <v>421</v>
      </c>
      <c r="AQ21" s="25">
        <f t="shared" si="1"/>
        <v>2</v>
      </c>
      <c r="AR21" s="27" t="str">
        <f t="shared" si="2"/>
        <v>рл4</v>
      </c>
      <c r="AS21" s="27" t="str">
        <f t="shared" si="3"/>
        <v>руслит</v>
      </c>
      <c r="AT21" s="27">
        <f t="shared" si="4"/>
        <v>6</v>
      </c>
      <c r="AU21" s="27" t="str">
        <f t="shared" si="5"/>
        <v>Русская литература</v>
      </c>
      <c r="BE21" s="387" t="s">
        <v>425</v>
      </c>
      <c r="BF21" s="387" t="s">
        <v>425</v>
      </c>
      <c r="BG21" s="387" t="s">
        <v>425</v>
      </c>
      <c r="BH21" s="387" t="s">
        <v>425</v>
      </c>
      <c r="BI21" s="387" t="s">
        <v>425</v>
      </c>
      <c r="BJ21" s="387" t="s">
        <v>425</v>
      </c>
      <c r="BK21" s="387" t="s">
        <v>425</v>
      </c>
      <c r="BL21" s="387" t="s">
        <v>425</v>
      </c>
      <c r="BM21" s="383" t="s">
        <v>450</v>
      </c>
      <c r="BN21" s="387" t="s">
        <v>425</v>
      </c>
      <c r="BO21" s="387" t="s">
        <v>425</v>
      </c>
      <c r="BX21" s="301" t="s">
        <v>87</v>
      </c>
      <c r="BY21" s="301" t="s">
        <v>303</v>
      </c>
      <c r="CB21" s="302" t="s">
        <v>85</v>
      </c>
      <c r="CC21" s="302" t="s">
        <v>169</v>
      </c>
    </row>
    <row r="22" spans="1:81" x14ac:dyDescent="0.25">
      <c r="A22" s="25">
        <v>11</v>
      </c>
      <c r="B22" s="45">
        <v>18</v>
      </c>
      <c r="C22" s="45" t="s">
        <v>92</v>
      </c>
      <c r="D22" s="45" t="s">
        <v>92</v>
      </c>
      <c r="E22" s="45">
        <v>9</v>
      </c>
      <c r="F22" s="29"/>
      <c r="G22" s="29"/>
      <c r="H22" s="29">
        <v>1</v>
      </c>
      <c r="I22" s="29">
        <v>2</v>
      </c>
      <c r="J22" s="29">
        <v>2</v>
      </c>
      <c r="K22" s="29">
        <v>2</v>
      </c>
      <c r="L22" s="29">
        <v>2</v>
      </c>
      <c r="M22" s="134" t="s">
        <v>241</v>
      </c>
      <c r="Q22" s="29">
        <v>11</v>
      </c>
      <c r="R22" s="42" t="s">
        <v>115</v>
      </c>
      <c r="S22" s="29">
        <v>7</v>
      </c>
      <c r="T22" s="42" t="s">
        <v>97</v>
      </c>
      <c r="AH22" s="41" t="s">
        <v>106</v>
      </c>
      <c r="AI22" s="290" t="s">
        <v>271</v>
      </c>
      <c r="AJ22" s="156">
        <f t="shared" si="0"/>
        <v>11</v>
      </c>
      <c r="AK22" s="310" t="s">
        <v>271</v>
      </c>
      <c r="AL22" s="328" t="s">
        <v>224</v>
      </c>
      <c r="AM22" s="328" t="s">
        <v>224</v>
      </c>
      <c r="AN22" s="328" t="s">
        <v>224</v>
      </c>
      <c r="AO22" s="310" t="s">
        <v>65</v>
      </c>
      <c r="AP22" s="310" t="s">
        <v>67</v>
      </c>
      <c r="AQ22" s="25">
        <f t="shared" ref="AQ22" si="6">INDEX($A$12:$A$34,MATCH(AH21,$C$12:$C$34,0))</f>
        <v>2</v>
      </c>
      <c r="AR22" s="27" t="str">
        <f t="shared" si="2"/>
        <v>а7</v>
      </c>
      <c r="AS22" s="27" t="str">
        <f t="shared" ref="AS22" si="7">AH21</f>
        <v>руслит</v>
      </c>
      <c r="AT22" s="27">
        <f t="shared" ref="AT22" si="8">INDEX($E$12:$E$34,MATCH(AH21,$C$12:$C$34,0))</f>
        <v>6</v>
      </c>
      <c r="AU22" s="27" t="str">
        <f t="shared" si="5"/>
        <v>Английский язык</v>
      </c>
      <c r="BO22" s="34" t="s">
        <v>91</v>
      </c>
      <c r="BX22" s="302" t="s">
        <v>84</v>
      </c>
      <c r="BY22" s="302" t="s">
        <v>166</v>
      </c>
      <c r="CB22" s="302" t="s">
        <v>85</v>
      </c>
      <c r="CC22" s="302" t="s">
        <v>171</v>
      </c>
    </row>
    <row r="23" spans="1:81" x14ac:dyDescent="0.25">
      <c r="A23" s="25">
        <v>12</v>
      </c>
      <c r="B23" s="43">
        <v>10</v>
      </c>
      <c r="C23" s="43" t="s">
        <v>96</v>
      </c>
      <c r="D23" s="43" t="s">
        <v>96</v>
      </c>
      <c r="E23" s="43">
        <v>5</v>
      </c>
      <c r="F23" s="29">
        <v>1</v>
      </c>
      <c r="G23" s="29"/>
      <c r="H23" s="29"/>
      <c r="I23" s="29"/>
      <c r="J23" s="29"/>
      <c r="K23" s="29"/>
      <c r="L23" s="29"/>
      <c r="M23" s="134" t="s">
        <v>129</v>
      </c>
      <c r="Q23" s="29">
        <v>12</v>
      </c>
      <c r="R23" s="42" t="s">
        <v>107</v>
      </c>
      <c r="S23" s="29">
        <v>7</v>
      </c>
      <c r="T23" s="42" t="s">
        <v>97</v>
      </c>
      <c r="AH23" s="41" t="s">
        <v>106</v>
      </c>
      <c r="AI23" s="290" t="s">
        <v>203</v>
      </c>
      <c r="AJ23" s="156">
        <f t="shared" ref="AJ23" si="9">INDEX($E$12:$E$34,MATCH(AH23,$C$12:$C$34,0))</f>
        <v>11</v>
      </c>
      <c r="AK23" s="310" t="s">
        <v>203</v>
      </c>
      <c r="AL23" s="328" t="s">
        <v>224</v>
      </c>
      <c r="AM23" s="328" t="s">
        <v>224</v>
      </c>
      <c r="AN23" s="328" t="s">
        <v>224</v>
      </c>
      <c r="AO23" s="310" t="s">
        <v>65</v>
      </c>
      <c r="AP23" s="310" t="s">
        <v>67</v>
      </c>
      <c r="AQ23" s="25">
        <f t="shared" ref="AQ23" si="10">INDEX($A$12:$A$34,MATCH(AH22,$C$12:$C$34,0))</f>
        <v>5</v>
      </c>
      <c r="AR23" s="27" t="str">
        <f t="shared" ref="AR23" si="11">AI23</f>
        <v>а6</v>
      </c>
      <c r="AS23" s="27" t="str">
        <f t="shared" ref="AS23" si="12">AH22</f>
        <v>анг</v>
      </c>
      <c r="AT23" s="27">
        <f t="shared" ref="AT23" si="13">INDEX($E$12:$E$34,MATCH(AH22,$C$12:$C$34,0))</f>
        <v>11</v>
      </c>
      <c r="AU23" s="27" t="str">
        <f t="shared" ref="AU23" si="14">INDEX($M$12:$M$34,MATCH(AH23,$C$12:$C$34,0))</f>
        <v>Английский язык</v>
      </c>
      <c r="AY23" s="43" t="s">
        <v>96</v>
      </c>
      <c r="AZ23" s="43" t="s">
        <v>96</v>
      </c>
      <c r="BA23" s="43" t="s">
        <v>96</v>
      </c>
      <c r="BB23" s="43" t="s">
        <v>95</v>
      </c>
      <c r="BC23" s="43" t="s">
        <v>95</v>
      </c>
      <c r="BD23" s="43" t="s">
        <v>95</v>
      </c>
      <c r="BE23" s="43" t="s">
        <v>95</v>
      </c>
      <c r="BF23" s="43" t="s">
        <v>95</v>
      </c>
      <c r="BG23" s="43" t="s">
        <v>95</v>
      </c>
      <c r="BH23" s="43" t="s">
        <v>95</v>
      </c>
      <c r="BI23" s="43" t="s">
        <v>95</v>
      </c>
      <c r="BJ23" s="43" t="s">
        <v>95</v>
      </c>
      <c r="BK23" s="43" t="s">
        <v>95</v>
      </c>
      <c r="BL23" s="43" t="s">
        <v>95</v>
      </c>
      <c r="BM23" s="43" t="s">
        <v>95</v>
      </c>
      <c r="BN23" s="43" t="s">
        <v>95</v>
      </c>
      <c r="BO23" s="43" t="s">
        <v>95</v>
      </c>
      <c r="BX23" s="302" t="s">
        <v>84</v>
      </c>
      <c r="BY23" s="302" t="s">
        <v>167</v>
      </c>
      <c r="CB23" s="302" t="s">
        <v>84</v>
      </c>
      <c r="CC23" s="284" t="s">
        <v>340</v>
      </c>
    </row>
    <row r="24" spans="1:81" x14ac:dyDescent="0.25">
      <c r="A24" s="25">
        <v>13</v>
      </c>
      <c r="B24" s="43">
        <v>14</v>
      </c>
      <c r="C24" s="43" t="s">
        <v>95</v>
      </c>
      <c r="D24" s="43" t="s">
        <v>95</v>
      </c>
      <c r="E24" s="43">
        <v>6</v>
      </c>
      <c r="F24" s="29"/>
      <c r="G24" s="29">
        <v>1</v>
      </c>
      <c r="H24" s="29">
        <v>1</v>
      </c>
      <c r="I24" s="29">
        <v>2</v>
      </c>
      <c r="J24" s="29">
        <v>2</v>
      </c>
      <c r="K24" s="29">
        <v>1</v>
      </c>
      <c r="L24" s="29">
        <v>1</v>
      </c>
      <c r="M24" s="134" t="s">
        <v>185</v>
      </c>
      <c r="Q24" s="29">
        <v>13</v>
      </c>
      <c r="R24" s="42" t="s">
        <v>98</v>
      </c>
      <c r="S24" s="29">
        <v>7</v>
      </c>
      <c r="T24" s="42" t="s">
        <v>98</v>
      </c>
      <c r="V24" t="s">
        <v>88</v>
      </c>
      <c r="W24" s="60">
        <v>12</v>
      </c>
      <c r="AH24" s="41" t="s">
        <v>106</v>
      </c>
      <c r="AI24" s="290" t="s">
        <v>204</v>
      </c>
      <c r="AJ24" s="156">
        <f t="shared" ref="AJ24:AJ36" si="15">INDEX($E$12:$E$34,MATCH(AH24,$C$12:$C$34,0))</f>
        <v>11</v>
      </c>
      <c r="AK24" s="27" t="s">
        <v>149</v>
      </c>
      <c r="AL24" s="328" t="s">
        <v>151</v>
      </c>
      <c r="AM24" s="328" t="s">
        <v>224</v>
      </c>
      <c r="AN24" s="328" t="s">
        <v>224</v>
      </c>
      <c r="AO24" s="310" t="s">
        <v>280</v>
      </c>
      <c r="AP24" s="310" t="s">
        <v>67</v>
      </c>
      <c r="AQ24" s="25">
        <f>INDEX($A$12:$A$34,MATCH(AH22,$C$12:$C$34,0))</f>
        <v>5</v>
      </c>
      <c r="AR24" s="27" t="str">
        <f t="shared" ref="AR24:AR36" si="16">AI24</f>
        <v>а1/а3</v>
      </c>
      <c r="AS24" s="27" t="str">
        <f>AH22</f>
        <v>анг</v>
      </c>
      <c r="AT24" s="27">
        <f>INDEX($E$12:$E$34,MATCH(AH22,$C$12:$C$34,0))</f>
        <v>11</v>
      </c>
      <c r="AU24" s="27" t="str">
        <f t="shared" ref="AU24:AU36" si="17">INDEX($M$12:$M$34,MATCH(AH24,$C$12:$C$34,0))</f>
        <v>Английский язык</v>
      </c>
      <c r="BH24" s="43" t="s">
        <v>95</v>
      </c>
      <c r="BI24" s="43" t="s">
        <v>95</v>
      </c>
      <c r="BJ24" s="43" t="s">
        <v>95</v>
      </c>
      <c r="BX24" s="302" t="s">
        <v>84</v>
      </c>
      <c r="BY24" s="302" t="s">
        <v>168</v>
      </c>
      <c r="CB24" s="41" t="s">
        <v>106</v>
      </c>
      <c r="CC24" s="297" t="s">
        <v>149</v>
      </c>
    </row>
    <row r="25" spans="1:81" x14ac:dyDescent="0.25">
      <c r="A25" s="25">
        <v>14</v>
      </c>
      <c r="B25" s="42">
        <v>11</v>
      </c>
      <c r="C25" s="184" t="s">
        <v>97</v>
      </c>
      <c r="D25" s="42" t="s">
        <v>115</v>
      </c>
      <c r="E25" s="42">
        <v>7</v>
      </c>
      <c r="F25" s="29">
        <v>2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134" t="s">
        <v>242</v>
      </c>
      <c r="Q25" s="29">
        <v>14</v>
      </c>
      <c r="R25" s="43" t="s">
        <v>95</v>
      </c>
      <c r="S25" s="29">
        <v>6</v>
      </c>
      <c r="T25" s="43" t="s">
        <v>95</v>
      </c>
      <c r="V25" t="s">
        <v>106</v>
      </c>
      <c r="W25" s="60">
        <v>11</v>
      </c>
      <c r="AH25" s="41" t="s">
        <v>106</v>
      </c>
      <c r="AI25" s="290" t="s">
        <v>204</v>
      </c>
      <c r="AJ25" s="156">
        <f t="shared" si="15"/>
        <v>11</v>
      </c>
      <c r="AK25" s="27" t="s">
        <v>149</v>
      </c>
      <c r="AL25" s="328" t="s">
        <v>151</v>
      </c>
      <c r="AM25" s="328" t="s">
        <v>224</v>
      </c>
      <c r="AN25" s="328" t="s">
        <v>224</v>
      </c>
      <c r="AO25" s="310" t="s">
        <v>280</v>
      </c>
      <c r="AP25" s="310" t="s">
        <v>67</v>
      </c>
      <c r="AQ25" s="25">
        <f t="shared" ref="AQ25:AQ46" si="18">INDEX($A$12:$A$34,MATCH(AH24,$C$12:$C$34,0))</f>
        <v>5</v>
      </c>
      <c r="AR25" s="27" t="str">
        <f t="shared" si="16"/>
        <v>а1/а3</v>
      </c>
      <c r="AS25" s="27" t="str">
        <f t="shared" ref="AS25:AS46" si="19">AH24</f>
        <v>анг</v>
      </c>
      <c r="AT25" s="27">
        <f t="shared" ref="AT25:AT46" si="20">INDEX($E$12:$E$34,MATCH(AH24,$C$12:$C$34,0))</f>
        <v>11</v>
      </c>
      <c r="AU25" s="27" t="str">
        <f t="shared" si="17"/>
        <v>Английский язык</v>
      </c>
      <c r="BB25" s="299" t="s">
        <v>427</v>
      </c>
      <c r="BC25" s="299" t="s">
        <v>427</v>
      </c>
      <c r="BD25" s="299" t="s">
        <v>427</v>
      </c>
      <c r="BE25" s="299" t="s">
        <v>426</v>
      </c>
      <c r="BF25" s="299" t="s">
        <v>426</v>
      </c>
      <c r="BG25" s="299" t="s">
        <v>426</v>
      </c>
      <c r="BH25" s="299" t="s">
        <v>426</v>
      </c>
      <c r="BI25" s="299" t="s">
        <v>427</v>
      </c>
      <c r="BJ25" s="299" t="s">
        <v>427</v>
      </c>
      <c r="BK25" s="299" t="s">
        <v>427</v>
      </c>
      <c r="BL25" s="299" t="s">
        <v>427</v>
      </c>
      <c r="BM25" s="381" t="s">
        <v>451</v>
      </c>
      <c r="BN25" s="299" t="s">
        <v>426</v>
      </c>
      <c r="BO25" s="381" t="s">
        <v>453</v>
      </c>
      <c r="BX25" s="302" t="s">
        <v>84</v>
      </c>
      <c r="BY25" s="302" t="s">
        <v>170</v>
      </c>
      <c r="CB25" s="41" t="s">
        <v>106</v>
      </c>
      <c r="CC25" s="297" t="s">
        <v>150</v>
      </c>
    </row>
    <row r="26" spans="1:81" x14ac:dyDescent="0.25">
      <c r="A26" s="25">
        <v>14</v>
      </c>
      <c r="B26" s="42">
        <v>12</v>
      </c>
      <c r="C26" s="184" t="s">
        <v>97</v>
      </c>
      <c r="D26" s="42" t="s">
        <v>107</v>
      </c>
      <c r="E26" s="42">
        <v>7</v>
      </c>
      <c r="F26" s="29"/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134" t="s">
        <v>242</v>
      </c>
      <c r="Q26" s="29">
        <v>2</v>
      </c>
      <c r="R26" s="29" t="s">
        <v>87</v>
      </c>
      <c r="S26" s="29">
        <v>6</v>
      </c>
      <c r="T26" s="29" t="s">
        <v>161</v>
      </c>
      <c r="V26" t="s">
        <v>114</v>
      </c>
      <c r="W26" s="60">
        <v>10</v>
      </c>
      <c r="AH26" s="41" t="s">
        <v>106</v>
      </c>
      <c r="AI26" s="292" t="s">
        <v>392</v>
      </c>
      <c r="AJ26" s="156">
        <f t="shared" si="15"/>
        <v>11</v>
      </c>
      <c r="AK26" s="27" t="s">
        <v>149</v>
      </c>
      <c r="AL26" s="328" t="s">
        <v>152</v>
      </c>
      <c r="AM26" s="328" t="s">
        <v>224</v>
      </c>
      <c r="AN26" s="328" t="s">
        <v>224</v>
      </c>
      <c r="AO26" s="310" t="s">
        <v>280</v>
      </c>
      <c r="AP26" s="310" t="s">
        <v>67</v>
      </c>
      <c r="AQ26" s="25">
        <f t="shared" si="18"/>
        <v>5</v>
      </c>
      <c r="AR26" s="27" t="str">
        <f t="shared" si="16"/>
        <v>а1/а4</v>
      </c>
      <c r="AS26" s="27" t="str">
        <f t="shared" si="19"/>
        <v>анг</v>
      </c>
      <c r="AT26" s="27">
        <f t="shared" si="20"/>
        <v>11</v>
      </c>
      <c r="AU26" s="27" t="str">
        <f t="shared" si="17"/>
        <v>Английский язык</v>
      </c>
      <c r="BE26" s="299" t="s">
        <v>426</v>
      </c>
      <c r="BF26" s="299" t="s">
        <v>426</v>
      </c>
      <c r="BG26" s="299" t="s">
        <v>426</v>
      </c>
      <c r="BH26" s="299" t="s">
        <v>426</v>
      </c>
      <c r="BI26" s="299" t="s">
        <v>427</v>
      </c>
      <c r="BJ26" s="299" t="s">
        <v>427</v>
      </c>
      <c r="BK26" s="299" t="s">
        <v>427</v>
      </c>
      <c r="BL26" s="299" t="s">
        <v>427</v>
      </c>
      <c r="BM26" s="381" t="s">
        <v>451</v>
      </c>
      <c r="BN26" s="299" t="s">
        <v>426</v>
      </c>
      <c r="BO26" s="381" t="s">
        <v>453</v>
      </c>
      <c r="BX26" s="302" t="s">
        <v>85</v>
      </c>
      <c r="BY26" s="302" t="s">
        <v>164</v>
      </c>
      <c r="CB26" s="41" t="s">
        <v>106</v>
      </c>
      <c r="CC26" s="297" t="s">
        <v>152</v>
      </c>
    </row>
    <row r="27" spans="1:81" x14ac:dyDescent="0.25">
      <c r="A27" s="25">
        <v>15</v>
      </c>
      <c r="B27" s="42">
        <v>13</v>
      </c>
      <c r="C27" s="42" t="s">
        <v>98</v>
      </c>
      <c r="D27" s="42" t="s">
        <v>98</v>
      </c>
      <c r="E27" s="42">
        <v>7</v>
      </c>
      <c r="F27" s="29"/>
      <c r="G27" s="29"/>
      <c r="H27" s="29"/>
      <c r="I27" s="29"/>
      <c r="J27" s="29">
        <v>1</v>
      </c>
      <c r="K27" s="29">
        <v>1</v>
      </c>
      <c r="L27" s="29">
        <v>1</v>
      </c>
      <c r="M27" s="134" t="s">
        <v>130</v>
      </c>
      <c r="Q27" s="29">
        <v>4</v>
      </c>
      <c r="R27" s="38" t="s">
        <v>85</v>
      </c>
      <c r="S27" s="29">
        <v>6</v>
      </c>
      <c r="T27" s="38" t="s">
        <v>162</v>
      </c>
      <c r="V27" t="s">
        <v>113</v>
      </c>
      <c r="W27" s="60">
        <v>10</v>
      </c>
      <c r="AH27" s="41" t="s">
        <v>106</v>
      </c>
      <c r="AI27" s="292" t="s">
        <v>158</v>
      </c>
      <c r="AJ27" s="156">
        <f t="shared" si="15"/>
        <v>11</v>
      </c>
      <c r="AK27" s="27" t="s">
        <v>149</v>
      </c>
      <c r="AL27" s="328" t="s">
        <v>153</v>
      </c>
      <c r="AM27" s="328" t="s">
        <v>224</v>
      </c>
      <c r="AN27" s="328" t="s">
        <v>224</v>
      </c>
      <c r="AO27" s="310" t="s">
        <v>280</v>
      </c>
      <c r="AP27" s="310" t="s">
        <v>67</v>
      </c>
      <c r="AQ27" s="25">
        <f t="shared" si="18"/>
        <v>5</v>
      </c>
      <c r="AR27" s="27" t="str">
        <f t="shared" si="16"/>
        <v>а1/а5</v>
      </c>
      <c r="AS27" s="27" t="str">
        <f t="shared" si="19"/>
        <v>анг</v>
      </c>
      <c r="AT27" s="27">
        <f t="shared" si="20"/>
        <v>11</v>
      </c>
      <c r="AU27" s="27" t="str">
        <f t="shared" si="17"/>
        <v>Английский язык</v>
      </c>
      <c r="BC27" s="68"/>
      <c r="BD27" s="68"/>
      <c r="BE27" s="183" t="s">
        <v>273</v>
      </c>
      <c r="BF27" s="183" t="s">
        <v>273</v>
      </c>
      <c r="BG27" s="288" t="s">
        <v>428</v>
      </c>
      <c r="BH27" s="183" t="s">
        <v>273</v>
      </c>
      <c r="BI27" s="288" t="s">
        <v>428</v>
      </c>
      <c r="BJ27" s="183" t="s">
        <v>273</v>
      </c>
      <c r="BK27" s="183" t="s">
        <v>273</v>
      </c>
      <c r="BL27" s="183" t="s">
        <v>273</v>
      </c>
      <c r="BM27" s="380" t="s">
        <v>452</v>
      </c>
      <c r="BN27" s="183" t="s">
        <v>273</v>
      </c>
      <c r="BO27" s="380" t="s">
        <v>452</v>
      </c>
      <c r="BX27" s="302" t="s">
        <v>85</v>
      </c>
      <c r="BY27" s="302" t="s">
        <v>165</v>
      </c>
      <c r="CB27" s="41" t="s">
        <v>106</v>
      </c>
      <c r="CC27" s="291" t="s">
        <v>286</v>
      </c>
    </row>
    <row r="28" spans="1:81" x14ac:dyDescent="0.25">
      <c r="A28" s="25">
        <v>16</v>
      </c>
      <c r="B28" s="49">
        <v>22</v>
      </c>
      <c r="C28" s="49" t="s">
        <v>100</v>
      </c>
      <c r="D28" s="49" t="s">
        <v>100</v>
      </c>
      <c r="E28" s="49">
        <v>4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/>
      <c r="L28" s="29"/>
      <c r="M28" s="134" t="s">
        <v>244</v>
      </c>
      <c r="Q28" s="29">
        <v>10</v>
      </c>
      <c r="R28" s="43" t="s">
        <v>96</v>
      </c>
      <c r="S28" s="29">
        <v>5</v>
      </c>
      <c r="T28" s="43" t="s">
        <v>96</v>
      </c>
      <c r="V28" t="s">
        <v>90</v>
      </c>
      <c r="W28" s="60">
        <v>9</v>
      </c>
      <c r="AH28" s="41" t="s">
        <v>106</v>
      </c>
      <c r="AI28" s="291" t="s">
        <v>389</v>
      </c>
      <c r="AJ28" s="156">
        <f t="shared" si="15"/>
        <v>11</v>
      </c>
      <c r="AK28" s="27" t="s">
        <v>149</v>
      </c>
      <c r="AL28" s="328" t="s">
        <v>203</v>
      </c>
      <c r="AM28" s="328" t="s">
        <v>224</v>
      </c>
      <c r="AN28" s="328" t="s">
        <v>224</v>
      </c>
      <c r="AO28" s="310" t="s">
        <v>280</v>
      </c>
      <c r="AP28" s="310" t="s">
        <v>67</v>
      </c>
      <c r="AQ28" s="25">
        <f t="shared" si="18"/>
        <v>5</v>
      </c>
      <c r="AR28" s="27" t="str">
        <f t="shared" si="16"/>
        <v>а1/а6</v>
      </c>
      <c r="AS28" s="27" t="str">
        <f t="shared" si="19"/>
        <v>анг</v>
      </c>
      <c r="AT28" s="27">
        <f t="shared" si="20"/>
        <v>11</v>
      </c>
      <c r="AU28" s="27" t="str">
        <f t="shared" si="17"/>
        <v>Английский язык</v>
      </c>
      <c r="BH28" s="183" t="s">
        <v>273</v>
      </c>
      <c r="BI28" s="288" t="s">
        <v>428</v>
      </c>
      <c r="BJ28" s="183" t="s">
        <v>273</v>
      </c>
      <c r="BK28" s="183" t="s">
        <v>273</v>
      </c>
      <c r="BL28" s="183" t="s">
        <v>273</v>
      </c>
      <c r="BM28" s="380" t="s">
        <v>452</v>
      </c>
      <c r="BN28" s="183" t="s">
        <v>273</v>
      </c>
      <c r="BO28" s="380" t="s">
        <v>452</v>
      </c>
      <c r="BX28" s="302" t="s">
        <v>85</v>
      </c>
      <c r="BY28" s="302" t="s">
        <v>169</v>
      </c>
      <c r="CB28" s="41" t="s">
        <v>106</v>
      </c>
      <c r="CC28" s="291" t="s">
        <v>346</v>
      </c>
    </row>
    <row r="29" spans="1:81" x14ac:dyDescent="0.25">
      <c r="A29" s="25">
        <v>19</v>
      </c>
      <c r="B29" s="65">
        <v>21</v>
      </c>
      <c r="C29" s="65" t="s">
        <v>108</v>
      </c>
      <c r="D29" s="65" t="s">
        <v>108</v>
      </c>
      <c r="E29" s="65">
        <v>4</v>
      </c>
      <c r="F29" s="29">
        <v>1</v>
      </c>
      <c r="G29" s="29">
        <v>2</v>
      </c>
      <c r="H29" s="29">
        <v>2</v>
      </c>
      <c r="I29" s="29">
        <v>1</v>
      </c>
      <c r="J29" s="29">
        <v>1</v>
      </c>
      <c r="K29" s="29"/>
      <c r="L29" s="29"/>
      <c r="M29" s="134" t="s">
        <v>132</v>
      </c>
      <c r="Q29" s="29">
        <v>21</v>
      </c>
      <c r="R29" s="65" t="s">
        <v>108</v>
      </c>
      <c r="S29" s="29">
        <v>4</v>
      </c>
      <c r="T29" s="65" t="s">
        <v>217</v>
      </c>
      <c r="V29" t="s">
        <v>92</v>
      </c>
      <c r="W29" s="60">
        <v>9</v>
      </c>
      <c r="AH29" s="41" t="s">
        <v>106</v>
      </c>
      <c r="AI29" s="290" t="s">
        <v>435</v>
      </c>
      <c r="AJ29" s="156">
        <f t="shared" si="15"/>
        <v>11</v>
      </c>
      <c r="AK29" s="328" t="s">
        <v>150</v>
      </c>
      <c r="AL29" s="328" t="s">
        <v>203</v>
      </c>
      <c r="AM29" s="328" t="s">
        <v>224</v>
      </c>
      <c r="AN29" s="328" t="s">
        <v>224</v>
      </c>
      <c r="AO29" s="310" t="s">
        <v>280</v>
      </c>
      <c r="AP29" s="310" t="s">
        <v>67</v>
      </c>
      <c r="AQ29" s="25">
        <f t="shared" si="18"/>
        <v>5</v>
      </c>
      <c r="AR29" s="27" t="str">
        <f t="shared" si="16"/>
        <v>а2/а6</v>
      </c>
      <c r="AS29" s="27" t="str">
        <f t="shared" si="19"/>
        <v>анг</v>
      </c>
      <c r="AT29" s="27">
        <f t="shared" si="20"/>
        <v>11</v>
      </c>
      <c r="AU29" s="310" t="str">
        <f t="shared" si="17"/>
        <v>Английский язык</v>
      </c>
      <c r="BC29" s="68"/>
      <c r="BD29" s="68"/>
      <c r="BE29" s="68"/>
      <c r="BF29" s="68"/>
      <c r="BG29" s="68"/>
      <c r="BH29" s="68"/>
      <c r="BI29" s="68"/>
      <c r="BJ29" s="68"/>
      <c r="BK29" s="380" t="s">
        <v>92</v>
      </c>
      <c r="BL29" s="68"/>
      <c r="BM29" s="392" t="s">
        <v>446</v>
      </c>
      <c r="BN29" s="68"/>
      <c r="BO29" s="297" t="s">
        <v>455</v>
      </c>
      <c r="BX29" s="302" t="s">
        <v>85</v>
      </c>
      <c r="BY29" s="302" t="s">
        <v>171</v>
      </c>
      <c r="CB29" s="41" t="s">
        <v>106</v>
      </c>
      <c r="CC29" s="291" t="s">
        <v>344</v>
      </c>
    </row>
    <row r="30" spans="1:81" x14ac:dyDescent="0.25">
      <c r="A30" s="25">
        <v>20</v>
      </c>
      <c r="B30" s="57">
        <v>26</v>
      </c>
      <c r="C30" s="57" t="s">
        <v>99</v>
      </c>
      <c r="D30" s="57" t="s">
        <v>99</v>
      </c>
      <c r="E30" s="57">
        <v>4</v>
      </c>
      <c r="F30" s="29">
        <v>1</v>
      </c>
      <c r="G30" s="29"/>
      <c r="H30" s="29"/>
      <c r="I30" s="29"/>
      <c r="J30" s="29"/>
      <c r="K30" s="29"/>
      <c r="L30" s="29"/>
      <c r="M30" s="134" t="s">
        <v>243</v>
      </c>
      <c r="Q30" s="29">
        <v>22</v>
      </c>
      <c r="R30" s="49" t="s">
        <v>100</v>
      </c>
      <c r="S30" s="29">
        <v>4</v>
      </c>
      <c r="T30" s="49" t="s">
        <v>100</v>
      </c>
      <c r="V30" t="s">
        <v>89</v>
      </c>
      <c r="W30" s="60">
        <v>8</v>
      </c>
      <c r="AH30" s="41" t="s">
        <v>106</v>
      </c>
      <c r="AI30" s="292" t="s">
        <v>393</v>
      </c>
      <c r="AJ30" s="156">
        <f t="shared" si="15"/>
        <v>11</v>
      </c>
      <c r="AK30" s="328" t="s">
        <v>150</v>
      </c>
      <c r="AL30" s="328" t="s">
        <v>271</v>
      </c>
      <c r="AM30" s="328" t="s">
        <v>224</v>
      </c>
      <c r="AN30" s="328" t="s">
        <v>224</v>
      </c>
      <c r="AO30" s="310" t="s">
        <v>280</v>
      </c>
      <c r="AP30" s="310" t="s">
        <v>67</v>
      </c>
      <c r="AQ30" s="25">
        <f t="shared" si="18"/>
        <v>5</v>
      </c>
      <c r="AR30" s="27" t="str">
        <f t="shared" si="16"/>
        <v>а2/а7</v>
      </c>
      <c r="AS30" s="27" t="str">
        <f t="shared" si="19"/>
        <v>анг</v>
      </c>
      <c r="AT30" s="27">
        <f t="shared" si="20"/>
        <v>11</v>
      </c>
      <c r="AU30" s="27" t="str">
        <f t="shared" si="17"/>
        <v>Английский язык</v>
      </c>
      <c r="BK30" s="380" t="s">
        <v>92</v>
      </c>
      <c r="BM30" s="381" t="s">
        <v>477</v>
      </c>
      <c r="BO30" s="297" t="s">
        <v>454</v>
      </c>
      <c r="BX30" s="302" t="s">
        <v>84</v>
      </c>
      <c r="BY30" s="284" t="s">
        <v>361</v>
      </c>
      <c r="CB30" s="41" t="s">
        <v>106</v>
      </c>
      <c r="CC30" s="291" t="s">
        <v>0</v>
      </c>
    </row>
    <row r="31" spans="1:81" x14ac:dyDescent="0.25">
      <c r="A31" s="25">
        <v>21</v>
      </c>
      <c r="B31" s="66">
        <v>23</v>
      </c>
      <c r="C31" s="66" t="s">
        <v>103</v>
      </c>
      <c r="D31" s="66" t="s">
        <v>103</v>
      </c>
      <c r="E31" s="66">
        <v>4</v>
      </c>
      <c r="F31" s="29"/>
      <c r="G31" s="29"/>
      <c r="H31" s="29"/>
      <c r="I31" s="29"/>
      <c r="J31" s="29"/>
      <c r="K31" s="29">
        <v>1</v>
      </c>
      <c r="L31" s="29"/>
      <c r="M31" s="134" t="s">
        <v>245</v>
      </c>
      <c r="Q31" s="29">
        <v>23</v>
      </c>
      <c r="R31" s="66" t="s">
        <v>103</v>
      </c>
      <c r="S31" s="29">
        <v>4</v>
      </c>
      <c r="T31" s="66" t="s">
        <v>218</v>
      </c>
      <c r="V31" t="s">
        <v>91</v>
      </c>
      <c r="W31" s="60">
        <v>8</v>
      </c>
      <c r="AH31" s="41" t="s">
        <v>106</v>
      </c>
      <c r="AI31" s="290" t="s">
        <v>367</v>
      </c>
      <c r="AJ31" s="156">
        <f t="shared" si="15"/>
        <v>11</v>
      </c>
      <c r="AK31" s="328" t="s">
        <v>151</v>
      </c>
      <c r="AL31" s="328" t="s">
        <v>153</v>
      </c>
      <c r="AM31" s="328" t="s">
        <v>224</v>
      </c>
      <c r="AN31" s="328" t="s">
        <v>224</v>
      </c>
      <c r="AO31" s="310" t="s">
        <v>280</v>
      </c>
      <c r="AP31" s="310" t="s">
        <v>67</v>
      </c>
      <c r="AQ31" s="25">
        <f t="shared" si="18"/>
        <v>5</v>
      </c>
      <c r="AR31" s="27" t="str">
        <f t="shared" si="16"/>
        <v>а3/а5</v>
      </c>
      <c r="AS31" s="27" t="str">
        <f t="shared" si="19"/>
        <v>анг</v>
      </c>
      <c r="AT31" s="27">
        <f t="shared" si="20"/>
        <v>11</v>
      </c>
      <c r="AU31" s="27" t="str">
        <f t="shared" si="17"/>
        <v>Английский язык</v>
      </c>
      <c r="BM31" s="393" t="s">
        <v>476</v>
      </c>
      <c r="BO31" s="381" t="s">
        <v>93</v>
      </c>
      <c r="BX31" s="302" t="s">
        <v>84</v>
      </c>
      <c r="BY31" s="284" t="s">
        <v>113</v>
      </c>
      <c r="CB31" s="41" t="s">
        <v>106</v>
      </c>
      <c r="CC31" s="291" t="s">
        <v>347</v>
      </c>
    </row>
    <row r="32" spans="1:81" x14ac:dyDescent="0.25">
      <c r="A32" s="25">
        <v>17</v>
      </c>
      <c r="B32" s="46">
        <v>24</v>
      </c>
      <c r="C32" s="46" t="s">
        <v>109</v>
      </c>
      <c r="D32" s="46" t="s">
        <v>109</v>
      </c>
      <c r="E32" s="46">
        <v>3</v>
      </c>
      <c r="F32" s="29">
        <v>2</v>
      </c>
      <c r="G32" s="29">
        <v>2</v>
      </c>
      <c r="H32" s="29">
        <v>2</v>
      </c>
      <c r="I32" s="29">
        <v>2</v>
      </c>
      <c r="J32" s="29">
        <v>2</v>
      </c>
      <c r="K32" s="29">
        <v>2</v>
      </c>
      <c r="L32" s="29">
        <v>2</v>
      </c>
      <c r="M32" s="134" t="s">
        <v>201</v>
      </c>
      <c r="Q32" s="29">
        <v>26</v>
      </c>
      <c r="R32" s="57" t="s">
        <v>99</v>
      </c>
      <c r="S32" s="29">
        <v>4</v>
      </c>
      <c r="T32" s="57" t="s">
        <v>99</v>
      </c>
      <c r="V32" t="s">
        <v>93</v>
      </c>
      <c r="W32" s="60">
        <v>8</v>
      </c>
      <c r="AH32" s="41" t="s">
        <v>106</v>
      </c>
      <c r="AI32" s="292" t="s">
        <v>437</v>
      </c>
      <c r="AJ32" s="156">
        <f t="shared" si="15"/>
        <v>11</v>
      </c>
      <c r="AK32" s="328" t="s">
        <v>151</v>
      </c>
      <c r="AL32" s="328" t="s">
        <v>203</v>
      </c>
      <c r="AM32" s="328" t="s">
        <v>224</v>
      </c>
      <c r="AN32" s="328" t="s">
        <v>224</v>
      </c>
      <c r="AO32" s="310" t="s">
        <v>280</v>
      </c>
      <c r="AP32" s="310" t="s">
        <v>67</v>
      </c>
      <c r="AQ32" s="25">
        <f t="shared" si="18"/>
        <v>5</v>
      </c>
      <c r="AR32" s="27" t="str">
        <f t="shared" si="16"/>
        <v>а3/а6</v>
      </c>
      <c r="AS32" s="27" t="str">
        <f t="shared" si="19"/>
        <v>анг</v>
      </c>
      <c r="AT32" s="27">
        <f t="shared" si="20"/>
        <v>11</v>
      </c>
      <c r="AU32" s="27" t="str">
        <f t="shared" si="17"/>
        <v>Английский язык</v>
      </c>
      <c r="BK32" s="306" t="s">
        <v>142</v>
      </c>
      <c r="BL32" s="306" t="s">
        <v>142</v>
      </c>
      <c r="BX32" s="41" t="s">
        <v>106</v>
      </c>
      <c r="BY32" s="347" t="s">
        <v>395</v>
      </c>
      <c r="CB32" s="41" t="s">
        <v>106</v>
      </c>
      <c r="CC32" s="291" t="s">
        <v>151</v>
      </c>
    </row>
    <row r="33" spans="1:81" x14ac:dyDescent="0.25">
      <c r="A33" s="25">
        <v>18</v>
      </c>
      <c r="B33" s="48">
        <v>24</v>
      </c>
      <c r="C33" s="48" t="s">
        <v>101</v>
      </c>
      <c r="D33" s="48" t="s">
        <v>101</v>
      </c>
      <c r="E33" s="48">
        <v>0</v>
      </c>
      <c r="F33" s="29">
        <v>1</v>
      </c>
      <c r="G33" s="29">
        <v>1</v>
      </c>
      <c r="H33" s="29">
        <v>1</v>
      </c>
      <c r="I33" s="29">
        <v>1</v>
      </c>
      <c r="J33" s="29">
        <v>1</v>
      </c>
      <c r="K33" s="29">
        <v>1</v>
      </c>
      <c r="L33" s="29">
        <v>1</v>
      </c>
      <c r="M33" s="134" t="s">
        <v>133</v>
      </c>
      <c r="Q33" s="29">
        <v>24</v>
      </c>
      <c r="R33" s="46" t="s">
        <v>109</v>
      </c>
      <c r="S33" s="29">
        <v>3</v>
      </c>
      <c r="T33" s="46" t="s">
        <v>219</v>
      </c>
      <c r="V33" t="s">
        <v>97</v>
      </c>
      <c r="W33" s="60">
        <v>7</v>
      </c>
      <c r="AH33" s="41" t="s">
        <v>106</v>
      </c>
      <c r="AI33" s="291" t="s">
        <v>366</v>
      </c>
      <c r="AJ33" s="156">
        <f t="shared" si="15"/>
        <v>11</v>
      </c>
      <c r="AK33" s="328" t="s">
        <v>152</v>
      </c>
      <c r="AL33" s="328" t="s">
        <v>153</v>
      </c>
      <c r="AM33" s="328" t="s">
        <v>224</v>
      </c>
      <c r="AN33" s="328" t="s">
        <v>224</v>
      </c>
      <c r="AO33" s="310" t="s">
        <v>280</v>
      </c>
      <c r="AP33" s="310" t="s">
        <v>67</v>
      </c>
      <c r="AQ33" s="25">
        <f t="shared" si="18"/>
        <v>5</v>
      </c>
      <c r="AR33" s="27" t="str">
        <f t="shared" si="16"/>
        <v>а4/а5</v>
      </c>
      <c r="AS33" s="27" t="str">
        <f t="shared" si="19"/>
        <v>анг</v>
      </c>
      <c r="AT33" s="27">
        <f t="shared" si="20"/>
        <v>11</v>
      </c>
      <c r="AU33" s="27" t="str">
        <f t="shared" si="17"/>
        <v>Английский язык</v>
      </c>
      <c r="AY33" s="306" t="s">
        <v>142</v>
      </c>
      <c r="AZ33" s="306" t="s">
        <v>142</v>
      </c>
      <c r="BA33" s="306" t="s">
        <v>142</v>
      </c>
      <c r="BB33" s="306" t="s">
        <v>141</v>
      </c>
      <c r="BC33" s="306" t="s">
        <v>143</v>
      </c>
      <c r="BD33" s="306" t="s">
        <v>143</v>
      </c>
      <c r="BE33" s="306" t="s">
        <v>141</v>
      </c>
      <c r="BF33" s="306" t="s">
        <v>143</v>
      </c>
      <c r="BG33" s="306" t="s">
        <v>141</v>
      </c>
      <c r="BH33" s="306" t="s">
        <v>141</v>
      </c>
      <c r="BI33" s="306" t="s">
        <v>141</v>
      </c>
      <c r="BJ33" s="306" t="s">
        <v>141</v>
      </c>
      <c r="BK33" s="306" t="s">
        <v>142</v>
      </c>
      <c r="BL33" s="306" t="s">
        <v>142</v>
      </c>
      <c r="BM33" s="306" t="s">
        <v>142</v>
      </c>
      <c r="BN33" s="306" t="s">
        <v>142</v>
      </c>
      <c r="BO33" s="306" t="s">
        <v>142</v>
      </c>
      <c r="BX33" s="41" t="s">
        <v>106</v>
      </c>
      <c r="BY33" s="349" t="s">
        <v>362</v>
      </c>
      <c r="CB33" s="41" t="s">
        <v>106</v>
      </c>
      <c r="CC33" s="292" t="s">
        <v>308</v>
      </c>
    </row>
    <row r="34" spans="1:81" x14ac:dyDescent="0.25">
      <c r="A34" s="25">
        <v>22</v>
      </c>
      <c r="B34" s="47">
        <v>25</v>
      </c>
      <c r="C34" s="47" t="s">
        <v>110</v>
      </c>
      <c r="D34" s="47" t="s">
        <v>110</v>
      </c>
      <c r="E34" s="47">
        <v>3</v>
      </c>
      <c r="F34" s="29"/>
      <c r="G34" s="29"/>
      <c r="H34" s="29"/>
      <c r="I34" s="29"/>
      <c r="J34" s="29"/>
      <c r="K34" s="29"/>
      <c r="L34" s="29"/>
      <c r="M34" s="134" t="s">
        <v>110</v>
      </c>
      <c r="Q34" s="29">
        <v>25</v>
      </c>
      <c r="R34" s="47" t="s">
        <v>102</v>
      </c>
      <c r="S34" s="29">
        <v>3</v>
      </c>
      <c r="T34" s="47" t="s">
        <v>102</v>
      </c>
      <c r="V34" t="s">
        <v>95</v>
      </c>
      <c r="W34" s="60">
        <v>6</v>
      </c>
      <c r="AH34" s="41" t="s">
        <v>106</v>
      </c>
      <c r="AI34" s="291" t="s">
        <v>394</v>
      </c>
      <c r="AJ34" s="156">
        <f t="shared" si="15"/>
        <v>11</v>
      </c>
      <c r="AK34" s="328" t="s">
        <v>152</v>
      </c>
      <c r="AL34" s="328" t="s">
        <v>271</v>
      </c>
      <c r="AM34" s="328" t="s">
        <v>224</v>
      </c>
      <c r="AN34" s="328" t="s">
        <v>224</v>
      </c>
      <c r="AO34" s="310" t="s">
        <v>280</v>
      </c>
      <c r="AP34" s="310" t="s">
        <v>67</v>
      </c>
      <c r="AQ34" s="25">
        <f t="shared" si="18"/>
        <v>5</v>
      </c>
      <c r="AR34" s="27" t="str">
        <f t="shared" si="16"/>
        <v>а4/а7</v>
      </c>
      <c r="AS34" s="27" t="str">
        <f t="shared" si="19"/>
        <v>анг</v>
      </c>
      <c r="AT34" s="27">
        <f t="shared" si="20"/>
        <v>11</v>
      </c>
      <c r="AU34" s="27" t="str">
        <f t="shared" si="17"/>
        <v>Английский язык</v>
      </c>
      <c r="AY34" s="306" t="s">
        <v>142</v>
      </c>
      <c r="AZ34" s="306" t="s">
        <v>142</v>
      </c>
      <c r="BA34" s="306" t="s">
        <v>142</v>
      </c>
      <c r="BB34" s="306" t="s">
        <v>141</v>
      </c>
      <c r="BC34" s="306" t="s">
        <v>143</v>
      </c>
      <c r="BD34" s="306" t="s">
        <v>143</v>
      </c>
      <c r="BE34" s="306" t="s">
        <v>141</v>
      </c>
      <c r="BF34" s="306" t="s">
        <v>143</v>
      </c>
      <c r="BG34" s="306" t="s">
        <v>141</v>
      </c>
      <c r="BH34" s="306" t="s">
        <v>141</v>
      </c>
      <c r="BI34" s="306" t="s">
        <v>141</v>
      </c>
      <c r="BJ34" s="306" t="s">
        <v>141</v>
      </c>
      <c r="BK34" s="306" t="s">
        <v>142</v>
      </c>
      <c r="BL34" s="306" t="s">
        <v>142</v>
      </c>
      <c r="BM34" s="306" t="s">
        <v>142</v>
      </c>
      <c r="BN34" s="306" t="s">
        <v>142</v>
      </c>
      <c r="BO34" s="306" t="s">
        <v>142</v>
      </c>
      <c r="BX34" s="41" t="s">
        <v>106</v>
      </c>
      <c r="BY34" s="292" t="s">
        <v>404</v>
      </c>
      <c r="CB34" s="40" t="s">
        <v>89</v>
      </c>
      <c r="CC34" s="293" t="s">
        <v>63</v>
      </c>
    </row>
    <row r="35" spans="1:81" x14ac:dyDescent="0.25">
      <c r="D35" s="36" t="s">
        <v>112</v>
      </c>
      <c r="E35" s="53"/>
      <c r="F35" s="54">
        <f t="shared" ref="F35:L35" si="21">SUM(F12:F34)</f>
        <v>27</v>
      </c>
      <c r="G35" s="54">
        <f t="shared" si="21"/>
        <v>29</v>
      </c>
      <c r="H35" s="54">
        <f t="shared" si="21"/>
        <v>30</v>
      </c>
      <c r="I35" s="54">
        <f t="shared" si="21"/>
        <v>31</v>
      </c>
      <c r="J35" s="54">
        <f t="shared" si="21"/>
        <v>31</v>
      </c>
      <c r="K35" s="54">
        <f t="shared" si="21"/>
        <v>27</v>
      </c>
      <c r="L35" s="54">
        <f t="shared" si="21"/>
        <v>27</v>
      </c>
      <c r="Q35" s="29">
        <v>25</v>
      </c>
      <c r="R35" s="47" t="s">
        <v>94</v>
      </c>
      <c r="S35" s="29">
        <v>3</v>
      </c>
      <c r="T35" s="47" t="s">
        <v>94</v>
      </c>
      <c r="V35" t="s">
        <v>108</v>
      </c>
      <c r="W35" s="60">
        <v>4</v>
      </c>
      <c r="AH35" s="41" t="s">
        <v>106</v>
      </c>
      <c r="AI35" s="291" t="s">
        <v>373</v>
      </c>
      <c r="AJ35" s="156">
        <f t="shared" si="15"/>
        <v>11</v>
      </c>
      <c r="AK35" s="328" t="s">
        <v>153</v>
      </c>
      <c r="AL35" s="328" t="s">
        <v>271</v>
      </c>
      <c r="AM35" s="328" t="s">
        <v>224</v>
      </c>
      <c r="AN35" s="328" t="s">
        <v>224</v>
      </c>
      <c r="AO35" s="310" t="s">
        <v>280</v>
      </c>
      <c r="AP35" s="310" t="s">
        <v>67</v>
      </c>
      <c r="AQ35" s="25">
        <f t="shared" si="18"/>
        <v>5</v>
      </c>
      <c r="AR35" s="27" t="str">
        <f t="shared" si="16"/>
        <v>а5/а7</v>
      </c>
      <c r="AS35" s="27" t="str">
        <f t="shared" si="19"/>
        <v>анг</v>
      </c>
      <c r="AT35" s="27">
        <f t="shared" si="20"/>
        <v>11</v>
      </c>
      <c r="AU35" s="27" t="str">
        <f t="shared" si="17"/>
        <v>Английский язык</v>
      </c>
      <c r="BK35" s="289" t="s">
        <v>438</v>
      </c>
      <c r="BL35" s="289" t="s">
        <v>438</v>
      </c>
      <c r="BN35" s="289" t="s">
        <v>439</v>
      </c>
      <c r="BO35" s="388" t="s">
        <v>445</v>
      </c>
      <c r="BX35" s="41" t="s">
        <v>106</v>
      </c>
      <c r="BY35" s="291" t="s">
        <v>286</v>
      </c>
      <c r="CB35" s="40" t="s">
        <v>89</v>
      </c>
      <c r="CC35" s="292" t="s">
        <v>89</v>
      </c>
    </row>
    <row r="36" spans="1:81" x14ac:dyDescent="0.25">
      <c r="C36" s="134"/>
      <c r="F36" s="20">
        <v>5</v>
      </c>
      <c r="G36" s="21">
        <v>6</v>
      </c>
      <c r="H36" s="22">
        <v>7</v>
      </c>
      <c r="I36" s="23">
        <v>8</v>
      </c>
      <c r="J36" s="24">
        <v>9</v>
      </c>
      <c r="K36" s="25">
        <v>10</v>
      </c>
      <c r="L36" s="26">
        <v>11</v>
      </c>
      <c r="Q36" s="29">
        <v>24</v>
      </c>
      <c r="R36" s="48" t="s">
        <v>101</v>
      </c>
      <c r="S36" s="29">
        <v>0</v>
      </c>
      <c r="T36" s="48" t="s">
        <v>101</v>
      </c>
      <c r="V36" t="s">
        <v>109</v>
      </c>
      <c r="W36" s="60">
        <v>3</v>
      </c>
      <c r="AH36" s="41" t="s">
        <v>106</v>
      </c>
      <c r="AI36" s="291" t="s">
        <v>364</v>
      </c>
      <c r="AJ36" s="156">
        <f t="shared" si="15"/>
        <v>11</v>
      </c>
      <c r="AK36" s="328" t="s">
        <v>203</v>
      </c>
      <c r="AL36" s="328" t="s">
        <v>271</v>
      </c>
      <c r="AM36" s="328" t="s">
        <v>224</v>
      </c>
      <c r="AN36" s="328" t="s">
        <v>224</v>
      </c>
      <c r="AO36" s="310" t="s">
        <v>280</v>
      </c>
      <c r="AP36" s="310" t="s">
        <v>67</v>
      </c>
      <c r="AQ36" s="25">
        <f t="shared" si="18"/>
        <v>5</v>
      </c>
      <c r="AR36" s="27" t="str">
        <f t="shared" si="16"/>
        <v>а6/а7</v>
      </c>
      <c r="AS36" s="27" t="str">
        <f t="shared" si="19"/>
        <v>анг</v>
      </c>
      <c r="AT36" s="27">
        <f t="shared" si="20"/>
        <v>11</v>
      </c>
      <c r="AU36" s="27" t="str">
        <f t="shared" si="17"/>
        <v>Английский язык</v>
      </c>
      <c r="AY36" s="295" t="s">
        <v>339</v>
      </c>
      <c r="AZ36" s="295" t="s">
        <v>339</v>
      </c>
      <c r="BA36" s="295" t="s">
        <v>339</v>
      </c>
      <c r="BB36" s="276" t="s">
        <v>300</v>
      </c>
      <c r="BC36" s="276" t="s">
        <v>300</v>
      </c>
      <c r="BD36" s="276" t="s">
        <v>300</v>
      </c>
      <c r="BE36" s="276" t="s">
        <v>300</v>
      </c>
      <c r="BF36" s="276" t="s">
        <v>300</v>
      </c>
      <c r="BG36" s="276" t="s">
        <v>300</v>
      </c>
      <c r="BH36" s="276" t="s">
        <v>300</v>
      </c>
      <c r="BI36" s="276" t="s">
        <v>300</v>
      </c>
      <c r="BJ36" s="276" t="s">
        <v>300</v>
      </c>
      <c r="BM36" s="388" t="s">
        <v>445</v>
      </c>
      <c r="BX36" s="41" t="s">
        <v>106</v>
      </c>
      <c r="BY36" s="291" t="s">
        <v>392</v>
      </c>
      <c r="CB36" s="41" t="s">
        <v>106</v>
      </c>
      <c r="CC36" s="40" t="s">
        <v>283</v>
      </c>
    </row>
    <row r="37" spans="1:81" x14ac:dyDescent="0.25">
      <c r="AH37" s="41" t="s">
        <v>106</v>
      </c>
      <c r="AI37" s="291" t="s">
        <v>404</v>
      </c>
      <c r="AJ37" s="156">
        <f t="shared" ref="AJ37:AJ68" si="22">INDEX($E$12:$E$34,MATCH(AH37,$C$12:$C$34,0))</f>
        <v>11</v>
      </c>
      <c r="AK37" s="27" t="s">
        <v>149</v>
      </c>
      <c r="AL37" s="27" t="s">
        <v>150</v>
      </c>
      <c r="AM37" s="328" t="s">
        <v>152</v>
      </c>
      <c r="AN37" s="328" t="s">
        <v>224</v>
      </c>
      <c r="AO37" s="310" t="s">
        <v>279</v>
      </c>
      <c r="AP37" s="310" t="s">
        <v>67</v>
      </c>
      <c r="AQ37" s="25">
        <f t="shared" si="18"/>
        <v>5</v>
      </c>
      <c r="AR37" s="27" t="str">
        <f t="shared" ref="AR37:AR68" si="23">AI37</f>
        <v>а1/а2/а4</v>
      </c>
      <c r="AS37" s="27" t="str">
        <f t="shared" si="19"/>
        <v>анг</v>
      </c>
      <c r="AT37" s="27">
        <f t="shared" si="20"/>
        <v>11</v>
      </c>
      <c r="AU37" s="27" t="str">
        <f t="shared" ref="AU37:AU68" si="24">INDEX($M$12:$M$34,MATCH(AH37,$C$12:$C$34,0))</f>
        <v>Английский язык</v>
      </c>
      <c r="AY37" s="305" t="s">
        <v>99</v>
      </c>
      <c r="AZ37" s="305" t="s">
        <v>99</v>
      </c>
      <c r="BA37" s="305" t="s">
        <v>99</v>
      </c>
      <c r="BX37" s="41" t="s">
        <v>106</v>
      </c>
      <c r="BY37" s="291" t="s">
        <v>158</v>
      </c>
      <c r="CB37" s="41" t="s">
        <v>106</v>
      </c>
      <c r="CC37" s="291" t="s">
        <v>309</v>
      </c>
    </row>
    <row r="38" spans="1:81" x14ac:dyDescent="0.25">
      <c r="C38" s="134"/>
      <c r="AH38" s="41" t="s">
        <v>106</v>
      </c>
      <c r="AI38" s="290" t="s">
        <v>436</v>
      </c>
      <c r="AJ38" s="156">
        <f t="shared" si="22"/>
        <v>11</v>
      </c>
      <c r="AK38" s="27" t="s">
        <v>149</v>
      </c>
      <c r="AL38" s="27" t="s">
        <v>150</v>
      </c>
      <c r="AM38" s="328" t="s">
        <v>271</v>
      </c>
      <c r="AN38" s="328" t="s">
        <v>224</v>
      </c>
      <c r="AO38" s="310" t="s">
        <v>279</v>
      </c>
      <c r="AP38" s="310" t="s">
        <v>67</v>
      </c>
      <c r="AQ38" s="25">
        <f t="shared" si="18"/>
        <v>5</v>
      </c>
      <c r="AR38" s="27" t="str">
        <f t="shared" si="23"/>
        <v>а1/а2/а7</v>
      </c>
      <c r="AS38" s="27" t="str">
        <f t="shared" si="19"/>
        <v>анг</v>
      </c>
      <c r="AT38" s="27">
        <f t="shared" si="20"/>
        <v>11</v>
      </c>
      <c r="AU38" s="27" t="str">
        <f t="shared" si="24"/>
        <v>Английский язык</v>
      </c>
      <c r="AY38" s="46" t="s">
        <v>196</v>
      </c>
      <c r="AZ38" s="307" t="s">
        <v>431</v>
      </c>
      <c r="BA38" s="307" t="s">
        <v>431</v>
      </c>
      <c r="BB38" s="46" t="s">
        <v>196</v>
      </c>
      <c r="BC38" s="46" t="s">
        <v>196</v>
      </c>
      <c r="BD38" s="46" t="s">
        <v>197</v>
      </c>
      <c r="BE38" s="46" t="s">
        <v>196</v>
      </c>
      <c r="BF38" s="46" t="s">
        <v>197</v>
      </c>
      <c r="BG38" s="46" t="s">
        <v>197</v>
      </c>
      <c r="BH38" s="46" t="s">
        <v>196</v>
      </c>
      <c r="BI38" s="46" t="s">
        <v>197</v>
      </c>
      <c r="BJ38" s="46" t="s">
        <v>197</v>
      </c>
      <c r="BK38" s="46" t="s">
        <v>196</v>
      </c>
      <c r="BL38" s="46" t="s">
        <v>196</v>
      </c>
      <c r="BM38" s="46" t="s">
        <v>163</v>
      </c>
      <c r="BN38" s="46" t="s">
        <v>163</v>
      </c>
      <c r="BO38" s="46" t="s">
        <v>163</v>
      </c>
      <c r="BX38" s="41" t="s">
        <v>106</v>
      </c>
      <c r="BY38" s="291" t="s">
        <v>389</v>
      </c>
      <c r="CB38" s="41" t="s">
        <v>106</v>
      </c>
      <c r="CC38" s="291" t="s">
        <v>307</v>
      </c>
    </row>
    <row r="39" spans="1:81" x14ac:dyDescent="0.25">
      <c r="H39" t="s">
        <v>518</v>
      </c>
      <c r="I39" t="s">
        <v>518</v>
      </c>
      <c r="AH39" s="41" t="s">
        <v>106</v>
      </c>
      <c r="AI39" s="291" t="s">
        <v>407</v>
      </c>
      <c r="AJ39" s="156">
        <f t="shared" si="22"/>
        <v>11</v>
      </c>
      <c r="AK39" s="27" t="s">
        <v>150</v>
      </c>
      <c r="AL39" s="328" t="s">
        <v>151</v>
      </c>
      <c r="AM39" s="328" t="s">
        <v>153</v>
      </c>
      <c r="AN39" s="328" t="s">
        <v>224</v>
      </c>
      <c r="AO39" s="310" t="s">
        <v>279</v>
      </c>
      <c r="AP39" s="310" t="s">
        <v>67</v>
      </c>
      <c r="AQ39" s="25">
        <f t="shared" si="18"/>
        <v>5</v>
      </c>
      <c r="AR39" s="27" t="str">
        <f t="shared" si="23"/>
        <v>а2/а3/а5</v>
      </c>
      <c r="AS39" s="27" t="str">
        <f t="shared" si="19"/>
        <v>анг</v>
      </c>
      <c r="AT39" s="27">
        <f t="shared" si="20"/>
        <v>11</v>
      </c>
      <c r="AU39" s="27" t="str">
        <f t="shared" si="24"/>
        <v>Английский язык</v>
      </c>
      <c r="AY39" s="46" t="s">
        <v>196</v>
      </c>
      <c r="AZ39" s="307" t="s">
        <v>431</v>
      </c>
      <c r="BA39" s="307" t="s">
        <v>431</v>
      </c>
      <c r="BB39" s="46" t="s">
        <v>196</v>
      </c>
      <c r="BC39" s="46" t="s">
        <v>196</v>
      </c>
      <c r="BD39" s="46" t="s">
        <v>197</v>
      </c>
      <c r="BE39" s="46" t="s">
        <v>196</v>
      </c>
      <c r="BF39" s="46" t="s">
        <v>197</v>
      </c>
      <c r="BG39" s="46" t="s">
        <v>197</v>
      </c>
      <c r="BH39" s="46" t="s">
        <v>196</v>
      </c>
      <c r="BI39" s="46" t="s">
        <v>197</v>
      </c>
      <c r="BJ39" s="46" t="s">
        <v>197</v>
      </c>
      <c r="BK39" s="46" t="s">
        <v>196</v>
      </c>
      <c r="BL39" s="46" t="s">
        <v>196</v>
      </c>
      <c r="BM39" s="46" t="s">
        <v>163</v>
      </c>
      <c r="BO39" s="46" t="s">
        <v>163</v>
      </c>
      <c r="BX39" s="41" t="s">
        <v>106</v>
      </c>
      <c r="BY39" s="348" t="s">
        <v>387</v>
      </c>
      <c r="CB39" s="41" t="s">
        <v>106</v>
      </c>
      <c r="CC39" s="291" t="s">
        <v>0</v>
      </c>
    </row>
    <row r="40" spans="1:81" x14ac:dyDescent="0.25">
      <c r="H40" t="s">
        <v>519</v>
      </c>
      <c r="I40" t="s">
        <v>519</v>
      </c>
      <c r="AH40" s="41" t="s">
        <v>106</v>
      </c>
      <c r="AI40" s="291" t="s">
        <v>391</v>
      </c>
      <c r="AJ40" s="156">
        <f t="shared" si="22"/>
        <v>11</v>
      </c>
      <c r="AK40" s="27" t="s">
        <v>150</v>
      </c>
      <c r="AL40" s="328" t="s">
        <v>203</v>
      </c>
      <c r="AM40" s="328" t="s">
        <v>271</v>
      </c>
      <c r="AN40" s="328" t="s">
        <v>224</v>
      </c>
      <c r="AO40" s="310" t="s">
        <v>279</v>
      </c>
      <c r="AP40" s="310" t="s">
        <v>67</v>
      </c>
      <c r="AQ40" s="25">
        <f t="shared" si="18"/>
        <v>5</v>
      </c>
      <c r="AR40" s="27" t="str">
        <f t="shared" si="23"/>
        <v>а2/а6/а7</v>
      </c>
      <c r="AS40" s="27" t="str">
        <f t="shared" si="19"/>
        <v>анг</v>
      </c>
      <c r="AT40" s="27">
        <f t="shared" si="20"/>
        <v>11</v>
      </c>
      <c r="AU40" s="27" t="str">
        <f t="shared" si="24"/>
        <v>Английский язык</v>
      </c>
      <c r="AY40" s="48" t="s">
        <v>198</v>
      </c>
      <c r="AZ40" s="308" t="s">
        <v>432</v>
      </c>
      <c r="BA40" s="308" t="s">
        <v>432</v>
      </c>
      <c r="BB40" s="48" t="s">
        <v>198</v>
      </c>
      <c r="BC40" s="48" t="s">
        <v>198</v>
      </c>
      <c r="BD40" s="48" t="s">
        <v>199</v>
      </c>
      <c r="BE40" s="48" t="s">
        <v>198</v>
      </c>
      <c r="BF40" s="48" t="s">
        <v>199</v>
      </c>
      <c r="BG40" s="48" t="s">
        <v>199</v>
      </c>
      <c r="BH40" s="48" t="s">
        <v>198</v>
      </c>
      <c r="BI40" s="48" t="s">
        <v>199</v>
      </c>
      <c r="BJ40" s="48" t="s">
        <v>199</v>
      </c>
      <c r="BK40" s="48" t="s">
        <v>198</v>
      </c>
      <c r="BL40" s="48" t="s">
        <v>198</v>
      </c>
      <c r="BM40" s="48" t="s">
        <v>198</v>
      </c>
      <c r="BN40" s="308" t="s">
        <v>199</v>
      </c>
      <c r="BO40" s="308" t="s">
        <v>199</v>
      </c>
      <c r="BX40" s="41" t="s">
        <v>106</v>
      </c>
      <c r="BY40" s="292" t="s">
        <v>282</v>
      </c>
      <c r="CB40" s="309" t="s">
        <v>108</v>
      </c>
      <c r="CC40" s="26" t="s">
        <v>320</v>
      </c>
    </row>
    <row r="41" spans="1:81" x14ac:dyDescent="0.25">
      <c r="H41" t="s">
        <v>520</v>
      </c>
      <c r="I41" t="s">
        <v>520</v>
      </c>
      <c r="J41" t="s">
        <v>521</v>
      </c>
      <c r="K41" t="s">
        <v>521</v>
      </c>
      <c r="L41" t="s">
        <v>522</v>
      </c>
      <c r="AH41" s="41" t="s">
        <v>106</v>
      </c>
      <c r="AI41" s="291" t="s">
        <v>385</v>
      </c>
      <c r="AJ41" s="156">
        <f t="shared" si="22"/>
        <v>11</v>
      </c>
      <c r="AK41" s="328" t="s">
        <v>151</v>
      </c>
      <c r="AL41" s="328" t="s">
        <v>153</v>
      </c>
      <c r="AM41" s="328" t="s">
        <v>203</v>
      </c>
      <c r="AN41" s="328" t="s">
        <v>224</v>
      </c>
      <c r="AO41" s="310" t="s">
        <v>279</v>
      </c>
      <c r="AP41" s="310" t="s">
        <v>67</v>
      </c>
      <c r="AQ41" s="25">
        <f t="shared" si="18"/>
        <v>5</v>
      </c>
      <c r="AR41" s="27" t="str">
        <f t="shared" si="23"/>
        <v>а3/а5/а6</v>
      </c>
      <c r="AS41" s="27" t="str">
        <f t="shared" si="19"/>
        <v>анг</v>
      </c>
      <c r="AT41" s="27">
        <f t="shared" si="20"/>
        <v>11</v>
      </c>
      <c r="AU41" s="27" t="str">
        <f t="shared" si="24"/>
        <v>Английский язык</v>
      </c>
      <c r="AY41" s="65" t="s">
        <v>227</v>
      </c>
      <c r="AZ41" s="65" t="s">
        <v>227</v>
      </c>
      <c r="BA41" s="65" t="s">
        <v>227</v>
      </c>
      <c r="BB41" s="65" t="s">
        <v>227</v>
      </c>
      <c r="BC41" s="65" t="s">
        <v>227</v>
      </c>
      <c r="BD41" s="294" t="s">
        <v>310</v>
      </c>
      <c r="BE41" s="65" t="s">
        <v>227</v>
      </c>
      <c r="BF41" s="65" t="s">
        <v>227</v>
      </c>
      <c r="BG41" s="294" t="s">
        <v>310</v>
      </c>
      <c r="BH41" s="65" t="s">
        <v>227</v>
      </c>
      <c r="BI41" s="65" t="s">
        <v>227</v>
      </c>
      <c r="BJ41" s="294" t="s">
        <v>310</v>
      </c>
      <c r="BK41" s="65" t="s">
        <v>227</v>
      </c>
      <c r="BL41" s="294" t="s">
        <v>310</v>
      </c>
      <c r="BM41" s="66" t="s">
        <v>103</v>
      </c>
      <c r="BN41" s="66" t="s">
        <v>103</v>
      </c>
      <c r="BX41" s="288" t="s">
        <v>92</v>
      </c>
      <c r="BY41" s="339" t="s">
        <v>408</v>
      </c>
      <c r="CB41" s="40" t="s">
        <v>89</v>
      </c>
      <c r="CC41" s="292" t="s">
        <v>312</v>
      </c>
    </row>
    <row r="42" spans="1:81" x14ac:dyDescent="0.25">
      <c r="D42" t="s">
        <v>523</v>
      </c>
      <c r="E42" t="s">
        <v>523</v>
      </c>
      <c r="F42" t="s">
        <v>524</v>
      </c>
      <c r="G42" t="s">
        <v>524</v>
      </c>
      <c r="H42" t="s">
        <v>523</v>
      </c>
      <c r="I42" t="s">
        <v>523</v>
      </c>
      <c r="J42" t="s">
        <v>525</v>
      </c>
      <c r="K42" t="s">
        <v>525</v>
      </c>
      <c r="L42" t="s">
        <v>526</v>
      </c>
      <c r="AH42" s="41" t="s">
        <v>106</v>
      </c>
      <c r="AI42" s="292" t="s">
        <v>441</v>
      </c>
      <c r="AJ42" s="156">
        <f t="shared" si="22"/>
        <v>11</v>
      </c>
      <c r="AK42" s="310" t="s">
        <v>149</v>
      </c>
      <c r="AL42" s="328" t="s">
        <v>271</v>
      </c>
      <c r="AM42" s="328" t="s">
        <v>89</v>
      </c>
      <c r="AN42" s="328" t="s">
        <v>224</v>
      </c>
      <c r="AO42" s="310" t="s">
        <v>370</v>
      </c>
      <c r="AP42" s="310" t="s">
        <v>288</v>
      </c>
      <c r="AQ42" s="25">
        <f t="shared" si="18"/>
        <v>5</v>
      </c>
      <c r="AR42" s="27" t="str">
        <f t="shared" si="23"/>
        <v>а1/а7/инф</v>
      </c>
      <c r="AS42" s="27" t="str">
        <f t="shared" si="19"/>
        <v>анг</v>
      </c>
      <c r="AT42" s="27">
        <f t="shared" si="20"/>
        <v>11</v>
      </c>
      <c r="AU42" s="27" t="str">
        <f t="shared" si="24"/>
        <v>Английский язык</v>
      </c>
      <c r="BB42" s="65" t="s">
        <v>227</v>
      </c>
      <c r="BC42" s="65" t="s">
        <v>227</v>
      </c>
      <c r="BD42" s="65" t="s">
        <v>227</v>
      </c>
      <c r="BE42" s="65" t="s">
        <v>227</v>
      </c>
      <c r="BF42" s="65" t="s">
        <v>227</v>
      </c>
      <c r="BG42" s="65" t="s">
        <v>227</v>
      </c>
      <c r="BJ42" s="294" t="s">
        <v>64</v>
      </c>
      <c r="BL42" s="294" t="s">
        <v>64</v>
      </c>
      <c r="BX42" s="41" t="s">
        <v>106</v>
      </c>
      <c r="BY42" s="350" t="s">
        <v>150</v>
      </c>
      <c r="CB42" s="41" t="s">
        <v>106</v>
      </c>
      <c r="CC42" s="291" t="s">
        <v>204</v>
      </c>
    </row>
    <row r="43" spans="1:81" x14ac:dyDescent="0.25">
      <c r="C43" s="19" t="s">
        <v>527</v>
      </c>
      <c r="D43" s="22">
        <v>7</v>
      </c>
      <c r="E43" s="22">
        <v>7</v>
      </c>
      <c r="F43" s="23">
        <v>8</v>
      </c>
      <c r="G43" s="23">
        <v>8</v>
      </c>
      <c r="H43" s="24">
        <v>9</v>
      </c>
      <c r="I43" s="24">
        <v>9</v>
      </c>
      <c r="J43" s="25">
        <v>10</v>
      </c>
      <c r="K43" s="25">
        <v>10</v>
      </c>
      <c r="L43" s="26">
        <v>11</v>
      </c>
      <c r="AH43" s="41" t="s">
        <v>106</v>
      </c>
      <c r="AI43" s="292" t="s">
        <v>386</v>
      </c>
      <c r="AJ43" s="156">
        <f t="shared" si="22"/>
        <v>11</v>
      </c>
      <c r="AK43" s="310" t="s">
        <v>151</v>
      </c>
      <c r="AL43" s="328" t="s">
        <v>153</v>
      </c>
      <c r="AM43" s="328" t="s">
        <v>89</v>
      </c>
      <c r="AN43" s="328" t="s">
        <v>224</v>
      </c>
      <c r="AO43" s="310" t="s">
        <v>370</v>
      </c>
      <c r="AP43" s="310" t="s">
        <v>288</v>
      </c>
      <c r="AQ43" s="25">
        <f t="shared" si="18"/>
        <v>5</v>
      </c>
      <c r="AR43" s="27" t="str">
        <f t="shared" si="23"/>
        <v>а3/а5/инф</v>
      </c>
      <c r="AS43" s="27" t="str">
        <f t="shared" si="19"/>
        <v>анг</v>
      </c>
      <c r="AT43" s="27">
        <f t="shared" si="20"/>
        <v>11</v>
      </c>
      <c r="AU43" s="27" t="str">
        <f t="shared" si="24"/>
        <v>Английский язык</v>
      </c>
      <c r="BD43" s="294" t="s">
        <v>64</v>
      </c>
      <c r="BG43" s="294" t="s">
        <v>64</v>
      </c>
      <c r="BX43" s="41" t="s">
        <v>106</v>
      </c>
      <c r="BY43" s="292" t="s">
        <v>396</v>
      </c>
      <c r="CB43" s="41" t="s">
        <v>106</v>
      </c>
      <c r="CC43" s="291" t="s">
        <v>311</v>
      </c>
    </row>
    <row r="44" spans="1:81" x14ac:dyDescent="0.25">
      <c r="C44" s="38" t="s">
        <v>84</v>
      </c>
      <c r="D44" s="413">
        <v>2</v>
      </c>
      <c r="E44" s="413">
        <v>2</v>
      </c>
      <c r="F44" s="413">
        <v>2</v>
      </c>
      <c r="G44" s="413">
        <v>2</v>
      </c>
      <c r="H44" s="413">
        <v>2</v>
      </c>
      <c r="I44" s="413">
        <v>2</v>
      </c>
      <c r="J44" s="413">
        <v>1</v>
      </c>
      <c r="K44" s="413">
        <v>1</v>
      </c>
      <c r="L44" s="413">
        <v>2</v>
      </c>
      <c r="AH44" s="41" t="s">
        <v>106</v>
      </c>
      <c r="AI44" s="293" t="s">
        <v>282</v>
      </c>
      <c r="AJ44" s="156">
        <f t="shared" si="22"/>
        <v>11</v>
      </c>
      <c r="AK44" s="310" t="s">
        <v>149</v>
      </c>
      <c r="AL44" s="328" t="s">
        <v>89</v>
      </c>
      <c r="AM44" s="328" t="s">
        <v>224</v>
      </c>
      <c r="AN44" s="328" t="s">
        <v>224</v>
      </c>
      <c r="AO44" s="310" t="s">
        <v>289</v>
      </c>
      <c r="AP44" s="310" t="s">
        <v>288</v>
      </c>
      <c r="AQ44" s="25">
        <f t="shared" si="18"/>
        <v>5</v>
      </c>
      <c r="AR44" s="27" t="str">
        <f t="shared" si="23"/>
        <v>а1/инф</v>
      </c>
      <c r="AS44" s="27" t="str">
        <f t="shared" si="19"/>
        <v>анг</v>
      </c>
      <c r="AT44" s="27">
        <f t="shared" si="20"/>
        <v>11</v>
      </c>
      <c r="AU44" s="27" t="str">
        <f t="shared" si="24"/>
        <v>Английский язык</v>
      </c>
      <c r="BX44" s="41" t="s">
        <v>106</v>
      </c>
      <c r="BY44" s="291" t="s">
        <v>403</v>
      </c>
      <c r="CB44" s="41" t="s">
        <v>106</v>
      </c>
      <c r="CC44" s="293" t="s">
        <v>313</v>
      </c>
    </row>
    <row r="45" spans="1:81" x14ac:dyDescent="0.25">
      <c r="C45" s="38" t="s">
        <v>85</v>
      </c>
      <c r="D45" s="414">
        <v>1</v>
      </c>
      <c r="E45" s="414">
        <v>1</v>
      </c>
      <c r="F45" s="414">
        <v>2</v>
      </c>
      <c r="G45" s="414">
        <v>2</v>
      </c>
      <c r="H45" s="414">
        <v>1</v>
      </c>
      <c r="I45" s="414">
        <v>1</v>
      </c>
      <c r="J45" s="414">
        <v>2</v>
      </c>
      <c r="K45" s="414">
        <v>2</v>
      </c>
      <c r="L45" s="414">
        <v>1</v>
      </c>
      <c r="AH45" s="41" t="s">
        <v>106</v>
      </c>
      <c r="AI45" s="292" t="s">
        <v>283</v>
      </c>
      <c r="AJ45" s="156">
        <f t="shared" si="22"/>
        <v>11</v>
      </c>
      <c r="AK45" s="310" t="s">
        <v>151</v>
      </c>
      <c r="AL45" s="328" t="s">
        <v>89</v>
      </c>
      <c r="AM45" s="328" t="s">
        <v>224</v>
      </c>
      <c r="AN45" s="328" t="s">
        <v>224</v>
      </c>
      <c r="AO45" s="310" t="s">
        <v>289</v>
      </c>
      <c r="AP45" s="310" t="s">
        <v>288</v>
      </c>
      <c r="AQ45" s="25">
        <f t="shared" si="18"/>
        <v>5</v>
      </c>
      <c r="AR45" s="27" t="str">
        <f t="shared" si="23"/>
        <v>а3/инф</v>
      </c>
      <c r="AS45" s="27" t="str">
        <f t="shared" si="19"/>
        <v>анг</v>
      </c>
      <c r="AT45" s="27">
        <f t="shared" si="20"/>
        <v>11</v>
      </c>
      <c r="AU45" s="27" t="str">
        <f t="shared" si="24"/>
        <v>Английский язык</v>
      </c>
      <c r="BR45" s="137"/>
      <c r="BX45" s="41" t="s">
        <v>106</v>
      </c>
      <c r="BY45" s="292" t="s">
        <v>407</v>
      </c>
      <c r="CB45" s="41" t="s">
        <v>106</v>
      </c>
      <c r="CC45" s="290" t="s">
        <v>314</v>
      </c>
    </row>
    <row r="46" spans="1:81" x14ac:dyDescent="0.25">
      <c r="C46" s="70" t="s">
        <v>86</v>
      </c>
      <c r="D46" s="413">
        <v>2</v>
      </c>
      <c r="E46" s="413">
        <v>2</v>
      </c>
      <c r="F46" s="413">
        <v>2</v>
      </c>
      <c r="G46" s="413">
        <v>2</v>
      </c>
      <c r="H46" s="413">
        <v>2</v>
      </c>
      <c r="I46" s="413">
        <v>2</v>
      </c>
      <c r="J46" s="413">
        <v>2</v>
      </c>
      <c r="K46" s="413">
        <v>2</v>
      </c>
      <c r="L46" s="413">
        <v>1</v>
      </c>
      <c r="AH46" s="41" t="s">
        <v>106</v>
      </c>
      <c r="AI46" s="292" t="s">
        <v>293</v>
      </c>
      <c r="AJ46" s="156">
        <f t="shared" si="22"/>
        <v>11</v>
      </c>
      <c r="AK46" s="310" t="s">
        <v>152</v>
      </c>
      <c r="AL46" s="328" t="s">
        <v>89</v>
      </c>
      <c r="AM46" s="328" t="s">
        <v>224</v>
      </c>
      <c r="AN46" s="328" t="s">
        <v>224</v>
      </c>
      <c r="AO46" s="310" t="s">
        <v>289</v>
      </c>
      <c r="AP46" s="310" t="s">
        <v>288</v>
      </c>
      <c r="AQ46" s="25">
        <f t="shared" si="18"/>
        <v>5</v>
      </c>
      <c r="AR46" s="27" t="str">
        <f t="shared" si="23"/>
        <v>а4/инф</v>
      </c>
      <c r="AS46" s="27" t="str">
        <f t="shared" si="19"/>
        <v>анг</v>
      </c>
      <c r="AT46" s="27">
        <f t="shared" si="20"/>
        <v>11</v>
      </c>
      <c r="AU46" s="27" t="str">
        <f t="shared" si="24"/>
        <v>Английский язык</v>
      </c>
      <c r="BA46" s="290" t="s">
        <v>367</v>
      </c>
      <c r="BC46" s="291" t="s">
        <v>394</v>
      </c>
      <c r="BD46" s="291" t="s">
        <v>158</v>
      </c>
      <c r="BE46" s="293" t="s">
        <v>442</v>
      </c>
      <c r="BH46" s="290" t="s">
        <v>204</v>
      </c>
      <c r="BK46" s="291" t="s">
        <v>385</v>
      </c>
      <c r="BL46" s="291" t="s">
        <v>394</v>
      </c>
      <c r="BO46" s="290" t="s">
        <v>204</v>
      </c>
      <c r="BP46" s="291" t="s">
        <v>389</v>
      </c>
      <c r="BQ46" s="291" t="s">
        <v>366</v>
      </c>
      <c r="BS46" s="291" t="s">
        <v>389</v>
      </c>
      <c r="BT46" s="291" t="s">
        <v>367</v>
      </c>
      <c r="BU46" s="291" t="s">
        <v>394</v>
      </c>
      <c r="BX46" s="41" t="s">
        <v>106</v>
      </c>
      <c r="BY46" s="291" t="s">
        <v>391</v>
      </c>
      <c r="CB46" s="40" t="s">
        <v>89</v>
      </c>
      <c r="CC46" s="293" t="s">
        <v>315</v>
      </c>
    </row>
    <row r="47" spans="1:81" x14ac:dyDescent="0.25">
      <c r="C47" s="70" t="s">
        <v>87</v>
      </c>
      <c r="D47" s="415">
        <v>2</v>
      </c>
      <c r="E47" s="415">
        <v>2</v>
      </c>
      <c r="F47" s="415">
        <v>1</v>
      </c>
      <c r="G47" s="415">
        <v>1</v>
      </c>
      <c r="H47" s="415">
        <v>2</v>
      </c>
      <c r="I47" s="415">
        <v>2</v>
      </c>
      <c r="J47" s="415">
        <v>1</v>
      </c>
      <c r="K47" s="415">
        <v>1</v>
      </c>
      <c r="L47" s="415">
        <v>2</v>
      </c>
      <c r="AH47" s="40" t="s">
        <v>89</v>
      </c>
      <c r="AI47" s="293" t="s">
        <v>442</v>
      </c>
      <c r="AJ47" s="156">
        <f t="shared" si="22"/>
        <v>8</v>
      </c>
      <c r="AK47" s="310" t="s">
        <v>89</v>
      </c>
      <c r="AL47" s="27" t="s">
        <v>149</v>
      </c>
      <c r="AM47" s="328" t="s">
        <v>224</v>
      </c>
      <c r="AN47" s="328" t="s">
        <v>224</v>
      </c>
      <c r="AO47" s="310" t="s">
        <v>66</v>
      </c>
      <c r="AP47" s="310" t="s">
        <v>261</v>
      </c>
      <c r="AQ47" s="25">
        <f t="shared" ref="AQ47:AQ68" si="25">INDEX($A$12:$A$34,MATCH(AH47,$C$12:$C$34,0))</f>
        <v>7</v>
      </c>
      <c r="AR47" s="27" t="str">
        <f t="shared" si="23"/>
        <v>инф/а1</v>
      </c>
      <c r="AS47" s="27" t="str">
        <f t="shared" ref="AS47:AS68" si="26">AH47</f>
        <v>инф</v>
      </c>
      <c r="AT47" s="27">
        <f t="shared" ref="AT47:AT68" si="27">INDEX($E$12:$E$34,MATCH(AH47,$C$12:$C$34,0))</f>
        <v>8</v>
      </c>
      <c r="AU47" s="27" t="str">
        <f t="shared" si="24"/>
        <v>Информатика</v>
      </c>
      <c r="AY47" s="291" t="s">
        <v>364</v>
      </c>
      <c r="AZ47" s="291" t="s">
        <v>404</v>
      </c>
      <c r="BA47" s="290" t="s">
        <v>367</v>
      </c>
      <c r="BB47" s="290" t="s">
        <v>436</v>
      </c>
      <c r="BC47" s="291" t="s">
        <v>394</v>
      </c>
      <c r="BD47" s="291" t="s">
        <v>158</v>
      </c>
      <c r="BE47" s="292" t="s">
        <v>293</v>
      </c>
      <c r="BF47" s="292" t="s">
        <v>437</v>
      </c>
      <c r="BG47" s="292" t="s">
        <v>393</v>
      </c>
      <c r="BH47" s="290" t="s">
        <v>204</v>
      </c>
      <c r="BI47" s="291" t="s">
        <v>407</v>
      </c>
      <c r="BJ47" s="291" t="s">
        <v>394</v>
      </c>
      <c r="BK47" s="291" t="s">
        <v>385</v>
      </c>
      <c r="BL47" s="291" t="s">
        <v>394</v>
      </c>
      <c r="BM47" s="291" t="s">
        <v>391</v>
      </c>
      <c r="BN47" s="291" t="s">
        <v>367</v>
      </c>
      <c r="BO47" s="290" t="s">
        <v>204</v>
      </c>
      <c r="BP47" s="291" t="s">
        <v>389</v>
      </c>
      <c r="BQ47" s="291" t="s">
        <v>366</v>
      </c>
      <c r="BR47" s="290" t="s">
        <v>435</v>
      </c>
      <c r="BS47" s="291" t="s">
        <v>389</v>
      </c>
      <c r="BT47" s="291" t="s">
        <v>367</v>
      </c>
      <c r="BU47" s="291" t="s">
        <v>394</v>
      </c>
      <c r="BX47" s="41" t="s">
        <v>106</v>
      </c>
      <c r="BY47" s="290" t="s">
        <v>393</v>
      </c>
      <c r="CB47" s="41" t="s">
        <v>106</v>
      </c>
      <c r="CC47" s="293" t="s">
        <v>293</v>
      </c>
    </row>
    <row r="48" spans="1:81" x14ac:dyDescent="0.25">
      <c r="AB48" s="35" t="s">
        <v>359</v>
      </c>
      <c r="AH48" s="40" t="s">
        <v>89</v>
      </c>
      <c r="AI48" s="293" t="s">
        <v>440</v>
      </c>
      <c r="AJ48" s="156">
        <f t="shared" si="22"/>
        <v>8</v>
      </c>
      <c r="AK48" s="310" t="s">
        <v>89</v>
      </c>
      <c r="AL48" s="328" t="s">
        <v>150</v>
      </c>
      <c r="AM48" s="328" t="s">
        <v>224</v>
      </c>
      <c r="AN48" s="328" t="s">
        <v>224</v>
      </c>
      <c r="AO48" s="310" t="s">
        <v>66</v>
      </c>
      <c r="AP48" s="310" t="s">
        <v>261</v>
      </c>
      <c r="AQ48" s="25">
        <f t="shared" si="25"/>
        <v>7</v>
      </c>
      <c r="AR48" s="27" t="str">
        <f t="shared" si="23"/>
        <v>инф/а2</v>
      </c>
      <c r="AS48" s="27" t="str">
        <f t="shared" si="26"/>
        <v>инф</v>
      </c>
      <c r="AT48" s="27">
        <f t="shared" si="27"/>
        <v>8</v>
      </c>
      <c r="AU48" s="27" t="str">
        <f t="shared" si="24"/>
        <v>Информатика</v>
      </c>
      <c r="AY48" s="291" t="s">
        <v>364</v>
      </c>
      <c r="AZ48" s="291" t="s">
        <v>404</v>
      </c>
      <c r="BA48" s="290" t="s">
        <v>367</v>
      </c>
      <c r="BB48" s="290" t="s">
        <v>436</v>
      </c>
      <c r="BC48" s="293" t="s">
        <v>371</v>
      </c>
      <c r="BF48" s="293" t="s">
        <v>365</v>
      </c>
      <c r="BH48" s="293" t="s">
        <v>282</v>
      </c>
      <c r="BI48" s="291" t="s">
        <v>407</v>
      </c>
      <c r="BJ48" s="291" t="s">
        <v>394</v>
      </c>
      <c r="BK48" s="293" t="s">
        <v>365</v>
      </c>
      <c r="BM48" s="291" t="s">
        <v>391</v>
      </c>
      <c r="BN48" s="291" t="s">
        <v>367</v>
      </c>
      <c r="BP48" s="291" t="s">
        <v>389</v>
      </c>
      <c r="BQ48" s="291" t="s">
        <v>366</v>
      </c>
      <c r="BR48" s="290" t="s">
        <v>435</v>
      </c>
      <c r="BS48" s="291" t="s">
        <v>389</v>
      </c>
      <c r="BT48" s="291" t="s">
        <v>367</v>
      </c>
      <c r="BU48" s="291" t="s">
        <v>394</v>
      </c>
      <c r="BX48" s="41" t="s">
        <v>106</v>
      </c>
      <c r="BY48" s="292" t="s">
        <v>308</v>
      </c>
      <c r="CB48" s="41" t="s">
        <v>106</v>
      </c>
      <c r="CC48" s="291" t="s">
        <v>158</v>
      </c>
    </row>
    <row r="49" spans="1:81" x14ac:dyDescent="0.25">
      <c r="AC49" s="137"/>
      <c r="AH49" s="40" t="s">
        <v>89</v>
      </c>
      <c r="AI49" s="293" t="s">
        <v>397</v>
      </c>
      <c r="AJ49" s="156">
        <f t="shared" si="22"/>
        <v>8</v>
      </c>
      <c r="AK49" s="310" t="s">
        <v>89</v>
      </c>
      <c r="AL49" s="328" t="s">
        <v>151</v>
      </c>
      <c r="AM49" s="328" t="s">
        <v>224</v>
      </c>
      <c r="AN49" s="328" t="s">
        <v>224</v>
      </c>
      <c r="AO49" s="310" t="s">
        <v>66</v>
      </c>
      <c r="AP49" s="310" t="s">
        <v>261</v>
      </c>
      <c r="AQ49" s="25">
        <f t="shared" si="25"/>
        <v>7</v>
      </c>
      <c r="AR49" s="27" t="str">
        <f t="shared" si="23"/>
        <v>инф/а3</v>
      </c>
      <c r="AS49" s="27" t="str">
        <f t="shared" si="26"/>
        <v>инф</v>
      </c>
      <c r="AT49" s="27">
        <f t="shared" si="27"/>
        <v>8</v>
      </c>
      <c r="AU49" s="27" t="str">
        <f t="shared" si="24"/>
        <v>Информатика</v>
      </c>
      <c r="AY49" s="291" t="s">
        <v>364</v>
      </c>
      <c r="AZ49" s="291" t="s">
        <v>404</v>
      </c>
      <c r="BB49" s="293" t="s">
        <v>440</v>
      </c>
      <c r="BC49" s="292" t="s">
        <v>293</v>
      </c>
      <c r="BD49" s="292" t="s">
        <v>158</v>
      </c>
      <c r="BE49" s="292" t="s">
        <v>392</v>
      </c>
      <c r="BF49" s="292" t="s">
        <v>283</v>
      </c>
      <c r="BG49" s="292" t="s">
        <v>393</v>
      </c>
      <c r="BH49" s="293" t="s">
        <v>397</v>
      </c>
      <c r="BI49" s="293" t="s">
        <v>283</v>
      </c>
      <c r="BK49" s="292" t="s">
        <v>386</v>
      </c>
      <c r="BL49" s="292" t="s">
        <v>394</v>
      </c>
      <c r="BR49" s="290" t="s">
        <v>435</v>
      </c>
      <c r="BX49" s="41" t="s">
        <v>106</v>
      </c>
      <c r="BY49" s="291" t="s">
        <v>363</v>
      </c>
      <c r="CB49" s="40" t="s">
        <v>89</v>
      </c>
      <c r="CC49" s="292" t="s">
        <v>205</v>
      </c>
    </row>
    <row r="50" spans="1:81" x14ac:dyDescent="0.25">
      <c r="AB50" s="326" t="s">
        <v>381</v>
      </c>
      <c r="AC50" s="338" t="s">
        <v>358</v>
      </c>
      <c r="AH50" s="40" t="s">
        <v>89</v>
      </c>
      <c r="AI50" s="293" t="s">
        <v>365</v>
      </c>
      <c r="AJ50" s="156">
        <f t="shared" si="22"/>
        <v>8</v>
      </c>
      <c r="AK50" s="310" t="s">
        <v>89</v>
      </c>
      <c r="AL50" s="328" t="s">
        <v>203</v>
      </c>
      <c r="AM50" s="328" t="s">
        <v>224</v>
      </c>
      <c r="AN50" s="328" t="s">
        <v>224</v>
      </c>
      <c r="AO50" s="310" t="s">
        <v>66</v>
      </c>
      <c r="AP50" s="310" t="s">
        <v>261</v>
      </c>
      <c r="AQ50" s="25">
        <f t="shared" si="25"/>
        <v>7</v>
      </c>
      <c r="AR50" s="27" t="str">
        <f t="shared" si="23"/>
        <v>инф/а6</v>
      </c>
      <c r="AS50" s="27" t="str">
        <f t="shared" si="26"/>
        <v>инф</v>
      </c>
      <c r="AT50" s="27">
        <f t="shared" si="27"/>
        <v>8</v>
      </c>
      <c r="AU50" s="27" t="str">
        <f t="shared" si="24"/>
        <v>Информатика</v>
      </c>
      <c r="BB50" s="292" t="s">
        <v>441</v>
      </c>
      <c r="BE50" s="291" t="s">
        <v>392</v>
      </c>
      <c r="BF50" s="291" t="s">
        <v>437</v>
      </c>
      <c r="BG50" s="291" t="s">
        <v>393</v>
      </c>
      <c r="BI50" s="292" t="s">
        <v>443</v>
      </c>
      <c r="BJ50" s="292" t="s">
        <v>394</v>
      </c>
      <c r="BX50" s="41" t="s">
        <v>106</v>
      </c>
      <c r="BY50" s="291" t="s">
        <v>405</v>
      </c>
      <c r="CB50" s="41" t="s">
        <v>106</v>
      </c>
      <c r="CC50" s="293" t="s">
        <v>282</v>
      </c>
    </row>
    <row r="51" spans="1:81" x14ac:dyDescent="0.25">
      <c r="AB51" s="326" t="s">
        <v>382</v>
      </c>
      <c r="AC51" s="338" t="s">
        <v>357</v>
      </c>
      <c r="AH51" s="40" t="s">
        <v>89</v>
      </c>
      <c r="AI51" s="293" t="s">
        <v>371</v>
      </c>
      <c r="AJ51" s="156">
        <f t="shared" si="22"/>
        <v>8</v>
      </c>
      <c r="AK51" s="310" t="s">
        <v>89</v>
      </c>
      <c r="AL51" s="328" t="s">
        <v>271</v>
      </c>
      <c r="AM51" s="328" t="s">
        <v>224</v>
      </c>
      <c r="AN51" s="328" t="s">
        <v>224</v>
      </c>
      <c r="AO51" s="310" t="s">
        <v>66</v>
      </c>
      <c r="AP51" s="310" t="s">
        <v>261</v>
      </c>
      <c r="AQ51" s="25">
        <f t="shared" si="25"/>
        <v>7</v>
      </c>
      <c r="AR51" s="27" t="str">
        <f t="shared" si="23"/>
        <v>инф/а7</v>
      </c>
      <c r="AS51" s="27" t="str">
        <f t="shared" si="26"/>
        <v>инф</v>
      </c>
      <c r="AT51" s="27">
        <f t="shared" si="27"/>
        <v>8</v>
      </c>
      <c r="AU51" s="27" t="str">
        <f t="shared" si="24"/>
        <v>Информатика</v>
      </c>
      <c r="BM51" s="391" t="s">
        <v>444</v>
      </c>
      <c r="BN51" s="394" t="s">
        <v>350</v>
      </c>
      <c r="BO51" s="395" t="s">
        <v>413</v>
      </c>
      <c r="BX51" s="41" t="s">
        <v>106</v>
      </c>
      <c r="BY51" s="290" t="s">
        <v>367</v>
      </c>
      <c r="CB51" s="41" t="s">
        <v>106</v>
      </c>
      <c r="CC51" s="292" t="s">
        <v>158</v>
      </c>
    </row>
    <row r="52" spans="1:81" x14ac:dyDescent="0.25">
      <c r="A52" s="37" t="s">
        <v>71</v>
      </c>
      <c r="B52" s="37" t="s">
        <v>13</v>
      </c>
      <c r="C52" s="37" t="s">
        <v>195</v>
      </c>
      <c r="D52" s="37" t="s">
        <v>257</v>
      </c>
      <c r="E52" s="37" t="s">
        <v>148</v>
      </c>
      <c r="F52" s="64" t="s">
        <v>154</v>
      </c>
      <c r="G52" s="64" t="s">
        <v>155</v>
      </c>
      <c r="H52" s="64" t="s">
        <v>157</v>
      </c>
      <c r="I52" s="63" t="s">
        <v>156</v>
      </c>
      <c r="J52" s="63" t="s">
        <v>215</v>
      </c>
      <c r="K52" s="63" t="s">
        <v>216</v>
      </c>
      <c r="L52" s="20" t="s">
        <v>73</v>
      </c>
      <c r="M52" s="20" t="s">
        <v>105</v>
      </c>
      <c r="N52" s="20" t="s">
        <v>267</v>
      </c>
      <c r="O52" s="21" t="s">
        <v>74</v>
      </c>
      <c r="P52" s="21" t="s">
        <v>248</v>
      </c>
      <c r="Q52" s="21" t="s">
        <v>14</v>
      </c>
      <c r="R52" s="22" t="s">
        <v>75</v>
      </c>
      <c r="S52" s="22" t="s">
        <v>76</v>
      </c>
      <c r="T52" s="22" t="s">
        <v>15</v>
      </c>
      <c r="U52" s="23" t="s">
        <v>77</v>
      </c>
      <c r="V52" s="23" t="s">
        <v>78</v>
      </c>
      <c r="W52" s="23" t="s">
        <v>268</v>
      </c>
      <c r="X52" s="24" t="s">
        <v>79</v>
      </c>
      <c r="Y52" s="24" t="s">
        <v>80</v>
      </c>
      <c r="Z52" s="25" t="s">
        <v>81</v>
      </c>
      <c r="AA52" s="25" t="s">
        <v>422</v>
      </c>
      <c r="AB52" s="26" t="s">
        <v>82</v>
      </c>
      <c r="AC52" s="37" t="s">
        <v>83</v>
      </c>
      <c r="AD52" s="53" t="s">
        <v>16</v>
      </c>
      <c r="AF52" s="37" t="s">
        <v>257</v>
      </c>
      <c r="AH52" s="40" t="s">
        <v>89</v>
      </c>
      <c r="AI52" s="292" t="s">
        <v>443</v>
      </c>
      <c r="AJ52" s="156">
        <f t="shared" si="22"/>
        <v>8</v>
      </c>
      <c r="AK52" s="310" t="s">
        <v>89</v>
      </c>
      <c r="AL52" s="328" t="s">
        <v>150</v>
      </c>
      <c r="AM52" s="328" t="s">
        <v>153</v>
      </c>
      <c r="AN52" s="328" t="s">
        <v>224</v>
      </c>
      <c r="AO52" s="310" t="s">
        <v>461</v>
      </c>
      <c r="AP52" s="310" t="s">
        <v>261</v>
      </c>
      <c r="AQ52" s="25">
        <f t="shared" si="25"/>
        <v>7</v>
      </c>
      <c r="AR52" s="27" t="str">
        <f t="shared" si="23"/>
        <v>инф/а2/а5</v>
      </c>
      <c r="AS52" s="27" t="str">
        <f t="shared" si="26"/>
        <v>инф</v>
      </c>
      <c r="AT52" s="27">
        <f t="shared" si="27"/>
        <v>8</v>
      </c>
      <c r="AU52" s="27" t="str">
        <f t="shared" si="24"/>
        <v>Информатика</v>
      </c>
      <c r="BM52" s="391" t="s">
        <v>413</v>
      </c>
      <c r="BN52" s="394" t="s">
        <v>349</v>
      </c>
      <c r="BO52" s="395" t="s">
        <v>456</v>
      </c>
      <c r="BX52" s="41" t="s">
        <v>106</v>
      </c>
      <c r="BY52" s="290" t="s">
        <v>385</v>
      </c>
      <c r="CB52" s="41" t="s">
        <v>106</v>
      </c>
      <c r="CC52" s="290" t="s">
        <v>348</v>
      </c>
    </row>
    <row r="53" spans="1:81" x14ac:dyDescent="0.25">
      <c r="A53" s="60">
        <f t="shared" ref="A53:A84" si="28">INDEX($A$120:$A$153,MATCH(B53,$B$120:$B$153,0))</f>
        <v>1</v>
      </c>
      <c r="B53" s="28" t="s">
        <v>17</v>
      </c>
      <c r="C53" s="38" t="str">
        <f t="shared" ref="C53:C84" si="29">INDEX($C$120:$C$153,MATCH(B53,$B$120:$B$153,0))</f>
        <v>Лоз</v>
      </c>
      <c r="D53" s="38" t="s">
        <v>167</v>
      </c>
      <c r="E53" s="27"/>
      <c r="F53" s="29"/>
      <c r="G53" s="29"/>
      <c r="H53" s="29"/>
      <c r="I53" s="29"/>
      <c r="J53" s="29"/>
      <c r="K53" s="29"/>
      <c r="L53" s="29"/>
      <c r="M53" s="29">
        <v>3</v>
      </c>
      <c r="N53" s="29">
        <v>3</v>
      </c>
      <c r="O53" s="29"/>
      <c r="P53" s="29"/>
      <c r="Q53" s="29"/>
      <c r="R53" s="29"/>
      <c r="S53" s="29"/>
      <c r="T53" s="29"/>
      <c r="U53" s="29">
        <v>2</v>
      </c>
      <c r="V53" s="29"/>
      <c r="W53" s="29"/>
      <c r="X53" s="29"/>
      <c r="Y53" s="29"/>
      <c r="Z53" s="29">
        <v>1</v>
      </c>
      <c r="AA53" s="29">
        <v>1</v>
      </c>
      <c r="AB53" s="29"/>
      <c r="AC53" s="72">
        <f t="shared" ref="AC53:AC82" si="30">SUM(F53:AB53)</f>
        <v>10</v>
      </c>
      <c r="AD53" s="60">
        <f t="shared" ref="AD53:AD84" si="31">COUNTIF($AY$59:$BU$110,"*"&amp;D53&amp;"*")</f>
        <v>12</v>
      </c>
      <c r="AE53" t="str">
        <f>IF(AC53=AD53,"ок","–-")</f>
        <v>–-</v>
      </c>
      <c r="AF53" s="38" t="s">
        <v>167</v>
      </c>
      <c r="AH53" s="299" t="s">
        <v>93</v>
      </c>
      <c r="AI53" s="350" t="s">
        <v>455</v>
      </c>
      <c r="AJ53" s="156">
        <f t="shared" si="22"/>
        <v>8</v>
      </c>
      <c r="AK53" s="328" t="s">
        <v>93</v>
      </c>
      <c r="AL53" s="328" t="s">
        <v>149</v>
      </c>
      <c r="AM53" s="328" t="s">
        <v>224</v>
      </c>
      <c r="AN53" s="328" t="s">
        <v>224</v>
      </c>
      <c r="AO53" s="310" t="s">
        <v>462</v>
      </c>
      <c r="AP53" s="310" t="s">
        <v>463</v>
      </c>
      <c r="AQ53" s="25">
        <f t="shared" si="25"/>
        <v>10</v>
      </c>
      <c r="AR53" s="27" t="str">
        <f t="shared" si="23"/>
        <v>био/а1</v>
      </c>
      <c r="AS53" s="27" t="str">
        <f t="shared" si="26"/>
        <v>био</v>
      </c>
      <c r="AT53" s="27">
        <f t="shared" si="27"/>
        <v>8</v>
      </c>
      <c r="AU53" s="27" t="str">
        <f t="shared" si="24"/>
        <v>Биология</v>
      </c>
      <c r="BX53" s="41" t="s">
        <v>106</v>
      </c>
      <c r="BY53" s="290" t="s">
        <v>386</v>
      </c>
      <c r="CB53" s="40" t="s">
        <v>89</v>
      </c>
      <c r="CC53" s="287" t="s">
        <v>337</v>
      </c>
    </row>
    <row r="54" spans="1:81" x14ac:dyDescent="0.25">
      <c r="A54" s="60">
        <f t="shared" si="28"/>
        <v>1</v>
      </c>
      <c r="B54" s="28" t="s">
        <v>17</v>
      </c>
      <c r="C54" s="38" t="str">
        <f t="shared" si="29"/>
        <v>Лоз</v>
      </c>
      <c r="D54" s="38" t="s">
        <v>165</v>
      </c>
      <c r="E54" s="27"/>
      <c r="F54" s="29"/>
      <c r="G54" s="29"/>
      <c r="H54" s="29"/>
      <c r="I54" s="29"/>
      <c r="J54" s="29"/>
      <c r="K54" s="29"/>
      <c r="L54" s="29"/>
      <c r="M54" s="29">
        <v>2</v>
      </c>
      <c r="N54" s="29">
        <v>2</v>
      </c>
      <c r="O54" s="29"/>
      <c r="P54" s="29"/>
      <c r="Q54" s="29"/>
      <c r="R54" s="29"/>
      <c r="S54" s="29"/>
      <c r="T54" s="29"/>
      <c r="U54" s="29">
        <v>2</v>
      </c>
      <c r="V54" s="29"/>
      <c r="W54" s="29"/>
      <c r="X54" s="29"/>
      <c r="Y54" s="29"/>
      <c r="Z54" s="29">
        <v>2</v>
      </c>
      <c r="AA54" s="29">
        <v>2</v>
      </c>
      <c r="AB54" s="29"/>
      <c r="AC54" s="72">
        <f t="shared" si="30"/>
        <v>10</v>
      </c>
      <c r="AD54" s="60">
        <f t="shared" si="31"/>
        <v>7</v>
      </c>
      <c r="AE54" t="str">
        <f t="shared" ref="AE54:AE58" si="32">IF(AC54=AD54,"ок","–-")</f>
        <v>–-</v>
      </c>
      <c r="AF54" s="38" t="s">
        <v>165</v>
      </c>
      <c r="AH54" s="288" t="s">
        <v>92</v>
      </c>
      <c r="AI54" s="350" t="s">
        <v>454</v>
      </c>
      <c r="AJ54" s="156">
        <f t="shared" si="22"/>
        <v>9</v>
      </c>
      <c r="AK54" s="328" t="s">
        <v>92</v>
      </c>
      <c r="AL54" s="328" t="s">
        <v>149</v>
      </c>
      <c r="AM54" s="328" t="s">
        <v>224</v>
      </c>
      <c r="AN54" s="328" t="s">
        <v>224</v>
      </c>
      <c r="AO54" s="310" t="s">
        <v>415</v>
      </c>
      <c r="AP54" s="310" t="s">
        <v>416</v>
      </c>
      <c r="AQ54" s="25">
        <f t="shared" si="25"/>
        <v>11</v>
      </c>
      <c r="AR54" s="27" t="str">
        <f t="shared" si="23"/>
        <v>хим/а1</v>
      </c>
      <c r="AS54" s="27" t="str">
        <f t="shared" si="26"/>
        <v>хим</v>
      </c>
      <c r="AT54" s="27">
        <f t="shared" si="27"/>
        <v>9</v>
      </c>
      <c r="AU54" s="27" t="str">
        <f t="shared" si="24"/>
        <v>Химия</v>
      </c>
      <c r="AY54" s="20" t="s">
        <v>73</v>
      </c>
      <c r="AZ54" s="20" t="s">
        <v>105</v>
      </c>
      <c r="BA54" s="20" t="s">
        <v>267</v>
      </c>
      <c r="BB54" s="21" t="s">
        <v>74</v>
      </c>
      <c r="BC54" s="21" t="s">
        <v>248</v>
      </c>
      <c r="BD54" s="21" t="s">
        <v>14</v>
      </c>
      <c r="BE54" s="22" t="s">
        <v>75</v>
      </c>
      <c r="BF54" s="22" t="s">
        <v>76</v>
      </c>
      <c r="BG54" s="22" t="s">
        <v>15</v>
      </c>
      <c r="BH54" s="23" t="s">
        <v>77</v>
      </c>
      <c r="BI54" s="23" t="s">
        <v>78</v>
      </c>
      <c r="BJ54" s="23" t="s">
        <v>268</v>
      </c>
      <c r="BK54" s="24" t="s">
        <v>79</v>
      </c>
      <c r="BL54" s="24" t="s">
        <v>80</v>
      </c>
      <c r="BM54" s="25" t="s">
        <v>81</v>
      </c>
      <c r="BN54" s="25" t="s">
        <v>422</v>
      </c>
      <c r="BO54" s="26" t="s">
        <v>82</v>
      </c>
      <c r="BP54" s="64" t="s">
        <v>154</v>
      </c>
      <c r="BQ54" s="64" t="s">
        <v>155</v>
      </c>
      <c r="BR54" s="64" t="s">
        <v>157</v>
      </c>
      <c r="BS54" s="63" t="s">
        <v>156</v>
      </c>
      <c r="BT54" s="63" t="s">
        <v>215</v>
      </c>
      <c r="BU54" s="63" t="s">
        <v>216</v>
      </c>
      <c r="BX54" s="41" t="s">
        <v>106</v>
      </c>
      <c r="BY54" s="291" t="s">
        <v>345</v>
      </c>
      <c r="CB54" s="303" t="s">
        <v>88</v>
      </c>
      <c r="CC54" s="287" t="s">
        <v>338</v>
      </c>
    </row>
    <row r="55" spans="1:81" x14ac:dyDescent="0.25">
      <c r="A55" s="60">
        <f t="shared" si="28"/>
        <v>2</v>
      </c>
      <c r="B55" s="28" t="s">
        <v>18</v>
      </c>
      <c r="C55" s="38" t="str">
        <f t="shared" si="29"/>
        <v>ОГП</v>
      </c>
      <c r="D55" s="38" t="s">
        <v>168</v>
      </c>
      <c r="E55" s="27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3</v>
      </c>
      <c r="R55" s="29"/>
      <c r="S55" s="29"/>
      <c r="T55" s="29"/>
      <c r="U55" s="29"/>
      <c r="V55" s="29"/>
      <c r="W55" s="29">
        <v>2</v>
      </c>
      <c r="X55" s="29">
        <v>2</v>
      </c>
      <c r="Y55" s="29">
        <v>2</v>
      </c>
      <c r="Z55" s="29"/>
      <c r="AA55" s="29"/>
      <c r="AB55" s="29">
        <v>2</v>
      </c>
      <c r="AC55" s="72">
        <f t="shared" ref="AC55:AC78" si="33">SUM(F55:AB55)</f>
        <v>11</v>
      </c>
      <c r="AD55" s="60">
        <f t="shared" si="31"/>
        <v>10</v>
      </c>
      <c r="AE55" t="str">
        <f t="shared" si="32"/>
        <v>–-</v>
      </c>
      <c r="AF55" s="38" t="s">
        <v>168</v>
      </c>
      <c r="AH55" s="303" t="s">
        <v>88</v>
      </c>
      <c r="AI55" s="391" t="s">
        <v>444</v>
      </c>
      <c r="AJ55" s="156">
        <f t="shared" si="22"/>
        <v>12</v>
      </c>
      <c r="AK55" s="328" t="s">
        <v>88</v>
      </c>
      <c r="AL55" s="328" t="s">
        <v>92</v>
      </c>
      <c r="AM55" s="328" t="s">
        <v>89</v>
      </c>
      <c r="AN55" s="328" t="s">
        <v>224</v>
      </c>
      <c r="AO55" s="310" t="s">
        <v>444</v>
      </c>
      <c r="AP55" s="310" t="s">
        <v>505</v>
      </c>
      <c r="AQ55" s="25">
        <f t="shared" si="25"/>
        <v>6</v>
      </c>
      <c r="AR55" s="27" t="str">
        <f t="shared" si="23"/>
        <v>мат/хим/инф</v>
      </c>
      <c r="AS55" s="27" t="str">
        <f t="shared" si="26"/>
        <v>мат</v>
      </c>
      <c r="AT55" s="27">
        <f t="shared" si="27"/>
        <v>12</v>
      </c>
      <c r="AU55" s="27" t="str">
        <f t="shared" si="24"/>
        <v>Математика</v>
      </c>
      <c r="AY55" s="59" t="s">
        <v>383</v>
      </c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X55" s="41" t="s">
        <v>106</v>
      </c>
      <c r="BY55" s="292" t="s">
        <v>283</v>
      </c>
      <c r="CB55" s="41" t="s">
        <v>106</v>
      </c>
      <c r="CC55" s="290" t="s">
        <v>318</v>
      </c>
    </row>
    <row r="56" spans="1:81" x14ac:dyDescent="0.25">
      <c r="A56" s="60">
        <f t="shared" si="28"/>
        <v>2</v>
      </c>
      <c r="B56" s="28" t="s">
        <v>18</v>
      </c>
      <c r="C56" s="38" t="str">
        <f t="shared" si="29"/>
        <v>ОГП</v>
      </c>
      <c r="D56" s="38" t="s">
        <v>169</v>
      </c>
      <c r="E56" s="2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>
        <v>2</v>
      </c>
      <c r="R56" s="29"/>
      <c r="S56" s="29"/>
      <c r="T56" s="29"/>
      <c r="U56" s="29"/>
      <c r="V56" s="29"/>
      <c r="W56" s="29">
        <v>2</v>
      </c>
      <c r="X56" s="29">
        <v>1</v>
      </c>
      <c r="Y56" s="29">
        <v>1</v>
      </c>
      <c r="Z56" s="29"/>
      <c r="AA56" s="29"/>
      <c r="AB56" s="29">
        <v>1</v>
      </c>
      <c r="AC56" s="72">
        <f t="shared" si="33"/>
        <v>7</v>
      </c>
      <c r="AD56" s="60">
        <f t="shared" si="31"/>
        <v>9</v>
      </c>
      <c r="AE56" t="str">
        <f t="shared" si="32"/>
        <v>–-</v>
      </c>
      <c r="AF56" s="38" t="s">
        <v>169</v>
      </c>
      <c r="AH56" s="40" t="s">
        <v>89</v>
      </c>
      <c r="AI56" s="391" t="s">
        <v>413</v>
      </c>
      <c r="AJ56" s="156">
        <f t="shared" si="22"/>
        <v>8</v>
      </c>
      <c r="AK56" s="328" t="s">
        <v>89</v>
      </c>
      <c r="AL56" s="328" t="s">
        <v>98</v>
      </c>
      <c r="AM56" s="328" t="s">
        <v>224</v>
      </c>
      <c r="AN56" s="328" t="s">
        <v>224</v>
      </c>
      <c r="AO56" s="310" t="s">
        <v>413</v>
      </c>
      <c r="AP56" s="310" t="s">
        <v>414</v>
      </c>
      <c r="AQ56" s="25">
        <f t="shared" si="25"/>
        <v>7</v>
      </c>
      <c r="AR56" s="27" t="str">
        <f t="shared" si="23"/>
        <v>инф/общ</v>
      </c>
      <c r="AS56" s="27" t="str">
        <f t="shared" si="26"/>
        <v>инф</v>
      </c>
      <c r="AT56" s="27">
        <f t="shared" si="27"/>
        <v>8</v>
      </c>
      <c r="AU56" s="27" t="str">
        <f t="shared" si="24"/>
        <v>Информатика</v>
      </c>
      <c r="AY56">
        <f t="shared" ref="AY56:BO56" si="34">COUNTA(AY4:AY53)</f>
        <v>27</v>
      </c>
      <c r="AZ56">
        <f t="shared" si="34"/>
        <v>27</v>
      </c>
      <c r="BA56">
        <f t="shared" si="34"/>
        <v>27</v>
      </c>
      <c r="BB56">
        <f t="shared" si="34"/>
        <v>29</v>
      </c>
      <c r="BC56">
        <f t="shared" si="34"/>
        <v>29</v>
      </c>
      <c r="BD56">
        <f t="shared" si="34"/>
        <v>29</v>
      </c>
      <c r="BE56">
        <f t="shared" si="34"/>
        <v>30</v>
      </c>
      <c r="BF56">
        <f t="shared" si="34"/>
        <v>30</v>
      </c>
      <c r="BG56">
        <f t="shared" si="34"/>
        <v>30</v>
      </c>
      <c r="BH56">
        <f t="shared" si="34"/>
        <v>31</v>
      </c>
      <c r="BI56">
        <f t="shared" si="34"/>
        <v>31</v>
      </c>
      <c r="BJ56">
        <f t="shared" si="34"/>
        <v>32</v>
      </c>
      <c r="BK56">
        <f t="shared" si="34"/>
        <v>33</v>
      </c>
      <c r="BL56">
        <f t="shared" si="34"/>
        <v>31</v>
      </c>
      <c r="BM56">
        <f t="shared" si="34"/>
        <v>31</v>
      </c>
      <c r="BN56">
        <f t="shared" si="34"/>
        <v>27</v>
      </c>
      <c r="BO56">
        <f t="shared" si="34"/>
        <v>31</v>
      </c>
      <c r="BX56" s="41" t="s">
        <v>106</v>
      </c>
      <c r="BY56" s="292" t="s">
        <v>152</v>
      </c>
      <c r="CB56" s="299" t="s">
        <v>93</v>
      </c>
      <c r="CC56" s="300" t="s">
        <v>322</v>
      </c>
    </row>
    <row r="57" spans="1:81" x14ac:dyDescent="0.25">
      <c r="A57" s="60">
        <f t="shared" si="28"/>
        <v>3</v>
      </c>
      <c r="B57" s="322" t="s">
        <v>354</v>
      </c>
      <c r="C57" s="38" t="str">
        <f t="shared" si="29"/>
        <v>Сок</v>
      </c>
      <c r="D57" s="38" t="s">
        <v>170</v>
      </c>
      <c r="E57" s="27"/>
      <c r="F57" s="29"/>
      <c r="G57" s="29"/>
      <c r="H57" s="29"/>
      <c r="I57" s="29"/>
      <c r="J57" s="29"/>
      <c r="K57" s="29"/>
      <c r="L57" s="29">
        <v>3</v>
      </c>
      <c r="M57" s="29"/>
      <c r="N57" s="29"/>
      <c r="O57" s="29">
        <v>3</v>
      </c>
      <c r="P57" s="29"/>
      <c r="Q57" s="29"/>
      <c r="R57" s="29">
        <v>2</v>
      </c>
      <c r="S57" s="29">
        <v>2</v>
      </c>
      <c r="T57" s="29">
        <v>2</v>
      </c>
      <c r="U57" s="29"/>
      <c r="V57" s="29"/>
      <c r="W57" s="29"/>
      <c r="X57" s="29"/>
      <c r="Y57" s="29"/>
      <c r="Z57" s="29"/>
      <c r="AA57" s="29"/>
      <c r="AB57" s="29"/>
      <c r="AC57" s="72">
        <f t="shared" si="33"/>
        <v>12</v>
      </c>
      <c r="AD57" s="60">
        <f t="shared" si="31"/>
        <v>12</v>
      </c>
      <c r="AE57" t="str">
        <f t="shared" si="32"/>
        <v>ок</v>
      </c>
      <c r="AF57" s="38" t="s">
        <v>170</v>
      </c>
      <c r="AH57" s="307" t="s">
        <v>109</v>
      </c>
      <c r="AI57" s="394" t="s">
        <v>350</v>
      </c>
      <c r="AJ57" s="156">
        <f t="shared" si="22"/>
        <v>3</v>
      </c>
      <c r="AK57" s="328" t="s">
        <v>196</v>
      </c>
      <c r="AL57" s="328" t="s">
        <v>89</v>
      </c>
      <c r="AM57" s="328" t="s">
        <v>224</v>
      </c>
      <c r="AN57" s="328" t="s">
        <v>224</v>
      </c>
      <c r="AO57" s="310" t="s">
        <v>466</v>
      </c>
      <c r="AP57" s="310" t="s">
        <v>464</v>
      </c>
      <c r="AQ57" s="25">
        <f t="shared" si="25"/>
        <v>17</v>
      </c>
      <c r="AR57" s="27" t="str">
        <f t="shared" si="23"/>
        <v>фк1/инф</v>
      </c>
      <c r="AS57" s="27" t="str">
        <f t="shared" si="26"/>
        <v>фк</v>
      </c>
      <c r="AT57" s="27">
        <f t="shared" si="27"/>
        <v>3</v>
      </c>
      <c r="AU57" s="27" t="str">
        <f t="shared" si="24"/>
        <v>Физическая культура</v>
      </c>
      <c r="BX57" s="41" t="s">
        <v>106</v>
      </c>
      <c r="BY57" s="347" t="s">
        <v>366</v>
      </c>
      <c r="CB57" s="288" t="s">
        <v>92</v>
      </c>
      <c r="CC57" s="300" t="s">
        <v>319</v>
      </c>
    </row>
    <row r="58" spans="1:81" x14ac:dyDescent="0.25">
      <c r="A58" s="60">
        <f t="shared" si="28"/>
        <v>3</v>
      </c>
      <c r="B58" s="322" t="s">
        <v>354</v>
      </c>
      <c r="C58" s="38" t="str">
        <f t="shared" si="29"/>
        <v>Сок</v>
      </c>
      <c r="D58" s="38" t="s">
        <v>171</v>
      </c>
      <c r="E58" s="27"/>
      <c r="F58" s="29"/>
      <c r="G58" s="29"/>
      <c r="H58" s="29"/>
      <c r="I58" s="29"/>
      <c r="J58" s="29"/>
      <c r="K58" s="29"/>
      <c r="L58" s="29">
        <v>2</v>
      </c>
      <c r="M58" s="29"/>
      <c r="N58" s="29"/>
      <c r="O58" s="29">
        <v>2</v>
      </c>
      <c r="P58" s="29"/>
      <c r="Q58" s="29"/>
      <c r="R58" s="29">
        <v>1</v>
      </c>
      <c r="S58" s="29">
        <v>1</v>
      </c>
      <c r="T58" s="29">
        <v>1</v>
      </c>
      <c r="U58" s="29"/>
      <c r="V58" s="29"/>
      <c r="W58" s="29"/>
      <c r="X58" s="29"/>
      <c r="Y58" s="29"/>
      <c r="Z58" s="29"/>
      <c r="AA58" s="29"/>
      <c r="AB58" s="29"/>
      <c r="AC58" s="72">
        <f t="shared" si="33"/>
        <v>7</v>
      </c>
      <c r="AD58" s="60">
        <f t="shared" si="31"/>
        <v>10</v>
      </c>
      <c r="AE58" t="str">
        <f t="shared" si="32"/>
        <v>–-</v>
      </c>
      <c r="AF58" s="38" t="s">
        <v>171</v>
      </c>
      <c r="AH58" s="40" t="s">
        <v>89</v>
      </c>
      <c r="AI58" s="394" t="s">
        <v>349</v>
      </c>
      <c r="AJ58" s="156">
        <f t="shared" si="22"/>
        <v>8</v>
      </c>
      <c r="AK58" s="328" t="s">
        <v>89</v>
      </c>
      <c r="AL58" s="328" t="s">
        <v>197</v>
      </c>
      <c r="AM58" s="328" t="s">
        <v>224</v>
      </c>
      <c r="AN58" s="328" t="s">
        <v>224</v>
      </c>
      <c r="AO58" s="310" t="s">
        <v>465</v>
      </c>
      <c r="AP58" s="310" t="s">
        <v>500</v>
      </c>
      <c r="AQ58" s="25">
        <f t="shared" si="25"/>
        <v>7</v>
      </c>
      <c r="AR58" s="27" t="str">
        <f t="shared" si="23"/>
        <v>инф/фк2</v>
      </c>
      <c r="AS58" s="27" t="str">
        <f t="shared" si="26"/>
        <v>инф</v>
      </c>
      <c r="AT58" s="27">
        <f t="shared" si="27"/>
        <v>8</v>
      </c>
      <c r="AU58" s="27" t="str">
        <f t="shared" si="24"/>
        <v>Информатика</v>
      </c>
      <c r="AY58" s="59" t="s">
        <v>317</v>
      </c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X58" s="41" t="s">
        <v>106</v>
      </c>
      <c r="BY58" s="292" t="s">
        <v>406</v>
      </c>
      <c r="CB58" s="41" t="s">
        <v>106</v>
      </c>
      <c r="CC58" s="290" t="s">
        <v>343</v>
      </c>
    </row>
    <row r="59" spans="1:81" x14ac:dyDescent="0.25">
      <c r="A59" s="60">
        <f t="shared" si="28"/>
        <v>4</v>
      </c>
      <c r="B59" s="322" t="s">
        <v>19</v>
      </c>
      <c r="C59" s="38" t="str">
        <f t="shared" si="29"/>
        <v>Мос</v>
      </c>
      <c r="D59" s="302" t="s">
        <v>166</v>
      </c>
      <c r="E59" s="2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>
        <v>3</v>
      </c>
      <c r="Q59" s="29"/>
      <c r="R59" s="29"/>
      <c r="S59" s="29"/>
      <c r="T59" s="29"/>
      <c r="U59" s="29"/>
      <c r="V59" s="29">
        <v>2</v>
      </c>
      <c r="W59" s="29"/>
      <c r="X59" s="29"/>
      <c r="Y59" s="29"/>
      <c r="Z59" s="29"/>
      <c r="AA59" s="29"/>
      <c r="AB59" s="29"/>
      <c r="AC59" s="72">
        <f t="shared" si="33"/>
        <v>5</v>
      </c>
      <c r="AD59" s="60">
        <f t="shared" si="31"/>
        <v>5</v>
      </c>
      <c r="AE59" t="str">
        <f>IF(AC59=AD59,"ок","–-")</f>
        <v>ок</v>
      </c>
      <c r="AF59" s="302" t="s">
        <v>166</v>
      </c>
      <c r="AH59" s="40" t="s">
        <v>89</v>
      </c>
      <c r="AI59" s="395" t="s">
        <v>413</v>
      </c>
      <c r="AJ59" s="156">
        <f t="shared" si="22"/>
        <v>8</v>
      </c>
      <c r="AK59" s="328" t="s">
        <v>89</v>
      </c>
      <c r="AL59" s="328" t="s">
        <v>98</v>
      </c>
      <c r="AM59" s="328" t="s">
        <v>224</v>
      </c>
      <c r="AN59" s="328" t="s">
        <v>224</v>
      </c>
      <c r="AO59" s="310" t="s">
        <v>413</v>
      </c>
      <c r="AP59" s="310" t="s">
        <v>414</v>
      </c>
      <c r="AQ59" s="25">
        <f t="shared" si="25"/>
        <v>7</v>
      </c>
      <c r="AR59" s="27" t="str">
        <f t="shared" si="23"/>
        <v>инф/общ</v>
      </c>
      <c r="AS59" s="27" t="str">
        <f t="shared" si="26"/>
        <v>инф</v>
      </c>
      <c r="AT59" s="27">
        <f t="shared" si="27"/>
        <v>8</v>
      </c>
      <c r="AU59" s="27" t="str">
        <f t="shared" si="24"/>
        <v>Информатика</v>
      </c>
      <c r="AY59" s="20" t="s">
        <v>73</v>
      </c>
      <c r="AZ59" s="20" t="s">
        <v>105</v>
      </c>
      <c r="BA59" s="20" t="s">
        <v>267</v>
      </c>
      <c r="BB59" s="21" t="s">
        <v>74</v>
      </c>
      <c r="BC59" s="21" t="s">
        <v>248</v>
      </c>
      <c r="BD59" s="21" t="s">
        <v>14</v>
      </c>
      <c r="BE59" s="22" t="s">
        <v>75</v>
      </c>
      <c r="BF59" s="22" t="s">
        <v>76</v>
      </c>
      <c r="BG59" s="22" t="s">
        <v>15</v>
      </c>
      <c r="BH59" s="23" t="s">
        <v>77</v>
      </c>
      <c r="BI59" s="23" t="s">
        <v>78</v>
      </c>
      <c r="BJ59" s="23" t="s">
        <v>268</v>
      </c>
      <c r="BK59" s="24" t="s">
        <v>79</v>
      </c>
      <c r="BL59" s="24" t="s">
        <v>80</v>
      </c>
      <c r="BM59" s="25" t="s">
        <v>81</v>
      </c>
      <c r="BN59" s="25" t="s">
        <v>422</v>
      </c>
      <c r="BO59" s="26" t="s">
        <v>82</v>
      </c>
      <c r="BP59" s="64" t="s">
        <v>154</v>
      </c>
      <c r="BQ59" s="64" t="s">
        <v>155</v>
      </c>
      <c r="BR59" s="64" t="s">
        <v>157</v>
      </c>
      <c r="BS59" s="63" t="s">
        <v>156</v>
      </c>
      <c r="BT59" s="63" t="s">
        <v>215</v>
      </c>
      <c r="BU59" s="63" t="s">
        <v>216</v>
      </c>
      <c r="BX59" s="41" t="s">
        <v>106</v>
      </c>
      <c r="BY59" s="291" t="s">
        <v>394</v>
      </c>
      <c r="CB59" s="41" t="s">
        <v>106</v>
      </c>
      <c r="CC59" s="291" t="s">
        <v>314</v>
      </c>
    </row>
    <row r="60" spans="1:81" x14ac:dyDescent="0.25">
      <c r="A60" s="60">
        <f t="shared" si="28"/>
        <v>4</v>
      </c>
      <c r="B60" s="322" t="s">
        <v>19</v>
      </c>
      <c r="C60" s="38" t="str">
        <f t="shared" si="29"/>
        <v>Мос</v>
      </c>
      <c r="D60" s="302" t="s">
        <v>164</v>
      </c>
      <c r="E60" s="2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>
        <v>2</v>
      </c>
      <c r="Q60" s="29"/>
      <c r="R60" s="29"/>
      <c r="S60" s="29"/>
      <c r="T60" s="29"/>
      <c r="U60" s="29"/>
      <c r="V60" s="29">
        <v>2</v>
      </c>
      <c r="W60" s="29"/>
      <c r="X60" s="29"/>
      <c r="Y60" s="29"/>
      <c r="Z60" s="29"/>
      <c r="AA60" s="29"/>
      <c r="AB60" s="29"/>
      <c r="AC60" s="72">
        <f t="shared" si="33"/>
        <v>4</v>
      </c>
      <c r="AD60" s="60">
        <f t="shared" si="31"/>
        <v>3</v>
      </c>
      <c r="AE60" t="str">
        <f>IF(AC60=AD60,"ок","–-")</f>
        <v>–-</v>
      </c>
      <c r="AF60" s="302" t="s">
        <v>164</v>
      </c>
      <c r="AH60" s="288" t="s">
        <v>92</v>
      </c>
      <c r="AI60" s="395" t="s">
        <v>456</v>
      </c>
      <c r="AJ60" s="156">
        <f t="shared" si="22"/>
        <v>9</v>
      </c>
      <c r="AK60" s="328" t="s">
        <v>92</v>
      </c>
      <c r="AL60" s="328" t="s">
        <v>89</v>
      </c>
      <c r="AM60" s="328" t="s">
        <v>224</v>
      </c>
      <c r="AN60" s="328" t="s">
        <v>224</v>
      </c>
      <c r="AO60" s="310" t="s">
        <v>456</v>
      </c>
      <c r="AP60" s="310" t="s">
        <v>467</v>
      </c>
      <c r="AQ60" s="25">
        <f t="shared" si="25"/>
        <v>11</v>
      </c>
      <c r="AR60" s="27" t="str">
        <f t="shared" si="23"/>
        <v>хим/инф</v>
      </c>
      <c r="AS60" s="27" t="str">
        <f t="shared" si="26"/>
        <v>хим</v>
      </c>
      <c r="AT60" s="27">
        <f t="shared" si="27"/>
        <v>9</v>
      </c>
      <c r="AU60" s="27" t="str">
        <f t="shared" si="24"/>
        <v>Химия</v>
      </c>
      <c r="AY60" s="301" t="s">
        <v>172</v>
      </c>
      <c r="AZ60" s="301" t="s">
        <v>172</v>
      </c>
      <c r="BA60" s="301" t="s">
        <v>302</v>
      </c>
      <c r="BB60" s="262" t="s">
        <v>174</v>
      </c>
      <c r="BC60" s="262" t="s">
        <v>178</v>
      </c>
      <c r="BD60" s="262" t="s">
        <v>178</v>
      </c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X60" s="41" t="s">
        <v>106</v>
      </c>
      <c r="BY60" s="292" t="s">
        <v>368</v>
      </c>
      <c r="CB60" s="41" t="s">
        <v>106</v>
      </c>
      <c r="CC60" s="291" t="s">
        <v>345</v>
      </c>
    </row>
    <row r="61" spans="1:81" x14ac:dyDescent="0.25">
      <c r="A61" s="60">
        <f t="shared" si="28"/>
        <v>4</v>
      </c>
      <c r="B61" s="327" t="s">
        <v>19</v>
      </c>
      <c r="C61" s="70" t="str">
        <f t="shared" si="29"/>
        <v>Мос</v>
      </c>
      <c r="D61" s="301" t="s">
        <v>172</v>
      </c>
      <c r="E61" s="27"/>
      <c r="F61" s="29"/>
      <c r="G61" s="29"/>
      <c r="H61" s="29"/>
      <c r="I61" s="29"/>
      <c r="J61" s="29"/>
      <c r="K61" s="29"/>
      <c r="L61" s="29">
        <v>3</v>
      </c>
      <c r="M61" s="29">
        <v>3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72">
        <f t="shared" si="33"/>
        <v>6</v>
      </c>
      <c r="AD61" s="60">
        <f t="shared" si="31"/>
        <v>6</v>
      </c>
      <c r="AE61" t="str">
        <f>IF(AC61=AD61,"ок","–-")</f>
        <v>ок</v>
      </c>
      <c r="AF61" s="301" t="s">
        <v>172</v>
      </c>
      <c r="AH61" s="303" t="s">
        <v>88</v>
      </c>
      <c r="AI61" s="303" t="s">
        <v>180</v>
      </c>
      <c r="AJ61" s="156">
        <f t="shared" si="22"/>
        <v>12</v>
      </c>
      <c r="AK61" s="310" t="s">
        <v>180</v>
      </c>
      <c r="AL61" s="328" t="s">
        <v>224</v>
      </c>
      <c r="AM61" s="328" t="s">
        <v>224</v>
      </c>
      <c r="AN61" s="328" t="s">
        <v>224</v>
      </c>
      <c r="AO61" s="310" t="s">
        <v>88</v>
      </c>
      <c r="AP61" s="310" t="s">
        <v>184</v>
      </c>
      <c r="AQ61" s="25">
        <f t="shared" si="25"/>
        <v>6</v>
      </c>
      <c r="AR61" s="27" t="str">
        <f t="shared" si="23"/>
        <v>м1</v>
      </c>
      <c r="AS61" s="27" t="str">
        <f t="shared" si="26"/>
        <v>мат</v>
      </c>
      <c r="AT61" s="27">
        <f t="shared" si="27"/>
        <v>12</v>
      </c>
      <c r="AU61" s="27" t="str">
        <f t="shared" si="24"/>
        <v>Математика</v>
      </c>
      <c r="AY61" s="301" t="s">
        <v>172</v>
      </c>
      <c r="AZ61" s="301" t="s">
        <v>172</v>
      </c>
      <c r="BA61" s="301" t="s">
        <v>302</v>
      </c>
      <c r="BB61" s="262" t="s">
        <v>174</v>
      </c>
      <c r="BC61" s="262" t="s">
        <v>178</v>
      </c>
      <c r="BD61" s="262" t="s">
        <v>178</v>
      </c>
      <c r="BE61" s="262" t="s">
        <v>178</v>
      </c>
      <c r="BF61" s="262" t="s">
        <v>178</v>
      </c>
      <c r="BG61" s="301" t="s">
        <v>176</v>
      </c>
      <c r="BH61" s="262" t="s">
        <v>174</v>
      </c>
      <c r="BI61" s="262" t="s">
        <v>174</v>
      </c>
      <c r="BJ61" s="301" t="s">
        <v>302</v>
      </c>
      <c r="BK61" s="301" t="s">
        <v>302</v>
      </c>
      <c r="BL61" s="262" t="s">
        <v>174</v>
      </c>
      <c r="BM61" s="134"/>
      <c r="BN61" s="134"/>
      <c r="BO61" s="301" t="s">
        <v>176</v>
      </c>
      <c r="BX61" s="41" t="s">
        <v>106</v>
      </c>
      <c r="BY61" s="291" t="s">
        <v>373</v>
      </c>
      <c r="CB61" s="41" t="s">
        <v>106</v>
      </c>
      <c r="CC61" s="291" t="s">
        <v>352</v>
      </c>
    </row>
    <row r="62" spans="1:81" x14ac:dyDescent="0.25">
      <c r="A62" s="60">
        <f t="shared" si="28"/>
        <v>4</v>
      </c>
      <c r="B62" s="327" t="s">
        <v>19</v>
      </c>
      <c r="C62" s="70" t="str">
        <f t="shared" si="29"/>
        <v>Мос</v>
      </c>
      <c r="D62" s="301" t="s">
        <v>173</v>
      </c>
      <c r="E62" s="27"/>
      <c r="F62" s="29"/>
      <c r="G62" s="29"/>
      <c r="H62" s="29"/>
      <c r="I62" s="29"/>
      <c r="J62" s="29"/>
      <c r="K62" s="29"/>
      <c r="L62" s="29">
        <v>2</v>
      </c>
      <c r="M62" s="29">
        <v>2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72">
        <f t="shared" si="33"/>
        <v>4</v>
      </c>
      <c r="AD62" s="60">
        <f t="shared" si="31"/>
        <v>4</v>
      </c>
      <c r="AE62" t="str">
        <f>IF(AC62=AD62,"ок","–-")</f>
        <v>ок</v>
      </c>
      <c r="AF62" s="301" t="s">
        <v>173</v>
      </c>
      <c r="AH62" s="303" t="s">
        <v>88</v>
      </c>
      <c r="AI62" s="303" t="s">
        <v>181</v>
      </c>
      <c r="AJ62" s="156">
        <f t="shared" si="22"/>
        <v>12</v>
      </c>
      <c r="AK62" s="310" t="s">
        <v>181</v>
      </c>
      <c r="AL62" s="328" t="s">
        <v>224</v>
      </c>
      <c r="AM62" s="328" t="s">
        <v>224</v>
      </c>
      <c r="AN62" s="328" t="s">
        <v>224</v>
      </c>
      <c r="AO62" s="310" t="s">
        <v>88</v>
      </c>
      <c r="AP62" s="310" t="s">
        <v>184</v>
      </c>
      <c r="AQ62" s="25">
        <f t="shared" si="25"/>
        <v>6</v>
      </c>
      <c r="AR62" s="27" t="str">
        <f t="shared" si="23"/>
        <v>м2</v>
      </c>
      <c r="AS62" s="27" t="str">
        <f t="shared" si="26"/>
        <v>мат</v>
      </c>
      <c r="AT62" s="27">
        <f t="shared" si="27"/>
        <v>12</v>
      </c>
      <c r="AU62" s="27" t="str">
        <f t="shared" si="24"/>
        <v>Математика</v>
      </c>
      <c r="AY62" s="301" t="s">
        <v>172</v>
      </c>
      <c r="AZ62" s="301" t="s">
        <v>172</v>
      </c>
      <c r="BA62" s="301" t="s">
        <v>302</v>
      </c>
      <c r="BB62" s="262" t="s">
        <v>174</v>
      </c>
      <c r="BC62" s="262" t="s">
        <v>178</v>
      </c>
      <c r="BD62" s="262" t="s">
        <v>178</v>
      </c>
      <c r="BE62" s="262" t="s">
        <v>178</v>
      </c>
      <c r="BF62" s="262" t="s">
        <v>178</v>
      </c>
      <c r="BG62" s="301" t="s">
        <v>176</v>
      </c>
      <c r="BH62" s="262" t="s">
        <v>174</v>
      </c>
      <c r="BI62" s="262" t="s">
        <v>174</v>
      </c>
      <c r="BJ62" s="301" t="s">
        <v>302</v>
      </c>
      <c r="BK62" s="301" t="s">
        <v>302</v>
      </c>
      <c r="BL62" s="262" t="s">
        <v>174</v>
      </c>
      <c r="BM62" s="262" t="s">
        <v>178</v>
      </c>
      <c r="BN62" s="262" t="s">
        <v>174</v>
      </c>
      <c r="BO62" s="301" t="s">
        <v>176</v>
      </c>
      <c r="BX62" s="41" t="s">
        <v>106</v>
      </c>
      <c r="BY62" s="292" t="s">
        <v>398</v>
      </c>
      <c r="CB62" s="303" t="s">
        <v>88</v>
      </c>
      <c r="CC62" s="303" t="s">
        <v>180</v>
      </c>
    </row>
    <row r="63" spans="1:81" x14ac:dyDescent="0.25">
      <c r="A63" s="60">
        <f t="shared" si="28"/>
        <v>5</v>
      </c>
      <c r="B63" s="103" t="s">
        <v>20</v>
      </c>
      <c r="C63" s="70" t="str">
        <f t="shared" si="29"/>
        <v>Зми</v>
      </c>
      <c r="D63" s="70" t="s">
        <v>174</v>
      </c>
      <c r="E63" s="27"/>
      <c r="F63" s="29"/>
      <c r="G63" s="29"/>
      <c r="H63" s="29"/>
      <c r="I63" s="29"/>
      <c r="J63" s="29"/>
      <c r="K63" s="29"/>
      <c r="L63" s="29"/>
      <c r="M63" s="29"/>
      <c r="N63" s="29"/>
      <c r="O63" s="29">
        <v>3</v>
      </c>
      <c r="P63" s="29"/>
      <c r="Q63" s="29"/>
      <c r="R63" s="29"/>
      <c r="S63" s="29"/>
      <c r="T63" s="29"/>
      <c r="U63" s="29">
        <v>2</v>
      </c>
      <c r="V63" s="29">
        <v>2</v>
      </c>
      <c r="W63" s="29"/>
      <c r="X63" s="29"/>
      <c r="Y63" s="29">
        <v>2</v>
      </c>
      <c r="Z63" s="29"/>
      <c r="AA63" s="29">
        <v>2</v>
      </c>
      <c r="AB63" s="29"/>
      <c r="AC63" s="72">
        <f t="shared" si="33"/>
        <v>11</v>
      </c>
      <c r="AD63" s="60">
        <f t="shared" si="31"/>
        <v>10</v>
      </c>
      <c r="AE63" t="str">
        <f t="shared" ref="AE63:AE77" si="35">IF(AC63=AD63,"ок","–-")</f>
        <v>–-</v>
      </c>
      <c r="AF63" s="70" t="s">
        <v>174</v>
      </c>
      <c r="AH63" s="303" t="s">
        <v>88</v>
      </c>
      <c r="AI63" s="303" t="s">
        <v>182</v>
      </c>
      <c r="AJ63" s="156">
        <f t="shared" si="22"/>
        <v>12</v>
      </c>
      <c r="AK63" s="310" t="s">
        <v>182</v>
      </c>
      <c r="AL63" s="328" t="s">
        <v>224</v>
      </c>
      <c r="AM63" s="328" t="s">
        <v>224</v>
      </c>
      <c r="AN63" s="328" t="s">
        <v>224</v>
      </c>
      <c r="AO63" s="310" t="s">
        <v>88</v>
      </c>
      <c r="AP63" s="310" t="s">
        <v>184</v>
      </c>
      <c r="AQ63" s="25">
        <f t="shared" si="25"/>
        <v>6</v>
      </c>
      <c r="AR63" s="27" t="str">
        <f t="shared" si="23"/>
        <v>м3</v>
      </c>
      <c r="AS63" s="27" t="str">
        <f t="shared" si="26"/>
        <v>мат</v>
      </c>
      <c r="AT63" s="27">
        <f t="shared" si="27"/>
        <v>12</v>
      </c>
      <c r="AU63" s="27" t="str">
        <f t="shared" si="24"/>
        <v>Математика</v>
      </c>
      <c r="AY63" s="301" t="s">
        <v>173</v>
      </c>
      <c r="AZ63" s="301" t="s">
        <v>173</v>
      </c>
      <c r="BA63" s="301" t="s">
        <v>303</v>
      </c>
      <c r="BB63" s="262" t="s">
        <v>175</v>
      </c>
      <c r="BC63" s="262" t="s">
        <v>179</v>
      </c>
      <c r="BD63" s="262" t="s">
        <v>179</v>
      </c>
      <c r="BE63" s="262" t="s">
        <v>179</v>
      </c>
      <c r="BF63" s="262" t="s">
        <v>179</v>
      </c>
      <c r="BG63" s="301" t="s">
        <v>177</v>
      </c>
      <c r="BH63" s="262" t="s">
        <v>175</v>
      </c>
      <c r="BI63" s="262" t="s">
        <v>175</v>
      </c>
      <c r="BJ63" s="301" t="s">
        <v>303</v>
      </c>
      <c r="BK63" s="301" t="s">
        <v>303</v>
      </c>
      <c r="BL63" s="262" t="s">
        <v>175</v>
      </c>
      <c r="BM63" s="262" t="s">
        <v>179</v>
      </c>
      <c r="BN63" s="262" t="s">
        <v>175</v>
      </c>
      <c r="BO63" s="301" t="s">
        <v>177</v>
      </c>
      <c r="BX63" s="41" t="s">
        <v>106</v>
      </c>
      <c r="BY63" s="350" t="s">
        <v>203</v>
      </c>
      <c r="CB63" s="303" t="s">
        <v>88</v>
      </c>
      <c r="CC63" s="303" t="s">
        <v>181</v>
      </c>
    </row>
    <row r="64" spans="1:81" x14ac:dyDescent="0.25">
      <c r="A64" s="60">
        <f t="shared" si="28"/>
        <v>5</v>
      </c>
      <c r="B64" s="103" t="s">
        <v>20</v>
      </c>
      <c r="C64" s="70" t="str">
        <f t="shared" si="29"/>
        <v>Зми</v>
      </c>
      <c r="D64" s="70" t="s">
        <v>175</v>
      </c>
      <c r="E64" s="27"/>
      <c r="F64" s="29"/>
      <c r="G64" s="29"/>
      <c r="H64" s="29"/>
      <c r="I64" s="29"/>
      <c r="J64" s="29"/>
      <c r="K64" s="29"/>
      <c r="L64" s="29"/>
      <c r="M64" s="29"/>
      <c r="N64" s="29"/>
      <c r="O64" s="29">
        <v>2</v>
      </c>
      <c r="P64" s="29"/>
      <c r="Q64" s="29"/>
      <c r="R64" s="29"/>
      <c r="S64" s="29"/>
      <c r="T64" s="29"/>
      <c r="U64" s="29">
        <v>1</v>
      </c>
      <c r="V64" s="29">
        <v>1</v>
      </c>
      <c r="W64" s="29"/>
      <c r="X64" s="29"/>
      <c r="Y64" s="29">
        <v>2</v>
      </c>
      <c r="Z64" s="29"/>
      <c r="AA64" s="29">
        <v>1</v>
      </c>
      <c r="AB64" s="29"/>
      <c r="AC64" s="72">
        <f t="shared" si="33"/>
        <v>7</v>
      </c>
      <c r="AD64" s="60">
        <f t="shared" si="31"/>
        <v>9</v>
      </c>
      <c r="AE64" t="str">
        <f t="shared" si="35"/>
        <v>–-</v>
      </c>
      <c r="AF64" s="70" t="s">
        <v>175</v>
      </c>
      <c r="AH64" s="303" t="s">
        <v>88</v>
      </c>
      <c r="AI64" s="303" t="s">
        <v>30</v>
      </c>
      <c r="AJ64" s="156">
        <f t="shared" si="22"/>
        <v>12</v>
      </c>
      <c r="AK64" s="310" t="s">
        <v>30</v>
      </c>
      <c r="AL64" s="328" t="s">
        <v>224</v>
      </c>
      <c r="AM64" s="328" t="s">
        <v>224</v>
      </c>
      <c r="AN64" s="328" t="s">
        <v>224</v>
      </c>
      <c r="AO64" s="310" t="s">
        <v>88</v>
      </c>
      <c r="AP64" s="310" t="s">
        <v>184</v>
      </c>
      <c r="AQ64" s="25">
        <f t="shared" si="25"/>
        <v>6</v>
      </c>
      <c r="AR64" s="27" t="str">
        <f t="shared" si="23"/>
        <v>м4</v>
      </c>
      <c r="AS64" s="27" t="str">
        <f t="shared" si="26"/>
        <v>мат</v>
      </c>
      <c r="AT64" s="27">
        <f t="shared" si="27"/>
        <v>12</v>
      </c>
      <c r="AU64" s="27" t="str">
        <f t="shared" si="24"/>
        <v>Математика</v>
      </c>
      <c r="AY64" s="301" t="s">
        <v>173</v>
      </c>
      <c r="AZ64" s="301" t="s">
        <v>173</v>
      </c>
      <c r="BA64" s="301" t="s">
        <v>303</v>
      </c>
      <c r="BB64" s="262" t="s">
        <v>175</v>
      </c>
      <c r="BC64" s="262" t="s">
        <v>179</v>
      </c>
      <c r="BD64" s="262" t="s">
        <v>179</v>
      </c>
      <c r="BE64" s="134"/>
      <c r="BF64" s="134"/>
      <c r="BG64" s="134"/>
      <c r="BH64" s="262" t="s">
        <v>175</v>
      </c>
      <c r="BI64" s="262" t="s">
        <v>175</v>
      </c>
      <c r="BJ64" s="301" t="s">
        <v>303</v>
      </c>
      <c r="BK64" s="134"/>
      <c r="BL64" s="134"/>
      <c r="BM64" s="262" t="s">
        <v>179</v>
      </c>
      <c r="BN64" s="262" t="s">
        <v>175</v>
      </c>
      <c r="BO64" s="134"/>
      <c r="BX64" s="41" t="s">
        <v>106</v>
      </c>
      <c r="BY64" s="292" t="s">
        <v>364</v>
      </c>
      <c r="CB64" s="303" t="s">
        <v>88</v>
      </c>
      <c r="CC64" s="303" t="s">
        <v>182</v>
      </c>
    </row>
    <row r="65" spans="1:81" x14ac:dyDescent="0.25">
      <c r="A65" s="60">
        <f t="shared" si="28"/>
        <v>6</v>
      </c>
      <c r="B65" s="103" t="s">
        <v>21</v>
      </c>
      <c r="C65" s="70" t="str">
        <f t="shared" si="29"/>
        <v>Вай</v>
      </c>
      <c r="D65" s="70" t="s">
        <v>176</v>
      </c>
      <c r="E65" s="2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>
        <v>2</v>
      </c>
      <c r="U65" s="29"/>
      <c r="V65" s="29"/>
      <c r="W65" s="29"/>
      <c r="X65" s="29"/>
      <c r="Y65" s="29"/>
      <c r="Z65" s="29"/>
      <c r="AA65" s="29"/>
      <c r="AB65" s="29">
        <v>1</v>
      </c>
      <c r="AC65" s="72">
        <f t="shared" si="33"/>
        <v>3</v>
      </c>
      <c r="AD65" s="60">
        <f t="shared" si="31"/>
        <v>4</v>
      </c>
      <c r="AE65" t="str">
        <f t="shared" si="35"/>
        <v>–-</v>
      </c>
      <c r="AF65" s="70" t="s">
        <v>176</v>
      </c>
      <c r="AH65" s="303" t="s">
        <v>88</v>
      </c>
      <c r="AI65" s="383" t="s">
        <v>88</v>
      </c>
      <c r="AJ65" s="156">
        <f t="shared" si="22"/>
        <v>12</v>
      </c>
      <c r="AK65" s="310" t="s">
        <v>88</v>
      </c>
      <c r="AL65" s="328" t="s">
        <v>224</v>
      </c>
      <c r="AM65" s="328" t="s">
        <v>224</v>
      </c>
      <c r="AN65" s="328" t="s">
        <v>224</v>
      </c>
      <c r="AO65" s="310" t="s">
        <v>88</v>
      </c>
      <c r="AP65" s="310" t="s">
        <v>184</v>
      </c>
      <c r="AQ65" s="25">
        <f t="shared" si="25"/>
        <v>6</v>
      </c>
      <c r="AR65" s="27" t="str">
        <f t="shared" si="23"/>
        <v>мат</v>
      </c>
      <c r="AS65" s="27" t="str">
        <f t="shared" si="26"/>
        <v>мат</v>
      </c>
      <c r="AT65" s="27">
        <f t="shared" si="27"/>
        <v>12</v>
      </c>
      <c r="AU65" s="27" t="str">
        <f t="shared" si="24"/>
        <v>Математика</v>
      </c>
      <c r="AY65" s="261" t="s">
        <v>170</v>
      </c>
      <c r="AZ65" s="261" t="s">
        <v>167</v>
      </c>
      <c r="BA65" s="261" t="s">
        <v>167</v>
      </c>
      <c r="BB65" s="261" t="s">
        <v>170</v>
      </c>
      <c r="BC65" s="302" t="s">
        <v>166</v>
      </c>
      <c r="BD65" s="261" t="s">
        <v>168</v>
      </c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X65" s="41" t="s">
        <v>106</v>
      </c>
      <c r="BY65" s="347" t="s">
        <v>271</v>
      </c>
      <c r="CB65" s="303" t="s">
        <v>88</v>
      </c>
      <c r="CC65" s="303" t="s">
        <v>30</v>
      </c>
    </row>
    <row r="66" spans="1:81" x14ac:dyDescent="0.25">
      <c r="A66" s="60">
        <f t="shared" si="28"/>
        <v>6</v>
      </c>
      <c r="B66" s="103" t="s">
        <v>21</v>
      </c>
      <c r="C66" s="70" t="str">
        <f t="shared" si="29"/>
        <v>Вай</v>
      </c>
      <c r="D66" s="70" t="s">
        <v>177</v>
      </c>
      <c r="E66" s="2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>
        <v>2</v>
      </c>
      <c r="U66" s="29"/>
      <c r="V66" s="29"/>
      <c r="W66" s="29"/>
      <c r="X66" s="29"/>
      <c r="Y66" s="29"/>
      <c r="Z66" s="29"/>
      <c r="AA66" s="29"/>
      <c r="AB66" s="29">
        <v>2</v>
      </c>
      <c r="AC66" s="72">
        <f t="shared" si="33"/>
        <v>4</v>
      </c>
      <c r="AD66" s="60">
        <f t="shared" si="31"/>
        <v>2</v>
      </c>
      <c r="AE66" t="str">
        <f t="shared" si="35"/>
        <v>–-</v>
      </c>
      <c r="AF66" s="70" t="s">
        <v>177</v>
      </c>
      <c r="AH66" s="387" t="s">
        <v>90</v>
      </c>
      <c r="AI66" s="387" t="s">
        <v>425</v>
      </c>
      <c r="AJ66" s="156">
        <f t="shared" si="22"/>
        <v>9</v>
      </c>
      <c r="AK66" s="310" t="s">
        <v>425</v>
      </c>
      <c r="AL66" s="328" t="s">
        <v>224</v>
      </c>
      <c r="AM66" s="328" t="s">
        <v>224</v>
      </c>
      <c r="AN66" s="328" t="s">
        <v>224</v>
      </c>
      <c r="AO66" s="310" t="s">
        <v>90</v>
      </c>
      <c r="AP66" s="310" t="s">
        <v>239</v>
      </c>
      <c r="AQ66" s="25">
        <f t="shared" si="25"/>
        <v>8</v>
      </c>
      <c r="AR66" s="27" t="str">
        <f t="shared" si="23"/>
        <v>ф1</v>
      </c>
      <c r="AS66" s="27" t="str">
        <f t="shared" si="26"/>
        <v>физ</v>
      </c>
      <c r="AT66" s="27">
        <f t="shared" si="27"/>
        <v>9</v>
      </c>
      <c r="AU66" s="27" t="str">
        <f t="shared" si="24"/>
        <v>Физика</v>
      </c>
      <c r="AY66" s="261" t="s">
        <v>170</v>
      </c>
      <c r="AZ66" s="261" t="s">
        <v>167</v>
      </c>
      <c r="BA66" s="261" t="s">
        <v>167</v>
      </c>
      <c r="BB66" s="261" t="s">
        <v>170</v>
      </c>
      <c r="BC66" s="302" t="s">
        <v>166</v>
      </c>
      <c r="BD66" s="261" t="s">
        <v>168</v>
      </c>
      <c r="BE66" s="261" t="s">
        <v>170</v>
      </c>
      <c r="BF66" s="261" t="s">
        <v>170</v>
      </c>
      <c r="BG66" s="261" t="s">
        <v>170</v>
      </c>
      <c r="BH66" s="261" t="s">
        <v>167</v>
      </c>
      <c r="BI66" s="302" t="s">
        <v>166</v>
      </c>
      <c r="BJ66" s="261" t="s">
        <v>168</v>
      </c>
      <c r="BK66" s="261" t="s">
        <v>168</v>
      </c>
      <c r="BL66" s="261" t="s">
        <v>168</v>
      </c>
      <c r="BM66" s="261" t="s">
        <v>167</v>
      </c>
      <c r="BN66" s="261" t="s">
        <v>167</v>
      </c>
      <c r="BX66" s="41" t="s">
        <v>106</v>
      </c>
      <c r="BY66" s="292" t="s">
        <v>402</v>
      </c>
      <c r="CB66" s="303" t="s">
        <v>88</v>
      </c>
      <c r="CC66" s="285" t="s">
        <v>341</v>
      </c>
    </row>
    <row r="67" spans="1:81" x14ac:dyDescent="0.25">
      <c r="A67" s="60">
        <f t="shared" si="28"/>
        <v>7</v>
      </c>
      <c r="B67" s="103" t="s">
        <v>22</v>
      </c>
      <c r="C67" s="70" t="str">
        <f t="shared" si="29"/>
        <v>БЕВ</v>
      </c>
      <c r="D67" s="70" t="s">
        <v>178</v>
      </c>
      <c r="E67" s="2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>
        <v>3</v>
      </c>
      <c r="Q67" s="29">
        <v>3</v>
      </c>
      <c r="R67" s="29">
        <v>2</v>
      </c>
      <c r="S67" s="29">
        <v>2</v>
      </c>
      <c r="T67" s="29"/>
      <c r="U67" s="29"/>
      <c r="V67" s="29"/>
      <c r="W67" s="29"/>
      <c r="X67" s="29"/>
      <c r="Y67" s="29"/>
      <c r="Z67" s="29">
        <v>2</v>
      </c>
      <c r="AA67" s="29"/>
      <c r="AB67" s="29"/>
      <c r="AC67" s="72">
        <f t="shared" si="33"/>
        <v>12</v>
      </c>
      <c r="AD67" s="60">
        <f t="shared" si="31"/>
        <v>11</v>
      </c>
      <c r="AE67" t="str">
        <f t="shared" si="35"/>
        <v>–-</v>
      </c>
      <c r="AF67" s="70" t="s">
        <v>178</v>
      </c>
      <c r="AH67" s="34" t="s">
        <v>91</v>
      </c>
      <c r="AI67" s="34" t="s">
        <v>91</v>
      </c>
      <c r="AJ67" s="156">
        <f t="shared" si="22"/>
        <v>8</v>
      </c>
      <c r="AK67" s="310" t="s">
        <v>91</v>
      </c>
      <c r="AL67" s="328" t="s">
        <v>224</v>
      </c>
      <c r="AM67" s="328" t="s">
        <v>224</v>
      </c>
      <c r="AN67" s="328" t="s">
        <v>224</v>
      </c>
      <c r="AO67" s="310" t="s">
        <v>91</v>
      </c>
      <c r="AP67" s="310" t="s">
        <v>131</v>
      </c>
      <c r="AQ67" s="25">
        <f t="shared" si="25"/>
        <v>9</v>
      </c>
      <c r="AR67" s="27" t="str">
        <f t="shared" si="23"/>
        <v>аст</v>
      </c>
      <c r="AS67" s="27" t="str">
        <f t="shared" si="26"/>
        <v>аст</v>
      </c>
      <c r="AT67" s="27">
        <f t="shared" si="27"/>
        <v>8</v>
      </c>
      <c r="AU67" s="27" t="str">
        <f t="shared" si="24"/>
        <v>Астрономия</v>
      </c>
      <c r="AY67" s="261" t="s">
        <v>170</v>
      </c>
      <c r="AZ67" s="261" t="s">
        <v>167</v>
      </c>
      <c r="BA67" s="261" t="s">
        <v>167</v>
      </c>
      <c r="BB67" s="261" t="s">
        <v>170</v>
      </c>
      <c r="BC67" s="302" t="s">
        <v>166</v>
      </c>
      <c r="BD67" s="261" t="s">
        <v>168</v>
      </c>
      <c r="BE67" s="261" t="s">
        <v>170</v>
      </c>
      <c r="BF67" s="261" t="s">
        <v>170</v>
      </c>
      <c r="BG67" s="261" t="s">
        <v>170</v>
      </c>
      <c r="BH67" s="261" t="s">
        <v>167</v>
      </c>
      <c r="BI67" s="302" t="s">
        <v>166</v>
      </c>
      <c r="BJ67" s="261" t="s">
        <v>168</v>
      </c>
      <c r="BK67" s="261" t="s">
        <v>168</v>
      </c>
      <c r="BL67" s="261" t="s">
        <v>168</v>
      </c>
      <c r="BM67" s="261" t="s">
        <v>167</v>
      </c>
      <c r="BN67" s="261" t="s">
        <v>167</v>
      </c>
      <c r="BO67" s="261" t="s">
        <v>168</v>
      </c>
      <c r="BQ67" s="137"/>
      <c r="BR67" s="137"/>
      <c r="BX67" s="41" t="s">
        <v>106</v>
      </c>
      <c r="BY67" s="292" t="s">
        <v>313</v>
      </c>
      <c r="CB67" s="299" t="s">
        <v>93</v>
      </c>
      <c r="CC67" s="286" t="s">
        <v>336</v>
      </c>
    </row>
    <row r="68" spans="1:81" x14ac:dyDescent="0.25">
      <c r="A68" s="60">
        <f t="shared" si="28"/>
        <v>7</v>
      </c>
      <c r="B68" s="103" t="s">
        <v>22</v>
      </c>
      <c r="C68" s="70" t="str">
        <f t="shared" si="29"/>
        <v>БЕВ</v>
      </c>
      <c r="D68" s="70" t="s">
        <v>179</v>
      </c>
      <c r="E68" s="27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>
        <v>2</v>
      </c>
      <c r="Q68" s="29">
        <v>2</v>
      </c>
      <c r="R68" s="29">
        <v>2</v>
      </c>
      <c r="S68" s="29">
        <v>2</v>
      </c>
      <c r="T68" s="29"/>
      <c r="U68" s="29"/>
      <c r="V68" s="29"/>
      <c r="W68" s="29"/>
      <c r="X68" s="29"/>
      <c r="Y68" s="29"/>
      <c r="Z68" s="29">
        <v>1</v>
      </c>
      <c r="AA68" s="29"/>
      <c r="AB68" s="29"/>
      <c r="AC68" s="72">
        <f t="shared" si="33"/>
        <v>9</v>
      </c>
      <c r="AD68" s="60">
        <f t="shared" si="31"/>
        <v>8</v>
      </c>
      <c r="AE68" t="str">
        <f t="shared" si="35"/>
        <v>–-</v>
      </c>
      <c r="AF68" s="70" t="s">
        <v>179</v>
      </c>
      <c r="AH68" s="34" t="s">
        <v>90</v>
      </c>
      <c r="AI68" s="383" t="s">
        <v>90</v>
      </c>
      <c r="AJ68" s="156">
        <f t="shared" si="22"/>
        <v>9</v>
      </c>
      <c r="AK68" s="310" t="s">
        <v>90</v>
      </c>
      <c r="AL68" s="328" t="s">
        <v>224</v>
      </c>
      <c r="AM68" s="328" t="s">
        <v>224</v>
      </c>
      <c r="AN68" s="328" t="s">
        <v>224</v>
      </c>
      <c r="AO68" s="310" t="s">
        <v>90</v>
      </c>
      <c r="AP68" s="310" t="s">
        <v>239</v>
      </c>
      <c r="AQ68" s="25">
        <f t="shared" si="25"/>
        <v>8</v>
      </c>
      <c r="AR68" s="27" t="str">
        <f t="shared" si="23"/>
        <v>физ</v>
      </c>
      <c r="AS68" s="27" t="str">
        <f t="shared" si="26"/>
        <v>физ</v>
      </c>
      <c r="AT68" s="27">
        <f t="shared" si="27"/>
        <v>9</v>
      </c>
      <c r="AU68" s="27" t="str">
        <f t="shared" si="24"/>
        <v>Физика</v>
      </c>
      <c r="AY68" s="261" t="s">
        <v>171</v>
      </c>
      <c r="AZ68" s="261" t="s">
        <v>165</v>
      </c>
      <c r="BA68" s="261" t="s">
        <v>165</v>
      </c>
      <c r="BB68" s="261" t="s">
        <v>171</v>
      </c>
      <c r="BC68" s="302" t="s">
        <v>164</v>
      </c>
      <c r="BD68" s="261" t="s">
        <v>169</v>
      </c>
      <c r="BE68" s="261" t="s">
        <v>171</v>
      </c>
      <c r="BF68" s="261" t="s">
        <v>171</v>
      </c>
      <c r="BG68" s="261" t="s">
        <v>171</v>
      </c>
      <c r="BH68" s="261" t="s">
        <v>165</v>
      </c>
      <c r="BI68" s="302" t="s">
        <v>164</v>
      </c>
      <c r="BJ68" s="261" t="s">
        <v>169</v>
      </c>
      <c r="BK68" s="261" t="s">
        <v>169</v>
      </c>
      <c r="BL68" s="261" t="s">
        <v>169</v>
      </c>
      <c r="BM68" s="261" t="s">
        <v>165</v>
      </c>
      <c r="BN68" s="261" t="s">
        <v>165</v>
      </c>
      <c r="BO68" s="261" t="s">
        <v>169</v>
      </c>
      <c r="BX68" s="40" t="s">
        <v>89</v>
      </c>
      <c r="BY68" s="293" t="s">
        <v>401</v>
      </c>
      <c r="CB68" s="288" t="s">
        <v>92</v>
      </c>
      <c r="CC68" s="286" t="s">
        <v>335</v>
      </c>
    </row>
    <row r="69" spans="1:81" x14ac:dyDescent="0.25">
      <c r="A69" s="60">
        <f t="shared" si="28"/>
        <v>8</v>
      </c>
      <c r="B69" s="273" t="s">
        <v>295</v>
      </c>
      <c r="C69" s="70" t="str">
        <f t="shared" si="29"/>
        <v>Зах</v>
      </c>
      <c r="D69" s="262" t="s">
        <v>302</v>
      </c>
      <c r="E69" s="27"/>
      <c r="F69" s="29"/>
      <c r="G69" s="29"/>
      <c r="H69" s="29"/>
      <c r="I69" s="29"/>
      <c r="J69" s="29"/>
      <c r="K69" s="29"/>
      <c r="L69" s="29"/>
      <c r="M69" s="29"/>
      <c r="N69" s="29">
        <v>3</v>
      </c>
      <c r="O69" s="29"/>
      <c r="P69" s="29"/>
      <c r="Q69" s="29"/>
      <c r="R69" s="29"/>
      <c r="S69" s="29"/>
      <c r="T69" s="29"/>
      <c r="U69" s="29"/>
      <c r="V69" s="29"/>
      <c r="W69" s="29">
        <v>2</v>
      </c>
      <c r="X69" s="29">
        <v>2</v>
      </c>
      <c r="Y69" s="29"/>
      <c r="Z69" s="29"/>
      <c r="AA69" s="29"/>
      <c r="AB69" s="29"/>
      <c r="AC69" s="72">
        <f t="shared" si="33"/>
        <v>7</v>
      </c>
      <c r="AD69" s="60">
        <f t="shared" si="31"/>
        <v>7</v>
      </c>
      <c r="AE69" t="str">
        <f t="shared" si="35"/>
        <v>ок</v>
      </c>
      <c r="AF69" s="262" t="s">
        <v>302</v>
      </c>
      <c r="AH69" s="303" t="s">
        <v>88</v>
      </c>
      <c r="AI69" s="382" t="s">
        <v>449</v>
      </c>
      <c r="AJ69" s="156">
        <f t="shared" ref="AJ69:AJ97" si="36">INDEX($E$12:$E$34,MATCH(AH69,$C$12:$C$34,0))</f>
        <v>12</v>
      </c>
      <c r="AK69" s="310" t="s">
        <v>180</v>
      </c>
      <c r="AL69" s="328" t="s">
        <v>90</v>
      </c>
      <c r="AM69" s="328" t="s">
        <v>224</v>
      </c>
      <c r="AN69" s="328" t="s">
        <v>224</v>
      </c>
      <c r="AO69" s="310" t="s">
        <v>468</v>
      </c>
      <c r="AP69" s="310" t="s">
        <v>469</v>
      </c>
      <c r="AQ69" s="25">
        <f>INDEX($A$12:$A$34,MATCH(AH68,$C$12:$C$34,0))</f>
        <v>8</v>
      </c>
      <c r="AR69" s="27" t="str">
        <f t="shared" ref="AR69:AR100" si="37">AI69</f>
        <v>м1/физ</v>
      </c>
      <c r="AS69" s="27" t="str">
        <f>AH68</f>
        <v>физ</v>
      </c>
      <c r="AT69" s="27">
        <f>INDEX($E$12:$E$34,MATCH(AH68,$C$12:$C$34,0))</f>
        <v>9</v>
      </c>
      <c r="AU69" s="27" t="str">
        <f t="shared" ref="AU69:AU100" si="38">INDEX($M$12:$M$34,MATCH(AH69,$C$12:$C$34,0))</f>
        <v>Математика</v>
      </c>
      <c r="AY69" s="261" t="s">
        <v>171</v>
      </c>
      <c r="AZ69" s="261" t="s">
        <v>165</v>
      </c>
      <c r="BA69" s="261" t="s">
        <v>165</v>
      </c>
      <c r="BB69" s="261" t="s">
        <v>171</v>
      </c>
      <c r="BC69" s="302" t="s">
        <v>164</v>
      </c>
      <c r="BD69" s="261" t="s">
        <v>169</v>
      </c>
      <c r="BE69" s="261" t="s">
        <v>171</v>
      </c>
      <c r="BF69" s="261" t="s">
        <v>171</v>
      </c>
      <c r="BG69" s="261" t="s">
        <v>171</v>
      </c>
      <c r="BH69" s="134"/>
      <c r="BI69" s="134"/>
      <c r="BJ69" s="134"/>
      <c r="BK69" s="261" t="s">
        <v>169</v>
      </c>
      <c r="BL69" s="261" t="s">
        <v>169</v>
      </c>
      <c r="BM69" s="134"/>
      <c r="BN69" s="134"/>
      <c r="BO69" s="261" t="s">
        <v>169</v>
      </c>
      <c r="BX69" s="40" t="s">
        <v>89</v>
      </c>
      <c r="BY69" s="293" t="s">
        <v>397</v>
      </c>
      <c r="CB69" s="34" t="s">
        <v>90</v>
      </c>
      <c r="CC69" s="34" t="s">
        <v>90</v>
      </c>
    </row>
    <row r="70" spans="1:81" x14ac:dyDescent="0.25">
      <c r="A70" s="60">
        <f t="shared" si="28"/>
        <v>8</v>
      </c>
      <c r="B70" s="273" t="s">
        <v>295</v>
      </c>
      <c r="C70" s="70" t="str">
        <f t="shared" si="29"/>
        <v>Зах</v>
      </c>
      <c r="D70" s="262" t="s">
        <v>303</v>
      </c>
      <c r="E70" s="27"/>
      <c r="F70" s="29"/>
      <c r="G70" s="29"/>
      <c r="H70" s="29"/>
      <c r="I70" s="29"/>
      <c r="J70" s="29"/>
      <c r="K70" s="29"/>
      <c r="L70" s="29"/>
      <c r="M70" s="29"/>
      <c r="N70" s="29">
        <v>2</v>
      </c>
      <c r="O70" s="29"/>
      <c r="P70" s="29"/>
      <c r="Q70" s="29"/>
      <c r="R70" s="29"/>
      <c r="S70" s="29"/>
      <c r="T70" s="29"/>
      <c r="U70" s="29"/>
      <c r="V70" s="29"/>
      <c r="W70" s="29">
        <v>1</v>
      </c>
      <c r="X70" s="29">
        <v>2</v>
      </c>
      <c r="Y70" s="29"/>
      <c r="Z70" s="29"/>
      <c r="AA70" s="29"/>
      <c r="AB70" s="29"/>
      <c r="AC70" s="72">
        <f t="shared" si="33"/>
        <v>5</v>
      </c>
      <c r="AD70" s="60">
        <f t="shared" si="31"/>
        <v>5</v>
      </c>
      <c r="AE70" t="str">
        <f t="shared" si="35"/>
        <v>ок</v>
      </c>
      <c r="AF70" s="262" t="s">
        <v>303</v>
      </c>
      <c r="AH70" s="34" t="s">
        <v>90</v>
      </c>
      <c r="AI70" s="383" t="s">
        <v>450</v>
      </c>
      <c r="AJ70" s="156">
        <f t="shared" si="36"/>
        <v>9</v>
      </c>
      <c r="AK70" s="310" t="s">
        <v>425</v>
      </c>
      <c r="AL70" s="328" t="s">
        <v>88</v>
      </c>
      <c r="AM70" s="328" t="s">
        <v>224</v>
      </c>
      <c r="AN70" s="328" t="s">
        <v>224</v>
      </c>
      <c r="AO70" s="310" t="s">
        <v>471</v>
      </c>
      <c r="AP70" s="310" t="s">
        <v>470</v>
      </c>
      <c r="AQ70" s="25">
        <f t="shared" ref="AQ70:AQ109" si="39">INDEX($A$12:$A$34,MATCH(AH70,$C$12:$C$34,0))</f>
        <v>8</v>
      </c>
      <c r="AR70" s="27" t="str">
        <f t="shared" si="37"/>
        <v>ф1/мат</v>
      </c>
      <c r="AS70" s="27" t="str">
        <f t="shared" ref="AS70:AS109" si="40">AH70</f>
        <v>физ</v>
      </c>
      <c r="AT70" s="27">
        <f t="shared" ref="AT70:AT109" si="41">INDEX($E$12:$E$34,MATCH(AH70,$C$12:$C$34,0))</f>
        <v>9</v>
      </c>
      <c r="AU70" s="27" t="str">
        <f t="shared" si="38"/>
        <v>Физика</v>
      </c>
      <c r="AY70" s="303" t="s">
        <v>30</v>
      </c>
      <c r="AZ70" s="303" t="s">
        <v>30</v>
      </c>
      <c r="BA70" s="303" t="s">
        <v>182</v>
      </c>
      <c r="BB70" s="155" t="s">
        <v>181</v>
      </c>
      <c r="BC70" s="303" t="s">
        <v>182</v>
      </c>
      <c r="BD70" s="303" t="s">
        <v>182</v>
      </c>
      <c r="BE70" s="155" t="s">
        <v>181</v>
      </c>
      <c r="BF70" s="155" t="s">
        <v>180</v>
      </c>
      <c r="BG70" s="155" t="s">
        <v>181</v>
      </c>
      <c r="BH70" s="155" t="s">
        <v>180</v>
      </c>
      <c r="BI70" s="303" t="s">
        <v>182</v>
      </c>
      <c r="BJ70" s="155" t="s">
        <v>180</v>
      </c>
      <c r="BK70" s="155" t="s">
        <v>181</v>
      </c>
      <c r="BL70" s="155" t="s">
        <v>181</v>
      </c>
      <c r="BM70" s="382" t="s">
        <v>449</v>
      </c>
      <c r="BN70" s="155" t="s">
        <v>180</v>
      </c>
      <c r="BO70" s="155" t="s">
        <v>181</v>
      </c>
      <c r="BX70" s="40" t="s">
        <v>89</v>
      </c>
      <c r="BY70" s="293" t="s">
        <v>63</v>
      </c>
      <c r="CB70" s="34" t="s">
        <v>91</v>
      </c>
      <c r="CC70" s="34" t="s">
        <v>91</v>
      </c>
    </row>
    <row r="71" spans="1:81" x14ac:dyDescent="0.25">
      <c r="A71" s="60">
        <f t="shared" si="28"/>
        <v>9</v>
      </c>
      <c r="B71" s="30" t="s">
        <v>23</v>
      </c>
      <c r="C71" s="41" t="str">
        <f t="shared" si="29"/>
        <v>Вла</v>
      </c>
      <c r="D71" s="41" t="s">
        <v>149</v>
      </c>
      <c r="E71" s="251"/>
      <c r="F71" s="249">
        <v>3</v>
      </c>
      <c r="G71" s="249"/>
      <c r="H71" s="249"/>
      <c r="I71" s="249">
        <v>3</v>
      </c>
      <c r="J71" s="249"/>
      <c r="K71" s="249"/>
      <c r="L71" s="29"/>
      <c r="M71" s="29">
        <v>3</v>
      </c>
      <c r="N71" s="29"/>
      <c r="O71" s="29">
        <v>3</v>
      </c>
      <c r="P71" s="29"/>
      <c r="Q71" s="29">
        <v>3</v>
      </c>
      <c r="R71" s="29">
        <v>3</v>
      </c>
      <c r="S71" s="29"/>
      <c r="T71" s="29"/>
      <c r="U71" s="29">
        <v>3</v>
      </c>
      <c r="V71" s="29"/>
      <c r="W71" s="29"/>
      <c r="X71" s="29"/>
      <c r="Y71" s="29"/>
      <c r="Z71" s="29"/>
      <c r="AA71" s="29"/>
      <c r="AB71" s="29">
        <v>4</v>
      </c>
      <c r="AC71" s="72">
        <f t="shared" si="33"/>
        <v>25</v>
      </c>
      <c r="AD71" s="60">
        <f t="shared" si="31"/>
        <v>25</v>
      </c>
      <c r="AE71" t="str">
        <f t="shared" si="35"/>
        <v>ок</v>
      </c>
      <c r="AF71" s="41" t="s">
        <v>149</v>
      </c>
      <c r="AH71" s="303" t="s">
        <v>88</v>
      </c>
      <c r="AI71" s="392" t="s">
        <v>446</v>
      </c>
      <c r="AJ71" s="156">
        <f t="shared" si="36"/>
        <v>12</v>
      </c>
      <c r="AK71" s="310" t="s">
        <v>88</v>
      </c>
      <c r="AL71" s="328" t="s">
        <v>93</v>
      </c>
      <c r="AM71" s="328" t="s">
        <v>224</v>
      </c>
      <c r="AN71" s="328" t="s">
        <v>224</v>
      </c>
      <c r="AO71" s="310" t="s">
        <v>446</v>
      </c>
      <c r="AP71" s="310" t="s">
        <v>472</v>
      </c>
      <c r="AQ71" s="25">
        <f t="shared" si="39"/>
        <v>6</v>
      </c>
      <c r="AR71" s="27" t="str">
        <f t="shared" si="37"/>
        <v>мат/био</v>
      </c>
      <c r="AS71" s="27" t="str">
        <f t="shared" si="40"/>
        <v>мат</v>
      </c>
      <c r="AT71" s="27">
        <f t="shared" si="41"/>
        <v>12</v>
      </c>
      <c r="AU71" s="27" t="str">
        <f t="shared" si="38"/>
        <v>Математика</v>
      </c>
      <c r="AY71" s="303" t="s">
        <v>30</v>
      </c>
      <c r="AZ71" s="303" t="s">
        <v>30</v>
      </c>
      <c r="BA71" s="303" t="s">
        <v>182</v>
      </c>
      <c r="BB71" s="155" t="s">
        <v>181</v>
      </c>
      <c r="BC71" s="303" t="s">
        <v>182</v>
      </c>
      <c r="BD71" s="303" t="s">
        <v>182</v>
      </c>
      <c r="BE71" s="155" t="s">
        <v>181</v>
      </c>
      <c r="BF71" s="155" t="s">
        <v>180</v>
      </c>
      <c r="BG71" s="155" t="s">
        <v>181</v>
      </c>
      <c r="BH71" s="155" t="s">
        <v>180</v>
      </c>
      <c r="BI71" s="303" t="s">
        <v>182</v>
      </c>
      <c r="BJ71" s="155" t="s">
        <v>180</v>
      </c>
      <c r="BK71" s="155" t="s">
        <v>181</v>
      </c>
      <c r="BL71" s="155" t="s">
        <v>181</v>
      </c>
      <c r="BM71" s="382" t="s">
        <v>449</v>
      </c>
      <c r="BN71" s="155" t="s">
        <v>180</v>
      </c>
      <c r="BO71" s="155" t="s">
        <v>181</v>
      </c>
      <c r="BX71" s="40" t="s">
        <v>89</v>
      </c>
      <c r="BY71" s="293" t="s">
        <v>365</v>
      </c>
      <c r="CB71" s="43" t="s">
        <v>95</v>
      </c>
      <c r="CC71" s="43" t="s">
        <v>95</v>
      </c>
    </row>
    <row r="72" spans="1:81" x14ac:dyDescent="0.25">
      <c r="A72" s="60">
        <f t="shared" si="28"/>
        <v>10</v>
      </c>
      <c r="B72" s="30" t="s">
        <v>24</v>
      </c>
      <c r="C72" s="41" t="str">
        <f t="shared" si="29"/>
        <v>БЛА</v>
      </c>
      <c r="D72" s="41" t="s">
        <v>150</v>
      </c>
      <c r="E72" s="251"/>
      <c r="F72" s="249"/>
      <c r="G72" s="249"/>
      <c r="H72" s="249">
        <v>3</v>
      </c>
      <c r="I72" s="249"/>
      <c r="J72" s="249"/>
      <c r="K72" s="249"/>
      <c r="L72" s="29"/>
      <c r="M72" s="29">
        <v>3</v>
      </c>
      <c r="N72" s="29"/>
      <c r="O72" s="29">
        <v>3</v>
      </c>
      <c r="P72" s="29"/>
      <c r="Q72" s="29"/>
      <c r="R72" s="29"/>
      <c r="S72" s="29"/>
      <c r="T72" s="29">
        <v>3</v>
      </c>
      <c r="U72" s="29"/>
      <c r="V72" s="29">
        <v>3</v>
      </c>
      <c r="W72" s="29"/>
      <c r="X72" s="29"/>
      <c r="Y72" s="29"/>
      <c r="Z72" s="29">
        <v>4</v>
      </c>
      <c r="AA72" s="29"/>
      <c r="AB72" s="29"/>
      <c r="AC72" s="72">
        <f t="shared" si="33"/>
        <v>19</v>
      </c>
      <c r="AD72" s="60">
        <f t="shared" si="31"/>
        <v>19</v>
      </c>
      <c r="AE72" t="str">
        <f t="shared" si="35"/>
        <v>ок</v>
      </c>
      <c r="AF72" s="41" t="s">
        <v>150</v>
      </c>
      <c r="AH72" s="303" t="s">
        <v>88</v>
      </c>
      <c r="AI72" s="381" t="s">
        <v>477</v>
      </c>
      <c r="AJ72" s="156">
        <f t="shared" si="36"/>
        <v>12</v>
      </c>
      <c r="AK72" s="310" t="s">
        <v>88</v>
      </c>
      <c r="AL72" s="328" t="s">
        <v>93</v>
      </c>
      <c r="AM72" s="328" t="s">
        <v>150</v>
      </c>
      <c r="AN72" s="328" t="s">
        <v>203</v>
      </c>
      <c r="AO72" s="310" t="s">
        <v>482</v>
      </c>
      <c r="AP72" s="310" t="s">
        <v>530</v>
      </c>
      <c r="AQ72" s="25">
        <f t="shared" si="39"/>
        <v>6</v>
      </c>
      <c r="AR72" s="27" t="str">
        <f t="shared" si="37"/>
        <v>мат/био/а2/а6</v>
      </c>
      <c r="AS72" s="27" t="str">
        <f t="shared" si="40"/>
        <v>мат</v>
      </c>
      <c r="AT72" s="27">
        <f t="shared" si="41"/>
        <v>12</v>
      </c>
      <c r="AU72" s="27" t="str">
        <f t="shared" si="38"/>
        <v>Математика</v>
      </c>
      <c r="AY72" s="303" t="s">
        <v>30</v>
      </c>
      <c r="AZ72" s="303" t="s">
        <v>30</v>
      </c>
      <c r="BA72" s="303" t="s">
        <v>182</v>
      </c>
      <c r="BB72" s="155" t="s">
        <v>181</v>
      </c>
      <c r="BC72" s="303" t="s">
        <v>182</v>
      </c>
      <c r="BD72" s="303" t="s">
        <v>182</v>
      </c>
      <c r="BE72" s="155" t="s">
        <v>181</v>
      </c>
      <c r="BF72" s="155" t="s">
        <v>180</v>
      </c>
      <c r="BG72" s="155" t="s">
        <v>181</v>
      </c>
      <c r="BH72" s="155" t="s">
        <v>180</v>
      </c>
      <c r="BI72" s="303" t="s">
        <v>182</v>
      </c>
      <c r="BJ72" s="155" t="s">
        <v>180</v>
      </c>
      <c r="BK72" s="155" t="s">
        <v>181</v>
      </c>
      <c r="BL72" s="155" t="s">
        <v>181</v>
      </c>
      <c r="BM72" s="382" t="s">
        <v>449</v>
      </c>
      <c r="BN72" s="155" t="s">
        <v>180</v>
      </c>
      <c r="BO72" s="155" t="s">
        <v>181</v>
      </c>
      <c r="BX72" s="40" t="s">
        <v>89</v>
      </c>
      <c r="BY72" s="293" t="s">
        <v>371</v>
      </c>
      <c r="CB72" s="43" t="s">
        <v>96</v>
      </c>
      <c r="CC72" s="43" t="s">
        <v>96</v>
      </c>
    </row>
    <row r="73" spans="1:81" x14ac:dyDescent="0.25">
      <c r="A73" s="60">
        <f t="shared" si="28"/>
        <v>11</v>
      </c>
      <c r="B73" s="30" t="s">
        <v>25</v>
      </c>
      <c r="C73" s="41" t="str">
        <f t="shared" si="29"/>
        <v>Яро</v>
      </c>
      <c r="D73" s="41" t="s">
        <v>151</v>
      </c>
      <c r="E73" s="251"/>
      <c r="F73" s="249"/>
      <c r="G73" s="249"/>
      <c r="H73" s="249"/>
      <c r="I73" s="249"/>
      <c r="J73" s="249">
        <v>3</v>
      </c>
      <c r="K73" s="249"/>
      <c r="L73" s="29"/>
      <c r="M73" s="29"/>
      <c r="N73" s="29">
        <v>3</v>
      </c>
      <c r="O73" s="29"/>
      <c r="P73" s="29"/>
      <c r="Q73" s="29"/>
      <c r="R73" s="29"/>
      <c r="S73" s="29">
        <v>3</v>
      </c>
      <c r="T73" s="29"/>
      <c r="U73" s="29">
        <v>3</v>
      </c>
      <c r="V73" s="29">
        <v>3</v>
      </c>
      <c r="W73" s="29"/>
      <c r="X73" s="29">
        <v>3</v>
      </c>
      <c r="Y73" s="29"/>
      <c r="Z73" s="29"/>
      <c r="AA73" s="29">
        <v>2</v>
      </c>
      <c r="AB73" s="29">
        <v>2</v>
      </c>
      <c r="AC73" s="72">
        <f t="shared" si="33"/>
        <v>22</v>
      </c>
      <c r="AD73" s="60">
        <f t="shared" si="31"/>
        <v>22</v>
      </c>
      <c r="AE73" t="str">
        <f t="shared" si="35"/>
        <v>ок</v>
      </c>
      <c r="AF73" s="41" t="s">
        <v>151</v>
      </c>
      <c r="AH73" s="303" t="s">
        <v>88</v>
      </c>
      <c r="AI73" s="397" t="s">
        <v>476</v>
      </c>
      <c r="AJ73" s="156">
        <f t="shared" si="36"/>
        <v>12</v>
      </c>
      <c r="AK73" s="310" t="s">
        <v>88</v>
      </c>
      <c r="AL73" s="328" t="s">
        <v>92</v>
      </c>
      <c r="AM73" s="328" t="s">
        <v>150</v>
      </c>
      <c r="AN73" s="328" t="s">
        <v>203</v>
      </c>
      <c r="AO73" s="310" t="s">
        <v>483</v>
      </c>
      <c r="AP73" s="310" t="s">
        <v>531</v>
      </c>
      <c r="AQ73" s="25">
        <f t="shared" si="39"/>
        <v>6</v>
      </c>
      <c r="AR73" s="27" t="str">
        <f t="shared" si="37"/>
        <v>мат/хим/а2/а6</v>
      </c>
      <c r="AS73" s="27" t="str">
        <f t="shared" si="40"/>
        <v>мат</v>
      </c>
      <c r="AT73" s="27">
        <f t="shared" si="41"/>
        <v>12</v>
      </c>
      <c r="AU73" s="27" t="str">
        <f t="shared" si="38"/>
        <v>Математика</v>
      </c>
      <c r="AY73" s="303" t="s">
        <v>30</v>
      </c>
      <c r="AZ73" s="303" t="s">
        <v>30</v>
      </c>
      <c r="BA73" s="303" t="s">
        <v>182</v>
      </c>
      <c r="BB73" s="155" t="s">
        <v>181</v>
      </c>
      <c r="BC73" s="303" t="s">
        <v>182</v>
      </c>
      <c r="BD73" s="303" t="s">
        <v>182</v>
      </c>
      <c r="BE73" s="155" t="s">
        <v>181</v>
      </c>
      <c r="BF73" s="155" t="s">
        <v>180</v>
      </c>
      <c r="BG73" s="155" t="s">
        <v>181</v>
      </c>
      <c r="BH73" s="155" t="s">
        <v>180</v>
      </c>
      <c r="BI73" s="303" t="s">
        <v>182</v>
      </c>
      <c r="BJ73" s="155" t="s">
        <v>180</v>
      </c>
      <c r="BK73" s="155" t="s">
        <v>181</v>
      </c>
      <c r="BL73" s="155" t="s">
        <v>181</v>
      </c>
      <c r="BM73" s="382" t="s">
        <v>449</v>
      </c>
      <c r="BN73" s="155" t="s">
        <v>180</v>
      </c>
      <c r="BO73" s="155" t="s">
        <v>181</v>
      </c>
      <c r="BX73" s="303" t="s">
        <v>88</v>
      </c>
      <c r="BY73" s="303" t="s">
        <v>180</v>
      </c>
      <c r="CB73" s="299" t="s">
        <v>93</v>
      </c>
      <c r="CC73" s="299" t="s">
        <v>270</v>
      </c>
    </row>
    <row r="74" spans="1:81" x14ac:dyDescent="0.25">
      <c r="A74" s="60">
        <f t="shared" si="28"/>
        <v>12</v>
      </c>
      <c r="B74" s="323" t="s">
        <v>378</v>
      </c>
      <c r="C74" s="41" t="str">
        <f t="shared" si="29"/>
        <v>Вас</v>
      </c>
      <c r="D74" s="41" t="s">
        <v>152</v>
      </c>
      <c r="E74" s="251"/>
      <c r="F74" s="249"/>
      <c r="G74" s="249">
        <v>3</v>
      </c>
      <c r="H74" s="249"/>
      <c r="I74" s="249"/>
      <c r="J74" s="249"/>
      <c r="K74" s="249">
        <v>3</v>
      </c>
      <c r="L74" s="29"/>
      <c r="M74" s="29">
        <v>3</v>
      </c>
      <c r="N74" s="29"/>
      <c r="O74" s="29"/>
      <c r="P74" s="29">
        <v>3</v>
      </c>
      <c r="Q74" s="29"/>
      <c r="R74" s="29">
        <v>3</v>
      </c>
      <c r="S74" s="29"/>
      <c r="T74" s="29"/>
      <c r="U74" s="29"/>
      <c r="V74" s="29"/>
      <c r="W74" s="29">
        <v>3</v>
      </c>
      <c r="X74" s="29"/>
      <c r="Y74" s="29">
        <v>3</v>
      </c>
      <c r="Z74" s="29"/>
      <c r="AA74" s="29"/>
      <c r="AB74" s="29"/>
      <c r="AC74" s="72">
        <f t="shared" si="33"/>
        <v>21</v>
      </c>
      <c r="AD74" s="60">
        <f t="shared" si="31"/>
        <v>21</v>
      </c>
      <c r="AE74" t="str">
        <f t="shared" si="35"/>
        <v>ок</v>
      </c>
      <c r="AF74" s="41" t="s">
        <v>152</v>
      </c>
      <c r="AH74" s="43" t="s">
        <v>96</v>
      </c>
      <c r="AI74" s="43" t="s">
        <v>96</v>
      </c>
      <c r="AJ74" s="156">
        <f t="shared" si="36"/>
        <v>5</v>
      </c>
      <c r="AK74" s="310" t="s">
        <v>96</v>
      </c>
      <c r="AL74" s="328" t="s">
        <v>224</v>
      </c>
      <c r="AM74" s="328" t="s">
        <v>224</v>
      </c>
      <c r="AN74" s="328" t="s">
        <v>224</v>
      </c>
      <c r="AO74" s="310" t="s">
        <v>96</v>
      </c>
      <c r="AP74" s="310" t="s">
        <v>475</v>
      </c>
      <c r="AQ74" s="25">
        <f t="shared" si="39"/>
        <v>12</v>
      </c>
      <c r="AR74" s="27" t="str">
        <f t="shared" si="37"/>
        <v>чим</v>
      </c>
      <c r="AS74" s="27" t="str">
        <f t="shared" si="40"/>
        <v>чим</v>
      </c>
      <c r="AT74" s="27">
        <f t="shared" si="41"/>
        <v>5</v>
      </c>
      <c r="AU74" s="27" t="str">
        <f t="shared" si="38"/>
        <v>Человек и мир</v>
      </c>
      <c r="AY74" s="303" t="s">
        <v>30</v>
      </c>
      <c r="AZ74" s="303" t="s">
        <v>30</v>
      </c>
      <c r="BA74" s="303" t="s">
        <v>182</v>
      </c>
      <c r="BB74" s="155" t="s">
        <v>181</v>
      </c>
      <c r="BC74" s="303" t="s">
        <v>182</v>
      </c>
      <c r="BD74" s="303" t="s">
        <v>182</v>
      </c>
      <c r="BE74" s="155" t="s">
        <v>181</v>
      </c>
      <c r="BF74" s="155" t="s">
        <v>180</v>
      </c>
      <c r="BG74" s="155" t="s">
        <v>181</v>
      </c>
      <c r="BH74" s="155" t="s">
        <v>180</v>
      </c>
      <c r="BI74" s="303" t="s">
        <v>182</v>
      </c>
      <c r="BJ74" s="155" t="s">
        <v>180</v>
      </c>
      <c r="BO74" s="134"/>
      <c r="BX74" s="303" t="s">
        <v>88</v>
      </c>
      <c r="BY74" s="303" t="s">
        <v>181</v>
      </c>
      <c r="CB74" s="299" t="s">
        <v>93</v>
      </c>
      <c r="CC74" s="299" t="s">
        <v>269</v>
      </c>
    </row>
    <row r="75" spans="1:81" x14ac:dyDescent="0.25">
      <c r="A75" s="60">
        <f t="shared" si="28"/>
        <v>13</v>
      </c>
      <c r="B75" s="30" t="s">
        <v>26</v>
      </c>
      <c r="C75" s="41" t="str">
        <f t="shared" si="29"/>
        <v>Дем</v>
      </c>
      <c r="D75" s="41" t="s">
        <v>153</v>
      </c>
      <c r="E75" s="251"/>
      <c r="F75" s="249"/>
      <c r="G75" s="249">
        <v>3</v>
      </c>
      <c r="H75" s="249"/>
      <c r="I75" s="249"/>
      <c r="J75" s="249">
        <v>3</v>
      </c>
      <c r="K75" s="249"/>
      <c r="L75" s="29"/>
      <c r="M75" s="29"/>
      <c r="N75" s="29">
        <v>3</v>
      </c>
      <c r="O75" s="29"/>
      <c r="P75" s="29"/>
      <c r="Q75" s="29">
        <v>3</v>
      </c>
      <c r="R75" s="29"/>
      <c r="S75" s="29"/>
      <c r="T75" s="29"/>
      <c r="U75" s="29"/>
      <c r="V75" s="29">
        <v>3</v>
      </c>
      <c r="W75" s="29"/>
      <c r="X75" s="29">
        <v>3</v>
      </c>
      <c r="Y75" s="29"/>
      <c r="Z75" s="29"/>
      <c r="AA75" s="29">
        <v>2</v>
      </c>
      <c r="AB75" s="29"/>
      <c r="AC75" s="72">
        <f t="shared" si="33"/>
        <v>20</v>
      </c>
      <c r="AD75" s="60">
        <f t="shared" si="31"/>
        <v>20</v>
      </c>
      <c r="AE75" t="str">
        <f t="shared" si="35"/>
        <v>ок</v>
      </c>
      <c r="AF75" s="41" t="s">
        <v>153</v>
      </c>
      <c r="AH75" s="43" t="s">
        <v>95</v>
      </c>
      <c r="AI75" s="43" t="s">
        <v>95</v>
      </c>
      <c r="AJ75" s="156">
        <f t="shared" si="36"/>
        <v>6</v>
      </c>
      <c r="AK75" s="310" t="s">
        <v>95</v>
      </c>
      <c r="AL75" s="328" t="s">
        <v>224</v>
      </c>
      <c r="AM75" s="328" t="s">
        <v>224</v>
      </c>
      <c r="AN75" s="328" t="s">
        <v>224</v>
      </c>
      <c r="AO75" s="310" t="s">
        <v>95</v>
      </c>
      <c r="AP75" s="310" t="s">
        <v>185</v>
      </c>
      <c r="AQ75" s="25">
        <f t="shared" si="39"/>
        <v>13</v>
      </c>
      <c r="AR75" s="27" t="str">
        <f t="shared" si="37"/>
        <v>гео</v>
      </c>
      <c r="AS75" s="27" t="str">
        <f t="shared" si="40"/>
        <v>гео</v>
      </c>
      <c r="AT75" s="27">
        <f t="shared" si="41"/>
        <v>6</v>
      </c>
      <c r="AU75" s="27" t="str">
        <f t="shared" si="38"/>
        <v>География</v>
      </c>
      <c r="BJ75" s="383" t="s">
        <v>88</v>
      </c>
      <c r="BX75" s="303" t="s">
        <v>88</v>
      </c>
      <c r="BY75" s="303" t="s">
        <v>182</v>
      </c>
      <c r="CB75" s="299" t="s">
        <v>93</v>
      </c>
      <c r="CC75" s="299" t="s">
        <v>298</v>
      </c>
    </row>
    <row r="76" spans="1:81" x14ac:dyDescent="0.25">
      <c r="A76" s="60">
        <f t="shared" si="28"/>
        <v>14</v>
      </c>
      <c r="B76" s="252" t="s">
        <v>297</v>
      </c>
      <c r="C76" s="41" t="str">
        <f t="shared" si="29"/>
        <v>Псы</v>
      </c>
      <c r="D76" s="41" t="s">
        <v>203</v>
      </c>
      <c r="E76" s="251"/>
      <c r="F76" s="259">
        <v>3</v>
      </c>
      <c r="G76" s="249"/>
      <c r="H76" s="249">
        <v>3</v>
      </c>
      <c r="I76" s="249">
        <v>3</v>
      </c>
      <c r="J76" s="249"/>
      <c r="K76" s="249"/>
      <c r="L76" s="29">
        <v>3</v>
      </c>
      <c r="M76" s="29"/>
      <c r="N76" s="29"/>
      <c r="O76" s="29"/>
      <c r="P76" s="51"/>
      <c r="Q76" s="29"/>
      <c r="R76" s="29"/>
      <c r="S76" s="29">
        <v>3</v>
      </c>
      <c r="T76" s="29"/>
      <c r="U76" s="29"/>
      <c r="V76" s="29"/>
      <c r="W76" s="29"/>
      <c r="X76" s="51">
        <v>3</v>
      </c>
      <c r="Y76" s="51"/>
      <c r="Z76" s="29">
        <v>4</v>
      </c>
      <c r="AA76" s="29"/>
      <c r="AB76" s="29"/>
      <c r="AC76" s="72">
        <f t="shared" si="33"/>
        <v>22</v>
      </c>
      <c r="AD76" s="60">
        <f t="shared" si="31"/>
        <v>22</v>
      </c>
      <c r="AE76" t="str">
        <f t="shared" si="35"/>
        <v>ок</v>
      </c>
      <c r="AF76" s="41" t="s">
        <v>203</v>
      </c>
      <c r="AH76" s="299" t="s">
        <v>93</v>
      </c>
      <c r="AI76" s="299" t="s">
        <v>426</v>
      </c>
      <c r="AJ76" s="156">
        <f t="shared" si="36"/>
        <v>8</v>
      </c>
      <c r="AK76" s="310" t="s">
        <v>426</v>
      </c>
      <c r="AL76" s="328" t="s">
        <v>224</v>
      </c>
      <c r="AM76" s="328" t="s">
        <v>224</v>
      </c>
      <c r="AN76" s="328" t="s">
        <v>224</v>
      </c>
      <c r="AO76" s="310" t="s">
        <v>93</v>
      </c>
      <c r="AP76" s="310" t="s">
        <v>240</v>
      </c>
      <c r="AQ76" s="25">
        <f t="shared" si="39"/>
        <v>10</v>
      </c>
      <c r="AR76" s="27" t="str">
        <f t="shared" si="37"/>
        <v>би1</v>
      </c>
      <c r="AS76" s="27" t="str">
        <f t="shared" si="40"/>
        <v>био</v>
      </c>
      <c r="AT76" s="27">
        <f t="shared" si="41"/>
        <v>8</v>
      </c>
      <c r="AU76" s="27" t="str">
        <f t="shared" si="38"/>
        <v>Биология</v>
      </c>
      <c r="BE76" s="387" t="s">
        <v>425</v>
      </c>
      <c r="BF76" s="387" t="s">
        <v>425</v>
      </c>
      <c r="BG76" s="387" t="s">
        <v>425</v>
      </c>
      <c r="BH76" s="387" t="s">
        <v>425</v>
      </c>
      <c r="BI76" s="387" t="s">
        <v>425</v>
      </c>
      <c r="BJ76" s="387" t="s">
        <v>425</v>
      </c>
      <c r="BK76" s="387" t="s">
        <v>425</v>
      </c>
      <c r="BL76" s="387" t="s">
        <v>425</v>
      </c>
      <c r="BM76" s="383" t="s">
        <v>450</v>
      </c>
      <c r="BN76" s="387" t="s">
        <v>425</v>
      </c>
      <c r="BO76" s="387" t="s">
        <v>425</v>
      </c>
      <c r="BX76" s="303" t="s">
        <v>88</v>
      </c>
      <c r="BY76" s="303" t="s">
        <v>30</v>
      </c>
      <c r="CB76" s="288" t="s">
        <v>92</v>
      </c>
      <c r="CC76" s="304" t="s">
        <v>274</v>
      </c>
    </row>
    <row r="77" spans="1:81" x14ac:dyDescent="0.25">
      <c r="A77" s="60">
        <f t="shared" si="28"/>
        <v>15</v>
      </c>
      <c r="B77" s="323" t="s">
        <v>355</v>
      </c>
      <c r="C77" s="41" t="str">
        <f t="shared" si="29"/>
        <v>Ярм</v>
      </c>
      <c r="D77" s="181" t="s">
        <v>271</v>
      </c>
      <c r="E77" s="251"/>
      <c r="F77" s="249"/>
      <c r="G77" s="249"/>
      <c r="H77" s="249"/>
      <c r="I77" s="249"/>
      <c r="J77" s="249"/>
      <c r="K77" s="249">
        <v>3</v>
      </c>
      <c r="L77" s="29">
        <v>3</v>
      </c>
      <c r="M77" s="29"/>
      <c r="N77" s="29"/>
      <c r="O77" s="29">
        <v>3</v>
      </c>
      <c r="P77" s="29">
        <v>3</v>
      </c>
      <c r="Q77" s="29"/>
      <c r="R77" s="29"/>
      <c r="S77" s="29"/>
      <c r="T77" s="29">
        <v>3</v>
      </c>
      <c r="U77" s="29"/>
      <c r="V77" s="29"/>
      <c r="W77" s="29">
        <v>3</v>
      </c>
      <c r="X77" s="29"/>
      <c r="Y77" s="29">
        <v>3</v>
      </c>
      <c r="Z77" s="29">
        <v>2</v>
      </c>
      <c r="AA77" s="29"/>
      <c r="AB77" s="29"/>
      <c r="AC77" s="72">
        <f t="shared" si="33"/>
        <v>23</v>
      </c>
      <c r="AD77" s="60">
        <f t="shared" si="31"/>
        <v>23</v>
      </c>
      <c r="AE77" t="str">
        <f t="shared" si="35"/>
        <v>ок</v>
      </c>
      <c r="AF77" s="181" t="s">
        <v>271</v>
      </c>
      <c r="AH77" s="299" t="s">
        <v>93</v>
      </c>
      <c r="AI77" s="299" t="s">
        <v>427</v>
      </c>
      <c r="AJ77" s="156">
        <f t="shared" si="36"/>
        <v>8</v>
      </c>
      <c r="AK77" s="310" t="s">
        <v>427</v>
      </c>
      <c r="AL77" s="328" t="s">
        <v>224</v>
      </c>
      <c r="AM77" s="328" t="s">
        <v>224</v>
      </c>
      <c r="AN77" s="328" t="s">
        <v>224</v>
      </c>
      <c r="AO77" s="310" t="s">
        <v>93</v>
      </c>
      <c r="AP77" s="310" t="s">
        <v>240</v>
      </c>
      <c r="AQ77" s="25">
        <f t="shared" si="39"/>
        <v>10</v>
      </c>
      <c r="AR77" s="27" t="str">
        <f t="shared" si="37"/>
        <v>би2</v>
      </c>
      <c r="AS77" s="27" t="str">
        <f t="shared" si="40"/>
        <v>био</v>
      </c>
      <c r="AT77" s="27">
        <f t="shared" si="41"/>
        <v>8</v>
      </c>
      <c r="AU77" s="27" t="str">
        <f t="shared" si="38"/>
        <v>Биология</v>
      </c>
      <c r="BE77" s="387" t="s">
        <v>425</v>
      </c>
      <c r="BF77" s="387" t="s">
        <v>425</v>
      </c>
      <c r="BG77" s="387" t="s">
        <v>425</v>
      </c>
      <c r="BH77" s="387" t="s">
        <v>425</v>
      </c>
      <c r="BI77" s="387" t="s">
        <v>425</v>
      </c>
      <c r="BJ77" s="387" t="s">
        <v>425</v>
      </c>
      <c r="BK77" s="387" t="s">
        <v>425</v>
      </c>
      <c r="BL77" s="387" t="s">
        <v>425</v>
      </c>
      <c r="BM77" s="383" t="s">
        <v>450</v>
      </c>
      <c r="BN77" s="387" t="s">
        <v>425</v>
      </c>
      <c r="BO77" s="387" t="s">
        <v>425</v>
      </c>
      <c r="BX77" s="34" t="s">
        <v>90</v>
      </c>
      <c r="BY77" s="34" t="s">
        <v>90</v>
      </c>
      <c r="CB77" s="299" t="s">
        <v>93</v>
      </c>
      <c r="CC77" s="305" t="s">
        <v>287</v>
      </c>
    </row>
    <row r="78" spans="1:81" x14ac:dyDescent="0.25">
      <c r="A78" s="60">
        <f t="shared" si="28"/>
        <v>16</v>
      </c>
      <c r="B78" s="31" t="s">
        <v>27</v>
      </c>
      <c r="C78" s="39" t="str">
        <f t="shared" si="29"/>
        <v>ОВТ</v>
      </c>
      <c r="D78" s="39" t="s">
        <v>180</v>
      </c>
      <c r="E78" s="27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>
        <v>5</v>
      </c>
      <c r="T78" s="29"/>
      <c r="U78" s="29">
        <v>5</v>
      </c>
      <c r="V78" s="29"/>
      <c r="W78" s="29">
        <v>5</v>
      </c>
      <c r="X78" s="29"/>
      <c r="Y78" s="29"/>
      <c r="Z78" s="29">
        <v>4</v>
      </c>
      <c r="AA78" s="29">
        <v>4</v>
      </c>
      <c r="AB78" s="29"/>
      <c r="AC78" s="72">
        <f t="shared" si="33"/>
        <v>23</v>
      </c>
      <c r="AD78" s="60">
        <f t="shared" si="31"/>
        <v>23</v>
      </c>
      <c r="AE78" t="str">
        <f>IF(AC78=AD78,"ок","–-")</f>
        <v>ок</v>
      </c>
      <c r="AF78" s="39" t="s">
        <v>180</v>
      </c>
      <c r="AH78" s="288" t="s">
        <v>92</v>
      </c>
      <c r="AI78" s="183" t="s">
        <v>273</v>
      </c>
      <c r="AJ78" s="156">
        <f t="shared" si="36"/>
        <v>9</v>
      </c>
      <c r="AK78" s="310" t="s">
        <v>273</v>
      </c>
      <c r="AL78" s="328" t="s">
        <v>224</v>
      </c>
      <c r="AM78" s="328" t="s">
        <v>224</v>
      </c>
      <c r="AN78" s="328" t="s">
        <v>224</v>
      </c>
      <c r="AO78" s="310" t="s">
        <v>92</v>
      </c>
      <c r="AP78" s="310" t="s">
        <v>241</v>
      </c>
      <c r="AQ78" s="25">
        <f t="shared" si="39"/>
        <v>11</v>
      </c>
      <c r="AR78" s="27" t="str">
        <f t="shared" si="37"/>
        <v>х1</v>
      </c>
      <c r="AS78" s="27" t="str">
        <f t="shared" si="40"/>
        <v>хим</v>
      </c>
      <c r="AT78" s="27">
        <f t="shared" si="41"/>
        <v>9</v>
      </c>
      <c r="AU78" s="27" t="str">
        <f t="shared" si="38"/>
        <v>Химия</v>
      </c>
      <c r="BK78" s="387" t="s">
        <v>425</v>
      </c>
      <c r="BL78" s="387" t="s">
        <v>425</v>
      </c>
      <c r="BO78" s="34" t="s">
        <v>91</v>
      </c>
      <c r="BX78" s="34" t="s">
        <v>91</v>
      </c>
      <c r="BY78" s="34" t="s">
        <v>91</v>
      </c>
      <c r="CB78" s="299" t="s">
        <v>93</v>
      </c>
      <c r="CC78" s="298" t="s">
        <v>321</v>
      </c>
    </row>
    <row r="79" spans="1:81" x14ac:dyDescent="0.25">
      <c r="A79" s="60">
        <f t="shared" si="28"/>
        <v>16</v>
      </c>
      <c r="B79" s="31" t="s">
        <v>27</v>
      </c>
      <c r="C79" s="39" t="str">
        <f t="shared" si="29"/>
        <v>ОВТ</v>
      </c>
      <c r="D79" s="383" t="s">
        <v>88</v>
      </c>
      <c r="E79" s="27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>
        <v>1</v>
      </c>
      <c r="X79" s="29"/>
      <c r="Y79" s="29"/>
      <c r="Z79" s="29">
        <v>6</v>
      </c>
      <c r="AA79" s="29"/>
      <c r="AB79" s="29"/>
      <c r="AC79" s="72">
        <f t="shared" si="30"/>
        <v>7</v>
      </c>
      <c r="AD79" s="60">
        <f t="shared" si="31"/>
        <v>7</v>
      </c>
      <c r="AE79" t="str">
        <f>IF(AC79=AD79,"ок","–-")</f>
        <v>ок</v>
      </c>
      <c r="AF79" s="383" t="s">
        <v>88</v>
      </c>
      <c r="AH79" s="288" t="s">
        <v>92</v>
      </c>
      <c r="AI79" s="288" t="s">
        <v>428</v>
      </c>
      <c r="AJ79" s="156">
        <f t="shared" si="36"/>
        <v>9</v>
      </c>
      <c r="AK79" s="310" t="s">
        <v>428</v>
      </c>
      <c r="AL79" s="328" t="s">
        <v>224</v>
      </c>
      <c r="AM79" s="328" t="s">
        <v>224</v>
      </c>
      <c r="AN79" s="328" t="s">
        <v>224</v>
      </c>
      <c r="AO79" s="310" t="s">
        <v>92</v>
      </c>
      <c r="AP79" s="310" t="s">
        <v>241</v>
      </c>
      <c r="AQ79" s="25">
        <f t="shared" si="39"/>
        <v>11</v>
      </c>
      <c r="AR79" s="27" t="str">
        <f t="shared" si="37"/>
        <v>х2</v>
      </c>
      <c r="AS79" s="27" t="str">
        <f t="shared" si="40"/>
        <v>хим</v>
      </c>
      <c r="AT79" s="27">
        <f t="shared" si="41"/>
        <v>9</v>
      </c>
      <c r="AU79" s="27" t="str">
        <f t="shared" si="38"/>
        <v>Химия</v>
      </c>
      <c r="AY79" s="43" t="s">
        <v>96</v>
      </c>
      <c r="AZ79" s="43" t="s">
        <v>96</v>
      </c>
      <c r="BA79" s="43" t="s">
        <v>96</v>
      </c>
      <c r="BB79" s="43" t="s">
        <v>95</v>
      </c>
      <c r="BC79" s="43" t="s">
        <v>95</v>
      </c>
      <c r="BD79" s="43" t="s">
        <v>95</v>
      </c>
      <c r="BE79" s="43" t="s">
        <v>95</v>
      </c>
      <c r="BF79" s="43" t="s">
        <v>95</v>
      </c>
      <c r="BG79" s="43" t="s">
        <v>95</v>
      </c>
      <c r="BH79" s="43" t="s">
        <v>95</v>
      </c>
      <c r="BI79" s="43" t="s">
        <v>95</v>
      </c>
      <c r="BJ79" s="43" t="s">
        <v>95</v>
      </c>
      <c r="BK79" s="43" t="s">
        <v>95</v>
      </c>
      <c r="BL79" s="43" t="s">
        <v>95</v>
      </c>
      <c r="BM79" s="43" t="s">
        <v>95</v>
      </c>
      <c r="BN79" s="43" t="s">
        <v>95</v>
      </c>
      <c r="BO79" s="43" t="s">
        <v>95</v>
      </c>
      <c r="BX79" s="43" t="s">
        <v>95</v>
      </c>
      <c r="BY79" s="43" t="s">
        <v>95</v>
      </c>
      <c r="CB79" s="288" t="s">
        <v>92</v>
      </c>
      <c r="CC79" s="288" t="s">
        <v>273</v>
      </c>
    </row>
    <row r="80" spans="1:81" x14ac:dyDescent="0.25">
      <c r="A80" s="60">
        <f t="shared" si="28"/>
        <v>17</v>
      </c>
      <c r="B80" s="31" t="s">
        <v>28</v>
      </c>
      <c r="C80" s="39" t="str">
        <f t="shared" si="29"/>
        <v>Нов</v>
      </c>
      <c r="D80" s="39" t="s">
        <v>181</v>
      </c>
      <c r="E80" s="27"/>
      <c r="F80" s="29"/>
      <c r="G80" s="29"/>
      <c r="H80" s="29"/>
      <c r="I80" s="29"/>
      <c r="J80" s="29"/>
      <c r="K80" s="29"/>
      <c r="L80" s="29"/>
      <c r="M80" s="29"/>
      <c r="N80" s="29"/>
      <c r="O80" s="29">
        <v>5</v>
      </c>
      <c r="P80" s="29"/>
      <c r="Q80" s="29"/>
      <c r="R80" s="29">
        <v>5</v>
      </c>
      <c r="S80" s="29"/>
      <c r="T80" s="29">
        <v>5</v>
      </c>
      <c r="U80" s="29"/>
      <c r="V80" s="29"/>
      <c r="W80" s="29"/>
      <c r="X80" s="29">
        <v>5</v>
      </c>
      <c r="Y80" s="29">
        <v>5</v>
      </c>
      <c r="Z80" s="29"/>
      <c r="AA80" s="29"/>
      <c r="AB80" s="29">
        <v>4</v>
      </c>
      <c r="AC80" s="72">
        <f t="shared" si="30"/>
        <v>29</v>
      </c>
      <c r="AD80" s="60">
        <f t="shared" si="31"/>
        <v>27</v>
      </c>
      <c r="AE80" t="str">
        <f>IF(AC80=AD80,"ок","–-")</f>
        <v>–-</v>
      </c>
      <c r="AF80" s="39" t="s">
        <v>181</v>
      </c>
      <c r="AH80" s="288" t="s">
        <v>92</v>
      </c>
      <c r="AI80" s="380" t="s">
        <v>92</v>
      </c>
      <c r="AJ80" s="156">
        <f t="shared" si="36"/>
        <v>9</v>
      </c>
      <c r="AK80" s="310" t="s">
        <v>92</v>
      </c>
      <c r="AL80" s="328" t="s">
        <v>224</v>
      </c>
      <c r="AM80" s="328" t="s">
        <v>224</v>
      </c>
      <c r="AN80" s="328" t="s">
        <v>224</v>
      </c>
      <c r="AO80" s="310" t="s">
        <v>92</v>
      </c>
      <c r="AP80" s="310" t="s">
        <v>241</v>
      </c>
      <c r="AQ80" s="25">
        <f t="shared" si="39"/>
        <v>11</v>
      </c>
      <c r="AR80" s="27" t="str">
        <f t="shared" si="37"/>
        <v>хим</v>
      </c>
      <c r="AS80" s="27" t="str">
        <f t="shared" si="40"/>
        <v>хим</v>
      </c>
      <c r="AT80" s="27">
        <f t="shared" si="41"/>
        <v>9</v>
      </c>
      <c r="AU80" s="27" t="str">
        <f t="shared" si="38"/>
        <v>Химия</v>
      </c>
      <c r="BH80" s="43" t="s">
        <v>95</v>
      </c>
      <c r="BI80" s="43" t="s">
        <v>95</v>
      </c>
      <c r="BJ80" s="43" t="s">
        <v>95</v>
      </c>
      <c r="BK80" s="43" t="s">
        <v>95</v>
      </c>
      <c r="BL80" s="43" t="s">
        <v>95</v>
      </c>
      <c r="BX80" s="43" t="s">
        <v>96</v>
      </c>
      <c r="BY80" s="43" t="s">
        <v>96</v>
      </c>
      <c r="CB80" s="288" t="s">
        <v>92</v>
      </c>
      <c r="CC80" s="288" t="s">
        <v>351</v>
      </c>
    </row>
    <row r="81" spans="1:81" x14ac:dyDescent="0.25">
      <c r="A81" s="60">
        <f t="shared" si="28"/>
        <v>18</v>
      </c>
      <c r="B81" s="31" t="s">
        <v>29</v>
      </c>
      <c r="C81" s="39" t="str">
        <f t="shared" si="29"/>
        <v>Бер</v>
      </c>
      <c r="D81" s="155" t="s">
        <v>182</v>
      </c>
      <c r="E81" s="27"/>
      <c r="F81" s="29"/>
      <c r="G81" s="29"/>
      <c r="H81" s="29"/>
      <c r="I81" s="29"/>
      <c r="J81" s="29"/>
      <c r="K81" s="29"/>
      <c r="L81" s="29"/>
      <c r="M81" s="29"/>
      <c r="N81" s="29">
        <v>5</v>
      </c>
      <c r="O81" s="29"/>
      <c r="P81" s="29">
        <v>5</v>
      </c>
      <c r="Q81" s="29">
        <v>5</v>
      </c>
      <c r="R81" s="29"/>
      <c r="S81" s="29"/>
      <c r="T81" s="29"/>
      <c r="U81" s="29"/>
      <c r="V81" s="29">
        <v>5</v>
      </c>
      <c r="W81" s="29"/>
      <c r="X81" s="29"/>
      <c r="Y81" s="29"/>
      <c r="Z81" s="29"/>
      <c r="AA81" s="29"/>
      <c r="AB81" s="29"/>
      <c r="AC81" s="72">
        <f t="shared" si="30"/>
        <v>20</v>
      </c>
      <c r="AD81" s="60">
        <f t="shared" si="31"/>
        <v>20</v>
      </c>
      <c r="AE81" t="str">
        <f>IF(AC81=AD81,"ок","–-")</f>
        <v>ок</v>
      </c>
      <c r="AF81" s="155" t="s">
        <v>182</v>
      </c>
      <c r="AH81" s="299" t="s">
        <v>93</v>
      </c>
      <c r="AI81" s="381" t="s">
        <v>93</v>
      </c>
      <c r="AJ81" s="156">
        <f t="shared" si="36"/>
        <v>8</v>
      </c>
      <c r="AK81" s="310" t="s">
        <v>93</v>
      </c>
      <c r="AL81" s="328" t="s">
        <v>224</v>
      </c>
      <c r="AM81" s="328" t="s">
        <v>224</v>
      </c>
      <c r="AN81" s="328" t="s">
        <v>224</v>
      </c>
      <c r="AO81" s="310" t="s">
        <v>93</v>
      </c>
      <c r="AP81" s="310" t="s">
        <v>240</v>
      </c>
      <c r="AQ81" s="25">
        <f t="shared" si="39"/>
        <v>10</v>
      </c>
      <c r="AR81" s="27" t="str">
        <f t="shared" si="37"/>
        <v>био</v>
      </c>
      <c r="AS81" s="27" t="str">
        <f t="shared" si="40"/>
        <v>био</v>
      </c>
      <c r="AT81" s="27">
        <f t="shared" si="41"/>
        <v>8</v>
      </c>
      <c r="AU81" s="27" t="str">
        <f t="shared" si="38"/>
        <v>Биология</v>
      </c>
      <c r="BB81" s="299" t="s">
        <v>427</v>
      </c>
      <c r="BC81" s="299" t="s">
        <v>427</v>
      </c>
      <c r="BD81" s="299" t="s">
        <v>427</v>
      </c>
      <c r="BE81" s="299" t="s">
        <v>426</v>
      </c>
      <c r="BF81" s="299" t="s">
        <v>426</v>
      </c>
      <c r="BG81" s="299" t="s">
        <v>426</v>
      </c>
      <c r="BH81" s="299" t="s">
        <v>426</v>
      </c>
      <c r="BI81" s="299" t="s">
        <v>427</v>
      </c>
      <c r="BJ81" s="299" t="s">
        <v>427</v>
      </c>
      <c r="BK81" s="299" t="s">
        <v>427</v>
      </c>
      <c r="BL81" s="299" t="s">
        <v>427</v>
      </c>
      <c r="BM81" s="381" t="s">
        <v>451</v>
      </c>
      <c r="BN81" s="299" t="s">
        <v>426</v>
      </c>
      <c r="BO81" s="381" t="s">
        <v>453</v>
      </c>
      <c r="BX81" s="299" t="s">
        <v>93</v>
      </c>
      <c r="BY81" s="299" t="s">
        <v>270</v>
      </c>
      <c r="CB81" s="306" t="s">
        <v>97</v>
      </c>
      <c r="CC81" s="42" t="s">
        <v>142</v>
      </c>
    </row>
    <row r="82" spans="1:81" x14ac:dyDescent="0.25">
      <c r="A82" s="60">
        <f t="shared" si="28"/>
        <v>19</v>
      </c>
      <c r="B82" s="324" t="s">
        <v>423</v>
      </c>
      <c r="C82" s="39" t="str">
        <f t="shared" si="29"/>
        <v>Нех</v>
      </c>
      <c r="D82" s="155" t="s">
        <v>30</v>
      </c>
      <c r="E82" s="27"/>
      <c r="F82" s="29"/>
      <c r="G82" s="29"/>
      <c r="H82" s="29"/>
      <c r="I82" s="29"/>
      <c r="J82" s="29"/>
      <c r="K82" s="29"/>
      <c r="L82" s="29">
        <v>5</v>
      </c>
      <c r="M82" s="29">
        <v>5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72">
        <f t="shared" si="30"/>
        <v>10</v>
      </c>
      <c r="AD82" s="60">
        <f t="shared" si="31"/>
        <v>10</v>
      </c>
      <c r="AE82" t="str">
        <f t="shared" ref="AE82:AE84" si="42">IF(AC82=AD82,"ок","–-")</f>
        <v>ок</v>
      </c>
      <c r="AF82" s="155" t="s">
        <v>30</v>
      </c>
      <c r="AH82" s="299" t="s">
        <v>93</v>
      </c>
      <c r="AI82" s="381" t="s">
        <v>453</v>
      </c>
      <c r="AJ82" s="156">
        <f t="shared" si="36"/>
        <v>8</v>
      </c>
      <c r="AK82" s="310" t="s">
        <v>93</v>
      </c>
      <c r="AL82" s="328" t="s">
        <v>273</v>
      </c>
      <c r="AM82" s="328" t="s">
        <v>224</v>
      </c>
      <c r="AN82" s="328" t="s">
        <v>224</v>
      </c>
      <c r="AO82" s="310" t="s">
        <v>291</v>
      </c>
      <c r="AP82" s="310" t="s">
        <v>323</v>
      </c>
      <c r="AQ82" s="25">
        <f t="shared" si="39"/>
        <v>10</v>
      </c>
      <c r="AR82" s="27" t="str">
        <f t="shared" si="37"/>
        <v>био/х1</v>
      </c>
      <c r="AS82" s="27" t="str">
        <f t="shared" si="40"/>
        <v>био</v>
      </c>
      <c r="AT82" s="27">
        <f t="shared" si="41"/>
        <v>8</v>
      </c>
      <c r="AU82" s="27" t="str">
        <f t="shared" si="38"/>
        <v>Биология</v>
      </c>
      <c r="BE82" s="299" t="s">
        <v>426</v>
      </c>
      <c r="BF82" s="299" t="s">
        <v>426</v>
      </c>
      <c r="BG82" s="299" t="s">
        <v>426</v>
      </c>
      <c r="BH82" s="299" t="s">
        <v>426</v>
      </c>
      <c r="BI82" s="299" t="s">
        <v>427</v>
      </c>
      <c r="BJ82" s="299" t="s">
        <v>427</v>
      </c>
      <c r="BM82" s="381" t="s">
        <v>451</v>
      </c>
      <c r="BN82" s="299" t="s">
        <v>426</v>
      </c>
      <c r="BO82" s="381" t="s">
        <v>453</v>
      </c>
      <c r="BX82" s="299" t="s">
        <v>93</v>
      </c>
      <c r="BY82" s="299" t="s">
        <v>269</v>
      </c>
      <c r="CB82" s="306" t="s">
        <v>97</v>
      </c>
      <c r="CC82" s="42" t="s">
        <v>141</v>
      </c>
    </row>
    <row r="83" spans="1:81" x14ac:dyDescent="0.25">
      <c r="A83" s="60">
        <f t="shared" si="28"/>
        <v>20</v>
      </c>
      <c r="B83" s="325" t="s">
        <v>31</v>
      </c>
      <c r="C83" s="40" t="str">
        <f t="shared" si="29"/>
        <v>Мал</v>
      </c>
      <c r="D83" s="293" t="s">
        <v>89</v>
      </c>
      <c r="E83" s="27"/>
      <c r="F83" s="29"/>
      <c r="G83" s="29"/>
      <c r="H83" s="29"/>
      <c r="I83" s="29"/>
      <c r="J83" s="29"/>
      <c r="K83" s="29"/>
      <c r="L83" s="29"/>
      <c r="M83" s="29"/>
      <c r="N83" s="29"/>
      <c r="O83" s="29">
        <v>2</v>
      </c>
      <c r="P83" s="29">
        <v>2</v>
      </c>
      <c r="Q83" s="29">
        <v>2</v>
      </c>
      <c r="R83" s="29">
        <v>2</v>
      </c>
      <c r="S83" s="29">
        <v>2</v>
      </c>
      <c r="T83" s="29">
        <v>2</v>
      </c>
      <c r="U83" s="29">
        <v>2</v>
      </c>
      <c r="V83" s="29">
        <v>2</v>
      </c>
      <c r="W83" s="29">
        <v>2</v>
      </c>
      <c r="X83" s="29">
        <v>2</v>
      </c>
      <c r="Y83" s="29">
        <v>2</v>
      </c>
      <c r="Z83" s="29">
        <v>2</v>
      </c>
      <c r="AA83" s="29">
        <v>2</v>
      </c>
      <c r="AB83" s="29">
        <v>2</v>
      </c>
      <c r="AC83" s="72">
        <f t="shared" ref="AC83:AC84" si="43">SUM(F83:AB83)</f>
        <v>28</v>
      </c>
      <c r="AD83" s="60">
        <f t="shared" si="31"/>
        <v>28</v>
      </c>
      <c r="AE83" t="str">
        <f t="shared" si="42"/>
        <v>ок</v>
      </c>
      <c r="AF83" s="293" t="s">
        <v>89</v>
      </c>
      <c r="AH83" s="288" t="s">
        <v>92</v>
      </c>
      <c r="AI83" s="381" t="s">
        <v>451</v>
      </c>
      <c r="AJ83" s="156">
        <f t="shared" si="36"/>
        <v>9</v>
      </c>
      <c r="AK83" s="310" t="s">
        <v>273</v>
      </c>
      <c r="AL83" s="328" t="s">
        <v>93</v>
      </c>
      <c r="AM83" s="328" t="s">
        <v>224</v>
      </c>
      <c r="AN83" s="328" t="s">
        <v>224</v>
      </c>
      <c r="AO83" s="310" t="s">
        <v>259</v>
      </c>
      <c r="AP83" s="310" t="s">
        <v>324</v>
      </c>
      <c r="AQ83" s="25">
        <f t="shared" si="39"/>
        <v>11</v>
      </c>
      <c r="AR83" s="27" t="str">
        <f t="shared" si="37"/>
        <v>х1/био</v>
      </c>
      <c r="AS83" s="27" t="str">
        <f t="shared" si="40"/>
        <v>хим</v>
      </c>
      <c r="AT83" s="27">
        <f t="shared" si="41"/>
        <v>9</v>
      </c>
      <c r="AU83" s="27" t="str">
        <f t="shared" si="38"/>
        <v>Химия</v>
      </c>
      <c r="BC83" s="68"/>
      <c r="BD83" s="68"/>
      <c r="BE83" s="183" t="s">
        <v>273</v>
      </c>
      <c r="BF83" s="183" t="s">
        <v>273</v>
      </c>
      <c r="BG83" s="288" t="s">
        <v>428</v>
      </c>
      <c r="BH83" s="183" t="s">
        <v>273</v>
      </c>
      <c r="BI83" s="288" t="s">
        <v>428</v>
      </c>
      <c r="BJ83" s="183" t="s">
        <v>273</v>
      </c>
      <c r="BK83" s="183" t="s">
        <v>273</v>
      </c>
      <c r="BL83" s="183" t="s">
        <v>273</v>
      </c>
      <c r="BM83" s="380" t="s">
        <v>452</v>
      </c>
      <c r="BN83" s="183" t="s">
        <v>273</v>
      </c>
      <c r="BO83" s="380" t="s">
        <v>452</v>
      </c>
      <c r="BX83" s="299" t="s">
        <v>93</v>
      </c>
      <c r="BY83" s="305" t="s">
        <v>287</v>
      </c>
      <c r="CB83" s="306" t="s">
        <v>97</v>
      </c>
      <c r="CC83" s="42" t="s">
        <v>143</v>
      </c>
    </row>
    <row r="84" spans="1:81" x14ac:dyDescent="0.25">
      <c r="A84" s="60">
        <f t="shared" si="28"/>
        <v>21</v>
      </c>
      <c r="B84" s="61" t="s">
        <v>32</v>
      </c>
      <c r="C84" s="34" t="str">
        <f t="shared" si="29"/>
        <v>Сем</v>
      </c>
      <c r="D84" s="34" t="s">
        <v>425</v>
      </c>
      <c r="E84" s="27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>
        <v>2</v>
      </c>
      <c r="S84" s="29">
        <v>2</v>
      </c>
      <c r="T84" s="29">
        <v>2</v>
      </c>
      <c r="U84" s="29">
        <v>2</v>
      </c>
      <c r="V84" s="29">
        <v>2</v>
      </c>
      <c r="W84" s="29">
        <v>2</v>
      </c>
      <c r="X84" s="29">
        <v>2</v>
      </c>
      <c r="Y84" s="29">
        <v>2</v>
      </c>
      <c r="Z84" s="29">
        <v>2</v>
      </c>
      <c r="AA84" s="29">
        <v>2</v>
      </c>
      <c r="AB84" s="29">
        <v>2</v>
      </c>
      <c r="AC84" s="72">
        <f t="shared" si="43"/>
        <v>22</v>
      </c>
      <c r="AD84" s="60">
        <f t="shared" si="31"/>
        <v>24</v>
      </c>
      <c r="AE84" t="str">
        <f t="shared" si="42"/>
        <v>–-</v>
      </c>
      <c r="AF84" s="34" t="s">
        <v>425</v>
      </c>
      <c r="AH84" s="288" t="s">
        <v>92</v>
      </c>
      <c r="AI84" s="380" t="s">
        <v>452</v>
      </c>
      <c r="AJ84" s="156">
        <f t="shared" si="36"/>
        <v>9</v>
      </c>
      <c r="AK84" s="310" t="s">
        <v>92</v>
      </c>
      <c r="AL84" s="328" t="s">
        <v>426</v>
      </c>
      <c r="AM84" s="328" t="s">
        <v>224</v>
      </c>
      <c r="AN84" s="328" t="s">
        <v>224</v>
      </c>
      <c r="AO84" s="310" t="s">
        <v>259</v>
      </c>
      <c r="AP84" s="310" t="s">
        <v>324</v>
      </c>
      <c r="AQ84" s="25">
        <f t="shared" si="39"/>
        <v>11</v>
      </c>
      <c r="AR84" s="27" t="str">
        <f t="shared" si="37"/>
        <v>хим/би1</v>
      </c>
      <c r="AS84" s="27" t="str">
        <f t="shared" si="40"/>
        <v>хим</v>
      </c>
      <c r="AT84" s="27">
        <f t="shared" si="41"/>
        <v>9</v>
      </c>
      <c r="AU84" s="27" t="str">
        <f t="shared" si="38"/>
        <v>Химия</v>
      </c>
      <c r="BH84" s="183" t="s">
        <v>273</v>
      </c>
      <c r="BI84" s="288" t="s">
        <v>428</v>
      </c>
      <c r="BJ84" s="183" t="s">
        <v>273</v>
      </c>
      <c r="BK84" s="183" t="s">
        <v>273</v>
      </c>
      <c r="BL84" s="183" t="s">
        <v>273</v>
      </c>
      <c r="BM84" s="380" t="s">
        <v>452</v>
      </c>
      <c r="BN84" s="183" t="s">
        <v>273</v>
      </c>
      <c r="BO84" s="380" t="s">
        <v>452</v>
      </c>
      <c r="BX84" s="299" t="s">
        <v>93</v>
      </c>
      <c r="BY84" s="341" t="s">
        <v>409</v>
      </c>
      <c r="CB84" s="306" t="s">
        <v>97</v>
      </c>
      <c r="CC84" s="306" t="s">
        <v>304</v>
      </c>
    </row>
    <row r="85" spans="1:81" x14ac:dyDescent="0.25">
      <c r="A85" s="60">
        <f t="shared" ref="A85:A112" si="44">INDEX($A$120:$A$153,MATCH(B85,$B$120:$B$153,0))</f>
        <v>21</v>
      </c>
      <c r="B85" s="61" t="s">
        <v>32</v>
      </c>
      <c r="C85" s="34" t="str">
        <f t="shared" ref="C85:C109" si="45">INDEX($C$120:$C$153,MATCH(B85,$B$120:$B$153,0))</f>
        <v>Сем</v>
      </c>
      <c r="D85" s="382" t="s">
        <v>90</v>
      </c>
      <c r="E85" s="27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>
        <v>4</v>
      </c>
      <c r="AA85" s="29"/>
      <c r="AB85" s="29"/>
      <c r="AC85" s="72">
        <f t="shared" ref="AC85:AC87" si="46">SUM(F85:AB85)</f>
        <v>4</v>
      </c>
      <c r="AD85" s="60">
        <f t="shared" ref="AD85:AD112" si="47">COUNTIF($AY$59:$BU$110,"*"&amp;D85&amp;"*")</f>
        <v>4</v>
      </c>
      <c r="AE85" t="str">
        <f t="shared" ref="AE85:AE87" si="48">IF(AC85=AD85,"ок","–-")</f>
        <v>ок</v>
      </c>
      <c r="AF85" s="382" t="s">
        <v>90</v>
      </c>
      <c r="AH85" s="306" t="s">
        <v>97</v>
      </c>
      <c r="AI85" s="306" t="s">
        <v>142</v>
      </c>
      <c r="AJ85" s="156">
        <f t="shared" si="36"/>
        <v>7</v>
      </c>
      <c r="AK85" s="27" t="s">
        <v>142</v>
      </c>
      <c r="AL85" s="328" t="s">
        <v>224</v>
      </c>
      <c r="AM85" s="328" t="s">
        <v>224</v>
      </c>
      <c r="AN85" s="328" t="s">
        <v>224</v>
      </c>
      <c r="AO85" s="310" t="s">
        <v>97</v>
      </c>
      <c r="AP85" s="310" t="s">
        <v>242</v>
      </c>
      <c r="AQ85" s="25">
        <f t="shared" si="39"/>
        <v>14</v>
      </c>
      <c r="AR85" s="27" t="str">
        <f t="shared" si="37"/>
        <v>ис1</v>
      </c>
      <c r="AS85" s="27" t="str">
        <f t="shared" si="40"/>
        <v>ист</v>
      </c>
      <c r="AT85" s="27">
        <f t="shared" si="41"/>
        <v>7</v>
      </c>
      <c r="AU85" s="27" t="str">
        <f t="shared" si="38"/>
        <v>История</v>
      </c>
      <c r="BC85" s="68"/>
      <c r="BD85" s="68"/>
      <c r="BE85" s="68"/>
      <c r="BF85" s="68"/>
      <c r="BG85" s="68"/>
      <c r="BH85" s="68"/>
      <c r="BI85" s="68"/>
      <c r="BJ85" s="68"/>
      <c r="BK85" s="380" t="s">
        <v>92</v>
      </c>
      <c r="BL85" s="68"/>
      <c r="BM85" s="392" t="s">
        <v>446</v>
      </c>
      <c r="BN85" s="68"/>
      <c r="BO85" s="297" t="s">
        <v>455</v>
      </c>
      <c r="BX85" s="288" t="s">
        <v>92</v>
      </c>
      <c r="BY85" s="288" t="s">
        <v>273</v>
      </c>
      <c r="CB85" s="289" t="s">
        <v>98</v>
      </c>
      <c r="CC85" s="58" t="s">
        <v>305</v>
      </c>
    </row>
    <row r="86" spans="1:81" x14ac:dyDescent="0.25">
      <c r="A86" s="60">
        <f t="shared" si="44"/>
        <v>21</v>
      </c>
      <c r="B86" s="61" t="s">
        <v>32</v>
      </c>
      <c r="C86" s="34" t="str">
        <f t="shared" si="45"/>
        <v>Сем</v>
      </c>
      <c r="D86" s="34" t="s">
        <v>91</v>
      </c>
      <c r="E86" s="27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>
        <v>1</v>
      </c>
      <c r="AC86" s="72">
        <f t="shared" si="46"/>
        <v>1</v>
      </c>
      <c r="AD86" s="60">
        <f t="shared" si="47"/>
        <v>1</v>
      </c>
      <c r="AE86" t="str">
        <f t="shared" si="48"/>
        <v>ок</v>
      </c>
      <c r="AF86" s="34" t="s">
        <v>91</v>
      </c>
      <c r="AH86" s="306" t="s">
        <v>97</v>
      </c>
      <c r="AI86" s="42" t="s">
        <v>141</v>
      </c>
      <c r="AJ86" s="156">
        <f t="shared" si="36"/>
        <v>7</v>
      </c>
      <c r="AK86" s="27" t="s">
        <v>141</v>
      </c>
      <c r="AL86" s="328" t="s">
        <v>224</v>
      </c>
      <c r="AM86" s="328" t="s">
        <v>224</v>
      </c>
      <c r="AN86" s="328" t="s">
        <v>224</v>
      </c>
      <c r="AO86" s="310" t="s">
        <v>97</v>
      </c>
      <c r="AP86" s="310" t="s">
        <v>242</v>
      </c>
      <c r="AQ86" s="25">
        <f t="shared" si="39"/>
        <v>14</v>
      </c>
      <c r="AR86" s="27" t="str">
        <f t="shared" si="37"/>
        <v>ис2</v>
      </c>
      <c r="AS86" s="27" t="str">
        <f t="shared" si="40"/>
        <v>ист</v>
      </c>
      <c r="AT86" s="27">
        <f t="shared" si="41"/>
        <v>7</v>
      </c>
      <c r="AU86" s="27" t="str">
        <f t="shared" si="38"/>
        <v>История</v>
      </c>
      <c r="BK86" s="380" t="s">
        <v>92</v>
      </c>
      <c r="BM86" s="381" t="s">
        <v>477</v>
      </c>
      <c r="BO86" s="297" t="s">
        <v>454</v>
      </c>
      <c r="BX86" s="288" t="s">
        <v>92</v>
      </c>
      <c r="BY86" s="304" t="s">
        <v>274</v>
      </c>
      <c r="CB86" s="289" t="s">
        <v>98</v>
      </c>
      <c r="CC86" s="58" t="s">
        <v>306</v>
      </c>
    </row>
    <row r="87" spans="1:81" x14ac:dyDescent="0.25">
      <c r="A87" s="60">
        <f t="shared" si="44"/>
        <v>22</v>
      </c>
      <c r="B87" s="32" t="s">
        <v>33</v>
      </c>
      <c r="C87" s="44" t="str">
        <f t="shared" si="45"/>
        <v>Мил</v>
      </c>
      <c r="D87" s="299" t="s">
        <v>426</v>
      </c>
      <c r="E87" s="27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>
        <v>2</v>
      </c>
      <c r="S87" s="29">
        <v>2</v>
      </c>
      <c r="T87" s="29">
        <v>2</v>
      </c>
      <c r="U87" s="29">
        <v>2</v>
      </c>
      <c r="V87" s="29"/>
      <c r="W87" s="29"/>
      <c r="X87" s="29"/>
      <c r="Y87" s="29"/>
      <c r="Z87" s="29">
        <v>2</v>
      </c>
      <c r="AA87" s="29">
        <v>2</v>
      </c>
      <c r="AB87" s="29">
        <v>2</v>
      </c>
      <c r="AC87" s="72">
        <f t="shared" si="46"/>
        <v>14</v>
      </c>
      <c r="AD87" s="60">
        <f t="shared" si="47"/>
        <v>14</v>
      </c>
      <c r="AE87" t="str">
        <f t="shared" si="48"/>
        <v>ок</v>
      </c>
      <c r="AF87" s="299" t="s">
        <v>426</v>
      </c>
      <c r="AH87" s="306" t="s">
        <v>97</v>
      </c>
      <c r="AI87" s="42" t="s">
        <v>143</v>
      </c>
      <c r="AJ87" s="156">
        <f t="shared" si="36"/>
        <v>7</v>
      </c>
      <c r="AK87" s="27" t="s">
        <v>143</v>
      </c>
      <c r="AL87" s="328" t="s">
        <v>224</v>
      </c>
      <c r="AM87" s="328" t="s">
        <v>224</v>
      </c>
      <c r="AN87" s="328" t="s">
        <v>224</v>
      </c>
      <c r="AO87" s="310" t="s">
        <v>97</v>
      </c>
      <c r="AP87" s="310" t="s">
        <v>242</v>
      </c>
      <c r="AQ87" s="25">
        <f t="shared" si="39"/>
        <v>14</v>
      </c>
      <c r="AR87" s="27" t="str">
        <f t="shared" si="37"/>
        <v>ис3</v>
      </c>
      <c r="AS87" s="27" t="str">
        <f t="shared" si="40"/>
        <v>ист</v>
      </c>
      <c r="AT87" s="27">
        <f t="shared" si="41"/>
        <v>7</v>
      </c>
      <c r="AU87" s="27" t="str">
        <f t="shared" si="38"/>
        <v>История</v>
      </c>
      <c r="BM87" s="393" t="s">
        <v>476</v>
      </c>
      <c r="BO87" s="381" t="s">
        <v>93</v>
      </c>
      <c r="BX87" s="306" t="s">
        <v>97</v>
      </c>
      <c r="BY87" s="42" t="s">
        <v>142</v>
      </c>
      <c r="CB87" s="289" t="s">
        <v>98</v>
      </c>
      <c r="CC87" s="58" t="s">
        <v>36</v>
      </c>
    </row>
    <row r="88" spans="1:81" x14ac:dyDescent="0.25">
      <c r="A88" s="60">
        <f t="shared" si="44"/>
        <v>22</v>
      </c>
      <c r="B88" s="32" t="s">
        <v>33</v>
      </c>
      <c r="C88" s="44" t="str">
        <f t="shared" si="45"/>
        <v>Мил</v>
      </c>
      <c r="D88" s="381" t="s">
        <v>93</v>
      </c>
      <c r="E88" s="27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>
        <v>4</v>
      </c>
      <c r="AA88" s="29"/>
      <c r="AB88" s="29">
        <v>4</v>
      </c>
      <c r="AC88" s="72">
        <f t="shared" ref="AC88" si="49">SUM(F88:AB88)</f>
        <v>8</v>
      </c>
      <c r="AD88" s="60">
        <f t="shared" si="47"/>
        <v>8</v>
      </c>
      <c r="AE88" t="str">
        <f t="shared" ref="AE88" si="50">IF(AC88=AD88,"ок","–-")</f>
        <v>ок</v>
      </c>
      <c r="AF88" s="381" t="s">
        <v>93</v>
      </c>
      <c r="AH88" s="295" t="s">
        <v>100</v>
      </c>
      <c r="AI88" s="295" t="s">
        <v>299</v>
      </c>
      <c r="AJ88" s="156">
        <f t="shared" si="36"/>
        <v>4</v>
      </c>
      <c r="AK88" s="27" t="s">
        <v>299</v>
      </c>
      <c r="AL88" s="328" t="s">
        <v>224</v>
      </c>
      <c r="AM88" s="328" t="s">
        <v>224</v>
      </c>
      <c r="AN88" s="328" t="s">
        <v>224</v>
      </c>
      <c r="AO88" s="310" t="s">
        <v>100</v>
      </c>
      <c r="AP88" s="310" t="s">
        <v>244</v>
      </c>
      <c r="AQ88" s="25">
        <f t="shared" si="39"/>
        <v>16</v>
      </c>
      <c r="AR88" s="27" t="str">
        <f t="shared" si="37"/>
        <v>иск1</v>
      </c>
      <c r="AS88" s="27" t="str">
        <f t="shared" si="40"/>
        <v>иск</v>
      </c>
      <c r="AT88" s="27">
        <f t="shared" si="41"/>
        <v>4</v>
      </c>
      <c r="AU88" s="27" t="str">
        <f t="shared" si="38"/>
        <v>Искусство</v>
      </c>
      <c r="BX88" s="306" t="s">
        <v>97</v>
      </c>
      <c r="BY88" s="42" t="s">
        <v>141</v>
      </c>
      <c r="CB88" s="289" t="s">
        <v>98</v>
      </c>
      <c r="CC88" s="289" t="s">
        <v>342</v>
      </c>
    </row>
    <row r="89" spans="1:81" x14ac:dyDescent="0.25">
      <c r="A89" s="60">
        <f t="shared" si="44"/>
        <v>23</v>
      </c>
      <c r="B89" s="375" t="s">
        <v>326</v>
      </c>
      <c r="C89" s="44" t="str">
        <f t="shared" si="45"/>
        <v>Тру</v>
      </c>
      <c r="D89" s="299" t="s">
        <v>427</v>
      </c>
      <c r="E89" s="27"/>
      <c r="F89" s="29"/>
      <c r="G89" s="29"/>
      <c r="H89" s="29"/>
      <c r="I89" s="29"/>
      <c r="J89" s="29"/>
      <c r="K89" s="29"/>
      <c r="L89" s="29"/>
      <c r="M89" s="29"/>
      <c r="N89" s="29"/>
      <c r="O89" s="29">
        <v>1</v>
      </c>
      <c r="P89" s="29">
        <v>1</v>
      </c>
      <c r="Q89" s="29">
        <v>1</v>
      </c>
      <c r="R89" s="29"/>
      <c r="S89" s="29"/>
      <c r="T89" s="29"/>
      <c r="U89" s="29"/>
      <c r="V89" s="29">
        <v>2</v>
      </c>
      <c r="W89" s="29">
        <v>2</v>
      </c>
      <c r="X89" s="29">
        <v>2</v>
      </c>
      <c r="Y89" s="29">
        <v>2</v>
      </c>
      <c r="Z89" s="29"/>
      <c r="AA89" s="29"/>
      <c r="AB89" s="29"/>
      <c r="AC89" s="72">
        <f t="shared" ref="AC89:AC96" si="51">SUM(F89:AB89)</f>
        <v>11</v>
      </c>
      <c r="AD89" s="60">
        <f t="shared" si="47"/>
        <v>9</v>
      </c>
      <c r="AE89" t="str">
        <f>IF(AC89=AD89,"ок","–-")</f>
        <v>–-</v>
      </c>
      <c r="AF89" s="299" t="s">
        <v>427</v>
      </c>
      <c r="AH89" s="295" t="s">
        <v>100</v>
      </c>
      <c r="AI89" s="276" t="s">
        <v>300</v>
      </c>
      <c r="AJ89" s="156">
        <f t="shared" si="36"/>
        <v>4</v>
      </c>
      <c r="AK89" s="27" t="s">
        <v>300</v>
      </c>
      <c r="AL89" s="328" t="s">
        <v>224</v>
      </c>
      <c r="AM89" s="328" t="s">
        <v>224</v>
      </c>
      <c r="AN89" s="328" t="s">
        <v>224</v>
      </c>
      <c r="AO89" s="310" t="s">
        <v>100</v>
      </c>
      <c r="AP89" s="310" t="s">
        <v>244</v>
      </c>
      <c r="AQ89" s="25">
        <f t="shared" si="39"/>
        <v>16</v>
      </c>
      <c r="AR89" s="27" t="str">
        <f t="shared" si="37"/>
        <v>иск2</v>
      </c>
      <c r="AS89" s="27" t="str">
        <f t="shared" si="40"/>
        <v>иск</v>
      </c>
      <c r="AT89" s="27">
        <f t="shared" si="41"/>
        <v>4</v>
      </c>
      <c r="AU89" s="27" t="str">
        <f t="shared" si="38"/>
        <v>Искусство</v>
      </c>
      <c r="AY89" s="306" t="s">
        <v>142</v>
      </c>
      <c r="AZ89" s="306" t="s">
        <v>142</v>
      </c>
      <c r="BA89" s="306" t="s">
        <v>142</v>
      </c>
      <c r="BB89" s="306" t="s">
        <v>141</v>
      </c>
      <c r="BC89" s="306" t="s">
        <v>143</v>
      </c>
      <c r="BD89" s="306" t="s">
        <v>143</v>
      </c>
      <c r="BE89" s="306" t="s">
        <v>141</v>
      </c>
      <c r="BF89" s="306" t="s">
        <v>143</v>
      </c>
      <c r="BG89" s="306" t="s">
        <v>141</v>
      </c>
      <c r="BH89" s="306" t="s">
        <v>141</v>
      </c>
      <c r="BI89" s="306" t="s">
        <v>141</v>
      </c>
      <c r="BJ89" s="306" t="s">
        <v>141</v>
      </c>
      <c r="BK89" s="306" t="s">
        <v>142</v>
      </c>
      <c r="BL89" s="306" t="s">
        <v>142</v>
      </c>
      <c r="BM89" s="306" t="s">
        <v>142</v>
      </c>
      <c r="BN89" s="306" t="s">
        <v>142</v>
      </c>
      <c r="BO89" s="306" t="s">
        <v>142</v>
      </c>
      <c r="BX89" s="306" t="s">
        <v>97</v>
      </c>
      <c r="BY89" s="42" t="s">
        <v>143</v>
      </c>
      <c r="CB89" s="295" t="s">
        <v>100</v>
      </c>
      <c r="CC89" s="295" t="s">
        <v>299</v>
      </c>
    </row>
    <row r="90" spans="1:81" x14ac:dyDescent="0.25">
      <c r="A90" s="60">
        <f t="shared" si="44"/>
        <v>23</v>
      </c>
      <c r="B90" s="376" t="s">
        <v>326</v>
      </c>
      <c r="C90" s="45" t="str">
        <f t="shared" si="45"/>
        <v>Тру</v>
      </c>
      <c r="D90" s="288" t="s">
        <v>428</v>
      </c>
      <c r="E90" s="27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>
        <v>1</v>
      </c>
      <c r="U90" s="29"/>
      <c r="V90" s="29">
        <v>2</v>
      </c>
      <c r="W90" s="29"/>
      <c r="X90" s="29"/>
      <c r="Y90" s="29"/>
      <c r="Z90" s="29"/>
      <c r="AA90" s="29"/>
      <c r="AB90" s="29"/>
      <c r="AC90" s="72">
        <f t="shared" si="51"/>
        <v>3</v>
      </c>
      <c r="AD90" s="60">
        <f t="shared" si="47"/>
        <v>3</v>
      </c>
      <c r="AE90" t="str">
        <f t="shared" ref="AE90" si="52">IF(AC90=AD90,"ок","–-")</f>
        <v>ок</v>
      </c>
      <c r="AF90" s="288" t="s">
        <v>428</v>
      </c>
      <c r="AH90" s="295" t="s">
        <v>100</v>
      </c>
      <c r="AI90" s="295" t="s">
        <v>331</v>
      </c>
      <c r="AJ90" s="156">
        <f t="shared" si="36"/>
        <v>4</v>
      </c>
      <c r="AK90" s="27" t="s">
        <v>331</v>
      </c>
      <c r="AL90" s="328" t="s">
        <v>224</v>
      </c>
      <c r="AM90" s="328" t="s">
        <v>224</v>
      </c>
      <c r="AN90" s="328" t="s">
        <v>224</v>
      </c>
      <c r="AO90" s="310" t="s">
        <v>100</v>
      </c>
      <c r="AP90" s="310" t="s">
        <v>244</v>
      </c>
      <c r="AQ90" s="25">
        <f t="shared" si="39"/>
        <v>16</v>
      </c>
      <c r="AR90" s="27" t="str">
        <f t="shared" si="37"/>
        <v>иск3</v>
      </c>
      <c r="AS90" s="27" t="str">
        <f t="shared" si="40"/>
        <v>иск</v>
      </c>
      <c r="AT90" s="27">
        <f t="shared" si="41"/>
        <v>4</v>
      </c>
      <c r="AU90" s="27" t="str">
        <f t="shared" si="38"/>
        <v>Искусство</v>
      </c>
      <c r="AY90" s="306" t="s">
        <v>142</v>
      </c>
      <c r="AZ90" s="306" t="s">
        <v>142</v>
      </c>
      <c r="BA90" s="306" t="s">
        <v>142</v>
      </c>
      <c r="BB90" s="306" t="s">
        <v>141</v>
      </c>
      <c r="BC90" s="306" t="s">
        <v>143</v>
      </c>
      <c r="BD90" s="306" t="s">
        <v>143</v>
      </c>
      <c r="BE90" s="306" t="s">
        <v>141</v>
      </c>
      <c r="BF90" s="306" t="s">
        <v>143</v>
      </c>
      <c r="BG90" s="306" t="s">
        <v>141</v>
      </c>
      <c r="BH90" s="306" t="s">
        <v>141</v>
      </c>
      <c r="BI90" s="306" t="s">
        <v>141</v>
      </c>
      <c r="BJ90" s="306" t="s">
        <v>141</v>
      </c>
      <c r="BK90" s="306" t="s">
        <v>142</v>
      </c>
      <c r="BL90" s="306" t="s">
        <v>142</v>
      </c>
      <c r="BM90" s="306" t="s">
        <v>142</v>
      </c>
      <c r="BN90" s="306" t="s">
        <v>142</v>
      </c>
      <c r="BO90" s="306" t="s">
        <v>142</v>
      </c>
      <c r="BX90" s="289" t="s">
        <v>98</v>
      </c>
      <c r="BY90" s="58" t="s">
        <v>36</v>
      </c>
      <c r="CB90" s="295" t="s">
        <v>100</v>
      </c>
      <c r="CC90" s="295" t="s">
        <v>331</v>
      </c>
    </row>
    <row r="91" spans="1:81" x14ac:dyDescent="0.25">
      <c r="A91" s="60">
        <f t="shared" si="44"/>
        <v>24</v>
      </c>
      <c r="B91" s="105" t="s">
        <v>34</v>
      </c>
      <c r="C91" s="45" t="str">
        <f t="shared" si="45"/>
        <v>Мох</v>
      </c>
      <c r="D91" s="183" t="s">
        <v>273</v>
      </c>
      <c r="E91" s="27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>
        <v>1</v>
      </c>
      <c r="S91" s="29">
        <v>1</v>
      </c>
      <c r="T91" s="29"/>
      <c r="U91" s="29">
        <v>2</v>
      </c>
      <c r="V91" s="29"/>
      <c r="W91" s="29">
        <v>2</v>
      </c>
      <c r="X91" s="29">
        <v>2</v>
      </c>
      <c r="Y91" s="29">
        <v>2</v>
      </c>
      <c r="Z91" s="29">
        <v>2</v>
      </c>
      <c r="AA91" s="29">
        <v>2</v>
      </c>
      <c r="AB91" s="29">
        <v>2</v>
      </c>
      <c r="AC91" s="72">
        <f t="shared" si="51"/>
        <v>16</v>
      </c>
      <c r="AD91" s="60">
        <f t="shared" si="47"/>
        <v>16</v>
      </c>
      <c r="AE91" t="str">
        <f t="shared" ref="AE91" si="53">IF(AC91=AD91,"ок","–-")</f>
        <v>ок</v>
      </c>
      <c r="AF91" s="183" t="s">
        <v>273</v>
      </c>
      <c r="AH91" s="295" t="s">
        <v>100</v>
      </c>
      <c r="AI91" s="276" t="s">
        <v>339</v>
      </c>
      <c r="AJ91" s="156">
        <f t="shared" si="36"/>
        <v>4</v>
      </c>
      <c r="AK91" s="27" t="s">
        <v>339</v>
      </c>
      <c r="AL91" s="328" t="s">
        <v>224</v>
      </c>
      <c r="AM91" s="328" t="s">
        <v>224</v>
      </c>
      <c r="AN91" s="328" t="s">
        <v>224</v>
      </c>
      <c r="AO91" s="310" t="s">
        <v>100</v>
      </c>
      <c r="AP91" s="310" t="s">
        <v>244</v>
      </c>
      <c r="AQ91" s="25">
        <f t="shared" si="39"/>
        <v>16</v>
      </c>
      <c r="AR91" s="27" t="str">
        <f t="shared" si="37"/>
        <v>иск4</v>
      </c>
      <c r="AS91" s="27" t="str">
        <f t="shared" si="40"/>
        <v>иск</v>
      </c>
      <c r="AT91" s="27">
        <f t="shared" si="41"/>
        <v>4</v>
      </c>
      <c r="AU91" s="27" t="str">
        <f t="shared" si="38"/>
        <v>Искусство</v>
      </c>
      <c r="BK91" s="289" t="s">
        <v>438</v>
      </c>
      <c r="BL91" s="289" t="s">
        <v>438</v>
      </c>
      <c r="BN91" s="289" t="s">
        <v>439</v>
      </c>
      <c r="BO91" s="388" t="s">
        <v>445</v>
      </c>
      <c r="BX91" s="289" t="s">
        <v>98</v>
      </c>
      <c r="BY91" s="340" t="s">
        <v>388</v>
      </c>
      <c r="CB91" s="295" t="s">
        <v>100</v>
      </c>
      <c r="CC91" s="295" t="s">
        <v>331</v>
      </c>
    </row>
    <row r="92" spans="1:81" x14ac:dyDescent="0.25">
      <c r="A92" s="60">
        <f t="shared" si="44"/>
        <v>24</v>
      </c>
      <c r="B92" s="105" t="s">
        <v>34</v>
      </c>
      <c r="C92" s="45" t="str">
        <f t="shared" si="45"/>
        <v>Мох</v>
      </c>
      <c r="D92" s="380" t="s">
        <v>92</v>
      </c>
      <c r="E92" s="27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>
        <v>2</v>
      </c>
      <c r="Y92" s="29"/>
      <c r="Z92" s="29">
        <v>4</v>
      </c>
      <c r="AA92" s="29"/>
      <c r="AB92" s="29">
        <v>4</v>
      </c>
      <c r="AC92" s="72">
        <f t="shared" si="51"/>
        <v>10</v>
      </c>
      <c r="AD92" s="60">
        <f t="shared" si="47"/>
        <v>10</v>
      </c>
      <c r="AE92" t="str">
        <f t="shared" ref="AE92" si="54">IF(AC92=AD92,"ок","–-")</f>
        <v>ок</v>
      </c>
      <c r="AF92" s="380" t="s">
        <v>92</v>
      </c>
      <c r="AH92" s="289" t="s">
        <v>98</v>
      </c>
      <c r="AI92" s="289" t="s">
        <v>438</v>
      </c>
      <c r="AJ92" s="156">
        <f t="shared" si="36"/>
        <v>7</v>
      </c>
      <c r="AK92" s="310" t="s">
        <v>438</v>
      </c>
      <c r="AL92" s="328" t="s">
        <v>224</v>
      </c>
      <c r="AM92" s="328" t="s">
        <v>224</v>
      </c>
      <c r="AN92" s="328" t="s">
        <v>224</v>
      </c>
      <c r="AO92" s="310" t="s">
        <v>98</v>
      </c>
      <c r="AP92" s="310" t="s">
        <v>68</v>
      </c>
      <c r="AQ92" s="25">
        <f t="shared" si="39"/>
        <v>15</v>
      </c>
      <c r="AR92" s="27" t="str">
        <f t="shared" si="37"/>
        <v>о1</v>
      </c>
      <c r="AS92" s="27" t="str">
        <f t="shared" si="40"/>
        <v>общ</v>
      </c>
      <c r="AT92" s="27">
        <f t="shared" si="41"/>
        <v>7</v>
      </c>
      <c r="AU92" s="27" t="str">
        <f t="shared" si="38"/>
        <v>Обществоведение</v>
      </c>
      <c r="AY92" s="295" t="s">
        <v>339</v>
      </c>
      <c r="AZ92" s="295" t="s">
        <v>339</v>
      </c>
      <c r="BA92" s="295" t="s">
        <v>339</v>
      </c>
      <c r="BB92" s="276" t="s">
        <v>300</v>
      </c>
      <c r="BC92" s="276" t="s">
        <v>300</v>
      </c>
      <c r="BD92" s="276" t="s">
        <v>300</v>
      </c>
      <c r="BE92" s="276" t="s">
        <v>300</v>
      </c>
      <c r="BF92" s="276" t="s">
        <v>300</v>
      </c>
      <c r="BG92" s="276" t="s">
        <v>300</v>
      </c>
      <c r="BH92" s="276" t="s">
        <v>300</v>
      </c>
      <c r="BI92" s="276" t="s">
        <v>300</v>
      </c>
      <c r="BJ92" s="276" t="s">
        <v>300</v>
      </c>
      <c r="BK92" s="276" t="s">
        <v>300</v>
      </c>
      <c r="BL92" s="276" t="s">
        <v>300</v>
      </c>
      <c r="BM92" s="388" t="s">
        <v>445</v>
      </c>
      <c r="BX92" s="40" t="s">
        <v>89</v>
      </c>
      <c r="BY92" s="298" t="s">
        <v>410</v>
      </c>
      <c r="CB92" s="295" t="s">
        <v>100</v>
      </c>
      <c r="CC92" s="295" t="s">
        <v>339</v>
      </c>
    </row>
    <row r="93" spans="1:81" x14ac:dyDescent="0.25">
      <c r="A93" s="60">
        <f t="shared" si="44"/>
        <v>25</v>
      </c>
      <c r="B93" s="185" t="s">
        <v>35</v>
      </c>
      <c r="C93" s="43" t="str">
        <f t="shared" si="45"/>
        <v>Дуб</v>
      </c>
      <c r="D93" s="43" t="s">
        <v>95</v>
      </c>
      <c r="E93" s="27"/>
      <c r="F93" s="29"/>
      <c r="G93" s="29"/>
      <c r="H93" s="29"/>
      <c r="I93" s="29"/>
      <c r="J93" s="29"/>
      <c r="K93" s="29"/>
      <c r="L93" s="29"/>
      <c r="M93" s="29"/>
      <c r="N93" s="29"/>
      <c r="O93" s="29">
        <v>1</v>
      </c>
      <c r="P93" s="29">
        <v>1</v>
      </c>
      <c r="Q93" s="29">
        <v>1</v>
      </c>
      <c r="R93" s="29">
        <v>1</v>
      </c>
      <c r="S93" s="29">
        <v>1</v>
      </c>
      <c r="T93" s="29">
        <v>1</v>
      </c>
      <c r="U93" s="29">
        <v>2</v>
      </c>
      <c r="V93" s="29">
        <v>2</v>
      </c>
      <c r="W93" s="29">
        <v>2</v>
      </c>
      <c r="X93" s="29">
        <v>1</v>
      </c>
      <c r="Y93" s="29">
        <v>1</v>
      </c>
      <c r="Z93" s="29">
        <v>1</v>
      </c>
      <c r="AA93" s="29">
        <v>1</v>
      </c>
      <c r="AB93" s="29">
        <v>1</v>
      </c>
      <c r="AC93" s="72">
        <f t="shared" si="51"/>
        <v>17</v>
      </c>
      <c r="AD93" s="60">
        <f t="shared" si="47"/>
        <v>19</v>
      </c>
      <c r="AE93" t="str">
        <f>IF(AC93=AD93,"ок","–-")</f>
        <v>–-</v>
      </c>
      <c r="AF93" s="43" t="s">
        <v>95</v>
      </c>
      <c r="AH93" s="289" t="s">
        <v>98</v>
      </c>
      <c r="AI93" s="289" t="s">
        <v>439</v>
      </c>
      <c r="AJ93" s="156">
        <f t="shared" si="36"/>
        <v>7</v>
      </c>
      <c r="AK93" s="310" t="s">
        <v>439</v>
      </c>
      <c r="AL93" s="328" t="s">
        <v>224</v>
      </c>
      <c r="AM93" s="328" t="s">
        <v>224</v>
      </c>
      <c r="AN93" s="328" t="s">
        <v>224</v>
      </c>
      <c r="AO93" s="310" t="s">
        <v>98</v>
      </c>
      <c r="AP93" s="310" t="s">
        <v>68</v>
      </c>
      <c r="AQ93" s="25">
        <f t="shared" si="39"/>
        <v>15</v>
      </c>
      <c r="AR93" s="27" t="str">
        <f t="shared" si="37"/>
        <v>о2</v>
      </c>
      <c r="AS93" s="27" t="str">
        <f t="shared" si="40"/>
        <v>общ</v>
      </c>
      <c r="AT93" s="27">
        <f t="shared" si="41"/>
        <v>7</v>
      </c>
      <c r="AU93" s="27" t="str">
        <f t="shared" si="38"/>
        <v>Обществоведение</v>
      </c>
      <c r="AY93" s="305" t="s">
        <v>99</v>
      </c>
      <c r="AZ93" s="305" t="s">
        <v>99</v>
      </c>
      <c r="BA93" s="305" t="s">
        <v>99</v>
      </c>
      <c r="BX93" s="295" t="s">
        <v>100</v>
      </c>
      <c r="BY93" s="295" t="s">
        <v>299</v>
      </c>
      <c r="CB93" s="307" t="s">
        <v>109</v>
      </c>
      <c r="CC93" s="46" t="s">
        <v>163</v>
      </c>
    </row>
    <row r="94" spans="1:81" x14ac:dyDescent="0.25">
      <c r="A94" s="60">
        <f t="shared" si="44"/>
        <v>25</v>
      </c>
      <c r="B94" s="185" t="s">
        <v>35</v>
      </c>
      <c r="C94" s="43" t="str">
        <f t="shared" si="45"/>
        <v>Дуб</v>
      </c>
      <c r="D94" s="43" t="s">
        <v>96</v>
      </c>
      <c r="E94" s="27"/>
      <c r="F94" s="29"/>
      <c r="G94" s="29"/>
      <c r="H94" s="29"/>
      <c r="I94" s="29"/>
      <c r="J94" s="29"/>
      <c r="K94" s="29"/>
      <c r="L94" s="29">
        <v>1</v>
      </c>
      <c r="M94" s="29">
        <v>1</v>
      </c>
      <c r="N94" s="29">
        <v>1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72">
        <f t="shared" si="51"/>
        <v>3</v>
      </c>
      <c r="AD94" s="60">
        <f t="shared" si="47"/>
        <v>3</v>
      </c>
      <c r="AE94" t="str">
        <f>IF(AC94=AD94,"ок","–-")</f>
        <v>ок</v>
      </c>
      <c r="AF94" s="43" t="s">
        <v>96</v>
      </c>
      <c r="AH94" s="289" t="s">
        <v>98</v>
      </c>
      <c r="AI94" s="388" t="s">
        <v>98</v>
      </c>
      <c r="AJ94" s="156">
        <f t="shared" si="36"/>
        <v>7</v>
      </c>
      <c r="AK94" s="310" t="s">
        <v>98</v>
      </c>
      <c r="AL94" s="328" t="s">
        <v>224</v>
      </c>
      <c r="AM94" s="328" t="s">
        <v>224</v>
      </c>
      <c r="AN94" s="328" t="s">
        <v>224</v>
      </c>
      <c r="AO94" s="310" t="s">
        <v>98</v>
      </c>
      <c r="AP94" s="310" t="s">
        <v>68</v>
      </c>
      <c r="AQ94" s="25">
        <f t="shared" si="39"/>
        <v>15</v>
      </c>
      <c r="AR94" s="27" t="str">
        <f t="shared" si="37"/>
        <v>общ</v>
      </c>
      <c r="AS94" s="27" t="str">
        <f t="shared" si="40"/>
        <v>общ</v>
      </c>
      <c r="AT94" s="27">
        <f t="shared" si="41"/>
        <v>7</v>
      </c>
      <c r="AU94" s="27" t="str">
        <f t="shared" si="38"/>
        <v>Обществоведение</v>
      </c>
      <c r="AY94" s="46" t="s">
        <v>196</v>
      </c>
      <c r="AZ94" s="307" t="s">
        <v>431</v>
      </c>
      <c r="BA94" s="307" t="s">
        <v>431</v>
      </c>
      <c r="BB94" s="46" t="s">
        <v>196</v>
      </c>
      <c r="BC94" s="46" t="s">
        <v>196</v>
      </c>
      <c r="BD94" s="46" t="s">
        <v>197</v>
      </c>
      <c r="BE94" s="46" t="s">
        <v>196</v>
      </c>
      <c r="BF94" s="46" t="s">
        <v>197</v>
      </c>
      <c r="BG94" s="46" t="s">
        <v>197</v>
      </c>
      <c r="BH94" s="46" t="s">
        <v>196</v>
      </c>
      <c r="BI94" s="46" t="s">
        <v>197</v>
      </c>
      <c r="BJ94" s="46" t="s">
        <v>197</v>
      </c>
      <c r="BK94" s="46" t="s">
        <v>196</v>
      </c>
      <c r="BL94" s="46" t="s">
        <v>196</v>
      </c>
      <c r="BM94" s="46" t="s">
        <v>163</v>
      </c>
      <c r="BN94" s="46" t="s">
        <v>163</v>
      </c>
      <c r="BO94" s="46" t="s">
        <v>163</v>
      </c>
      <c r="BX94" s="295" t="s">
        <v>100</v>
      </c>
      <c r="BY94" s="295" t="s">
        <v>300</v>
      </c>
      <c r="CB94" s="307" t="s">
        <v>109</v>
      </c>
      <c r="CC94" s="46" t="s">
        <v>196</v>
      </c>
    </row>
    <row r="95" spans="1:81" x14ac:dyDescent="0.25">
      <c r="A95" s="60">
        <f t="shared" si="44"/>
        <v>28</v>
      </c>
      <c r="B95" s="377" t="s">
        <v>429</v>
      </c>
      <c r="C95" s="42" t="str">
        <f t="shared" si="45"/>
        <v>Жег</v>
      </c>
      <c r="D95" s="306" t="s">
        <v>142</v>
      </c>
      <c r="E95" s="27"/>
      <c r="F95" s="29"/>
      <c r="G95" s="29"/>
      <c r="H95" s="29"/>
      <c r="I95" s="29"/>
      <c r="J95" s="29"/>
      <c r="K95" s="29"/>
      <c r="L95" s="342">
        <v>2</v>
      </c>
      <c r="M95" s="342">
        <v>2</v>
      </c>
      <c r="N95" s="342">
        <v>2</v>
      </c>
      <c r="O95" s="342"/>
      <c r="P95" s="342"/>
      <c r="Q95" s="342"/>
      <c r="R95" s="342"/>
      <c r="S95" s="342"/>
      <c r="T95" s="342"/>
      <c r="U95" s="342"/>
      <c r="V95" s="342"/>
      <c r="W95" s="342"/>
      <c r="X95" s="342">
        <v>3</v>
      </c>
      <c r="Y95" s="342">
        <v>3</v>
      </c>
      <c r="Z95" s="342">
        <v>2</v>
      </c>
      <c r="AA95" s="342">
        <v>2</v>
      </c>
      <c r="AB95" s="342">
        <v>2</v>
      </c>
      <c r="AC95" s="72">
        <f t="shared" si="51"/>
        <v>18</v>
      </c>
      <c r="AD95" s="60">
        <f t="shared" si="47"/>
        <v>16</v>
      </c>
      <c r="AE95" t="str">
        <f t="shared" ref="AE95:AE96" si="55">IF(AC95=AD95,"ок","–-")</f>
        <v>–-</v>
      </c>
      <c r="AF95" s="306" t="s">
        <v>142</v>
      </c>
      <c r="AH95" s="289" t="s">
        <v>98</v>
      </c>
      <c r="AI95" s="388" t="s">
        <v>445</v>
      </c>
      <c r="AJ95" s="156">
        <f t="shared" si="36"/>
        <v>7</v>
      </c>
      <c r="AK95" s="310" t="s">
        <v>98</v>
      </c>
      <c r="AL95" s="328" t="s">
        <v>439</v>
      </c>
      <c r="AM95" s="328" t="s">
        <v>224</v>
      </c>
      <c r="AN95" s="328" t="s">
        <v>224</v>
      </c>
      <c r="AO95" s="310" t="s">
        <v>412</v>
      </c>
      <c r="AP95" s="310" t="s">
        <v>68</v>
      </c>
      <c r="AQ95" s="25">
        <f t="shared" si="39"/>
        <v>15</v>
      </c>
      <c r="AR95" s="27" t="str">
        <f t="shared" si="37"/>
        <v>общ/о2</v>
      </c>
      <c r="AS95" s="27" t="str">
        <f t="shared" si="40"/>
        <v>общ</v>
      </c>
      <c r="AT95" s="27">
        <f t="shared" si="41"/>
        <v>7</v>
      </c>
      <c r="AU95" s="27" t="str">
        <f t="shared" si="38"/>
        <v>Обществоведение</v>
      </c>
      <c r="AY95" s="46" t="s">
        <v>196</v>
      </c>
      <c r="AZ95" s="307" t="s">
        <v>431</v>
      </c>
      <c r="BA95" s="307" t="s">
        <v>431</v>
      </c>
      <c r="BB95" s="46" t="s">
        <v>196</v>
      </c>
      <c r="BC95" s="46" t="s">
        <v>196</v>
      </c>
      <c r="BD95" s="46" t="s">
        <v>197</v>
      </c>
      <c r="BE95" s="46" t="s">
        <v>196</v>
      </c>
      <c r="BF95" s="46" t="s">
        <v>197</v>
      </c>
      <c r="BG95" s="46" t="s">
        <v>197</v>
      </c>
      <c r="BH95" s="46" t="s">
        <v>196</v>
      </c>
      <c r="BI95" s="46" t="s">
        <v>197</v>
      </c>
      <c r="BJ95" s="46" t="s">
        <v>197</v>
      </c>
      <c r="BK95" s="46" t="s">
        <v>196</v>
      </c>
      <c r="BL95" s="46" t="s">
        <v>196</v>
      </c>
      <c r="BM95" s="46" t="s">
        <v>163</v>
      </c>
      <c r="BO95" s="46" t="s">
        <v>163</v>
      </c>
      <c r="BX95" s="305" t="s">
        <v>99</v>
      </c>
      <c r="BY95" s="305" t="s">
        <v>99</v>
      </c>
      <c r="CB95" s="308" t="s">
        <v>101</v>
      </c>
      <c r="CC95" s="48" t="s">
        <v>198</v>
      </c>
    </row>
    <row r="96" spans="1:81" x14ac:dyDescent="0.25">
      <c r="A96" s="60">
        <f t="shared" si="44"/>
        <v>28</v>
      </c>
      <c r="B96" s="337" t="s">
        <v>429</v>
      </c>
      <c r="C96" s="58" t="str">
        <f t="shared" si="45"/>
        <v>Жег</v>
      </c>
      <c r="D96" s="289" t="s">
        <v>438</v>
      </c>
      <c r="E96" s="27"/>
      <c r="F96" s="29"/>
      <c r="G96" s="29"/>
      <c r="H96" s="29"/>
      <c r="I96" s="29"/>
      <c r="J96" s="29"/>
      <c r="K96" s="29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>
        <v>1</v>
      </c>
      <c r="Y96" s="342">
        <v>1</v>
      </c>
      <c r="Z96" s="342"/>
      <c r="AA96" s="342"/>
      <c r="AB96" s="342"/>
      <c r="AC96" s="72">
        <f t="shared" si="51"/>
        <v>2</v>
      </c>
      <c r="AD96" s="60">
        <f t="shared" si="47"/>
        <v>2</v>
      </c>
      <c r="AE96" t="str">
        <f t="shared" si="55"/>
        <v>ок</v>
      </c>
      <c r="AF96" s="289" t="s">
        <v>438</v>
      </c>
      <c r="AH96" s="307" t="s">
        <v>109</v>
      </c>
      <c r="AI96" s="46" t="s">
        <v>196</v>
      </c>
      <c r="AJ96" s="156">
        <f t="shared" si="36"/>
        <v>3</v>
      </c>
      <c r="AK96" s="310" t="s">
        <v>196</v>
      </c>
      <c r="AL96" s="328" t="s">
        <v>224</v>
      </c>
      <c r="AM96" s="328" t="s">
        <v>224</v>
      </c>
      <c r="AN96" s="328" t="s">
        <v>224</v>
      </c>
      <c r="AO96" s="310" t="s">
        <v>109</v>
      </c>
      <c r="AP96" s="310" t="s">
        <v>419</v>
      </c>
      <c r="AQ96" s="25">
        <f t="shared" si="39"/>
        <v>17</v>
      </c>
      <c r="AR96" s="27" t="str">
        <f t="shared" si="37"/>
        <v>фк1</v>
      </c>
      <c r="AS96" s="27" t="str">
        <f t="shared" si="40"/>
        <v>фк</v>
      </c>
      <c r="AT96" s="27">
        <f t="shared" si="41"/>
        <v>3</v>
      </c>
      <c r="AU96" s="27" t="str">
        <f t="shared" si="38"/>
        <v>Физическая культура</v>
      </c>
      <c r="AY96" s="48" t="s">
        <v>198</v>
      </c>
      <c r="AZ96" s="308" t="s">
        <v>432</v>
      </c>
      <c r="BA96" s="308" t="s">
        <v>432</v>
      </c>
      <c r="BB96" s="48" t="s">
        <v>198</v>
      </c>
      <c r="BC96" s="48" t="s">
        <v>198</v>
      </c>
      <c r="BD96" s="48" t="s">
        <v>199</v>
      </c>
      <c r="BE96" s="48" t="s">
        <v>198</v>
      </c>
      <c r="BF96" s="48" t="s">
        <v>199</v>
      </c>
      <c r="BG96" s="48" t="s">
        <v>199</v>
      </c>
      <c r="BH96" s="48" t="s">
        <v>198</v>
      </c>
      <c r="BI96" s="48" t="s">
        <v>199</v>
      </c>
      <c r="BJ96" s="48" t="s">
        <v>199</v>
      </c>
      <c r="BK96" s="48" t="s">
        <v>198</v>
      </c>
      <c r="BL96" s="48" t="s">
        <v>198</v>
      </c>
      <c r="BM96" s="48" t="s">
        <v>198</v>
      </c>
      <c r="BN96" s="308" t="s">
        <v>199</v>
      </c>
      <c r="BO96" s="308" t="s">
        <v>199</v>
      </c>
      <c r="BX96" s="309" t="s">
        <v>108</v>
      </c>
      <c r="BY96" s="65" t="s">
        <v>227</v>
      </c>
      <c r="CB96" s="307" t="s">
        <v>109</v>
      </c>
      <c r="CC96" s="46" t="s">
        <v>197</v>
      </c>
    </row>
    <row r="97" spans="1:81" x14ac:dyDescent="0.25">
      <c r="A97" s="60">
        <f t="shared" si="44"/>
        <v>28</v>
      </c>
      <c r="B97" s="337" t="s">
        <v>429</v>
      </c>
      <c r="C97" s="58" t="str">
        <f t="shared" si="45"/>
        <v>Жег</v>
      </c>
      <c r="D97" s="388" t="s">
        <v>98</v>
      </c>
      <c r="E97" s="27"/>
      <c r="F97" s="29"/>
      <c r="G97" s="29"/>
      <c r="H97" s="29"/>
      <c r="I97" s="29"/>
      <c r="J97" s="29"/>
      <c r="K97" s="29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>
        <v>2</v>
      </c>
      <c r="AA97" s="342"/>
      <c r="AB97" s="342">
        <v>2</v>
      </c>
      <c r="AC97" s="72">
        <f t="shared" ref="AC97" si="56">SUM(F97:AB97)</f>
        <v>4</v>
      </c>
      <c r="AD97" s="60">
        <f t="shared" si="47"/>
        <v>4</v>
      </c>
      <c r="AE97" t="str">
        <f t="shared" ref="AE97" si="57">IF(AC97=AD97,"ок","–-")</f>
        <v>ок</v>
      </c>
      <c r="AF97" s="388" t="s">
        <v>98</v>
      </c>
      <c r="AH97" s="307" t="s">
        <v>109</v>
      </c>
      <c r="AI97" s="46" t="s">
        <v>197</v>
      </c>
      <c r="AJ97" s="156">
        <f t="shared" si="36"/>
        <v>3</v>
      </c>
      <c r="AK97" s="310" t="s">
        <v>197</v>
      </c>
      <c r="AL97" s="328" t="s">
        <v>224</v>
      </c>
      <c r="AM97" s="328" t="s">
        <v>224</v>
      </c>
      <c r="AN97" s="328" t="s">
        <v>224</v>
      </c>
      <c r="AO97" s="310" t="s">
        <v>109</v>
      </c>
      <c r="AP97" s="310" t="s">
        <v>419</v>
      </c>
      <c r="AQ97" s="25">
        <f t="shared" si="39"/>
        <v>17</v>
      </c>
      <c r="AR97" s="27" t="str">
        <f t="shared" si="37"/>
        <v>фк2</v>
      </c>
      <c r="AS97" s="27" t="str">
        <f t="shared" si="40"/>
        <v>фк</v>
      </c>
      <c r="AT97" s="27">
        <f t="shared" si="41"/>
        <v>3</v>
      </c>
      <c r="AU97" s="27" t="str">
        <f t="shared" si="38"/>
        <v>Физическая культура</v>
      </c>
      <c r="AY97" s="65" t="s">
        <v>227</v>
      </c>
      <c r="AZ97" s="65" t="s">
        <v>227</v>
      </c>
      <c r="BA97" s="65" t="s">
        <v>227</v>
      </c>
      <c r="BB97" s="65" t="s">
        <v>227</v>
      </c>
      <c r="BC97" s="65" t="s">
        <v>227</v>
      </c>
      <c r="BD97" s="294" t="s">
        <v>310</v>
      </c>
      <c r="BE97" s="65" t="s">
        <v>227</v>
      </c>
      <c r="BF97" s="65" t="s">
        <v>227</v>
      </c>
      <c r="BG97" s="294" t="s">
        <v>310</v>
      </c>
      <c r="BH97" s="65" t="s">
        <v>227</v>
      </c>
      <c r="BI97" s="65" t="s">
        <v>227</v>
      </c>
      <c r="BJ97" s="294" t="s">
        <v>310</v>
      </c>
      <c r="BK97" s="65" t="s">
        <v>227</v>
      </c>
      <c r="BL97" s="294" t="s">
        <v>310</v>
      </c>
      <c r="BM97" s="66" t="s">
        <v>103</v>
      </c>
      <c r="BN97" s="66" t="s">
        <v>103</v>
      </c>
      <c r="BX97" s="309" t="s">
        <v>108</v>
      </c>
      <c r="BY97" s="294" t="s">
        <v>400</v>
      </c>
      <c r="CB97" s="308" t="s">
        <v>101</v>
      </c>
      <c r="CC97" s="48" t="s">
        <v>199</v>
      </c>
    </row>
    <row r="98" spans="1:81" x14ac:dyDescent="0.25">
      <c r="A98" s="60">
        <f t="shared" si="44"/>
        <v>26</v>
      </c>
      <c r="B98" s="33" t="s">
        <v>375</v>
      </c>
      <c r="C98" s="42" t="str">
        <f t="shared" si="45"/>
        <v>Бин</v>
      </c>
      <c r="D98" s="42" t="s">
        <v>141</v>
      </c>
      <c r="E98" s="27"/>
      <c r="F98" s="29"/>
      <c r="G98" s="29"/>
      <c r="H98" s="29"/>
      <c r="I98" s="29"/>
      <c r="J98" s="29"/>
      <c r="K98" s="29"/>
      <c r="L98" s="342"/>
      <c r="M98" s="342"/>
      <c r="N98" s="342"/>
      <c r="O98" s="342">
        <v>2</v>
      </c>
      <c r="P98" s="342"/>
      <c r="Q98" s="342"/>
      <c r="R98" s="342">
        <v>2</v>
      </c>
      <c r="S98" s="342"/>
      <c r="T98" s="342">
        <v>2</v>
      </c>
      <c r="U98" s="342">
        <v>2</v>
      </c>
      <c r="V98" s="342">
        <v>2</v>
      </c>
      <c r="W98" s="342">
        <v>2</v>
      </c>
      <c r="X98" s="342"/>
      <c r="Y98" s="342"/>
      <c r="Z98" s="342"/>
      <c r="AA98" s="342"/>
      <c r="AB98" s="342"/>
      <c r="AC98" s="72">
        <f t="shared" ref="AC98:AC112" si="58">SUM(F98:AB98)</f>
        <v>12</v>
      </c>
      <c r="AD98" s="60">
        <f t="shared" si="47"/>
        <v>12</v>
      </c>
      <c r="AE98" t="str">
        <f>IF(AC98=AD98,"ок","–-")</f>
        <v>ок</v>
      </c>
      <c r="AF98" s="42" t="s">
        <v>141</v>
      </c>
      <c r="AH98" s="307" t="s">
        <v>109</v>
      </c>
      <c r="AI98" s="307" t="s">
        <v>431</v>
      </c>
      <c r="AJ98" s="156">
        <f t="shared" ref="AJ98" si="59">INDEX($E$12:$E$34,MATCH(AH98,$C$12:$C$34,0))</f>
        <v>3</v>
      </c>
      <c r="AK98" s="310" t="s">
        <v>431</v>
      </c>
      <c r="AL98" s="328" t="s">
        <v>224</v>
      </c>
      <c r="AM98" s="328" t="s">
        <v>224</v>
      </c>
      <c r="AN98" s="328" t="s">
        <v>224</v>
      </c>
      <c r="AO98" s="310" t="s">
        <v>109</v>
      </c>
      <c r="AP98" s="310" t="s">
        <v>419</v>
      </c>
      <c r="AQ98" s="25">
        <f t="shared" si="39"/>
        <v>17</v>
      </c>
      <c r="AR98" s="27" t="str">
        <f t="shared" si="37"/>
        <v>фк3</v>
      </c>
      <c r="AS98" s="27" t="str">
        <f t="shared" si="40"/>
        <v>фк</v>
      </c>
      <c r="AT98" s="27">
        <f t="shared" si="41"/>
        <v>3</v>
      </c>
      <c r="AU98" s="27" t="str">
        <f t="shared" si="38"/>
        <v>Физическая культура</v>
      </c>
      <c r="BB98" s="65" t="s">
        <v>227</v>
      </c>
      <c r="BC98" s="65" t="s">
        <v>227</v>
      </c>
      <c r="BD98" s="65" t="s">
        <v>227</v>
      </c>
      <c r="BE98" s="65" t="s">
        <v>227</v>
      </c>
      <c r="BF98" s="65" t="s">
        <v>227</v>
      </c>
      <c r="BG98" s="65" t="s">
        <v>227</v>
      </c>
      <c r="BJ98" s="294" t="s">
        <v>64</v>
      </c>
      <c r="BL98" s="294" t="s">
        <v>64</v>
      </c>
      <c r="BX98" s="309" t="s">
        <v>108</v>
      </c>
      <c r="BY98" s="294" t="s">
        <v>310</v>
      </c>
      <c r="CB98" s="40" t="s">
        <v>89</v>
      </c>
      <c r="CC98" s="296" t="s">
        <v>349</v>
      </c>
    </row>
    <row r="99" spans="1:81" x14ac:dyDescent="0.25">
      <c r="A99" s="60">
        <f t="shared" si="44"/>
        <v>26</v>
      </c>
      <c r="B99" s="337" t="s">
        <v>375</v>
      </c>
      <c r="C99" s="58" t="str">
        <f t="shared" si="45"/>
        <v>Бин</v>
      </c>
      <c r="D99" s="289" t="s">
        <v>439</v>
      </c>
      <c r="E99" s="27"/>
      <c r="F99" s="29"/>
      <c r="G99" s="29"/>
      <c r="H99" s="29"/>
      <c r="I99" s="29"/>
      <c r="J99" s="29"/>
      <c r="K99" s="29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>
        <v>1</v>
      </c>
      <c r="AA99" s="342">
        <v>1</v>
      </c>
      <c r="AB99" s="342">
        <v>1</v>
      </c>
      <c r="AC99" s="72">
        <f t="shared" si="58"/>
        <v>3</v>
      </c>
      <c r="AD99" s="60">
        <f t="shared" si="47"/>
        <v>3</v>
      </c>
      <c r="AE99" t="str">
        <f t="shared" ref="AE99:AE100" si="60">IF(AC99=AD99,"ок","–-")</f>
        <v>ок</v>
      </c>
      <c r="AF99" s="289" t="s">
        <v>439</v>
      </c>
      <c r="AH99" s="307" t="s">
        <v>109</v>
      </c>
      <c r="AI99" s="46" t="s">
        <v>163</v>
      </c>
      <c r="AJ99" s="156">
        <f t="shared" ref="AJ99:AJ105" si="61">INDEX($E$12:$E$34,MATCH(AH99,$C$12:$C$34,0))</f>
        <v>3</v>
      </c>
      <c r="AK99" s="310" t="s">
        <v>196</v>
      </c>
      <c r="AL99" s="310" t="s">
        <v>197</v>
      </c>
      <c r="AM99" s="328" t="s">
        <v>224</v>
      </c>
      <c r="AN99" s="328" t="s">
        <v>224</v>
      </c>
      <c r="AO99" s="310" t="s">
        <v>281</v>
      </c>
      <c r="AP99" s="310" t="s">
        <v>419</v>
      </c>
      <c r="AQ99" s="25">
        <f t="shared" si="39"/>
        <v>17</v>
      </c>
      <c r="AR99" s="27" t="str">
        <f t="shared" si="37"/>
        <v>фк1/фк2</v>
      </c>
      <c r="AS99" s="27" t="str">
        <f t="shared" si="40"/>
        <v>фк</v>
      </c>
      <c r="AT99" s="27">
        <f t="shared" si="41"/>
        <v>3</v>
      </c>
      <c r="AU99" s="27" t="str">
        <f t="shared" si="38"/>
        <v>Физическая культура</v>
      </c>
      <c r="BD99" s="294" t="s">
        <v>64</v>
      </c>
      <c r="BG99" s="294" t="s">
        <v>64</v>
      </c>
      <c r="BX99" s="40" t="s">
        <v>89</v>
      </c>
      <c r="BY99" s="294" t="s">
        <v>399</v>
      </c>
      <c r="CB99" s="307" t="s">
        <v>109</v>
      </c>
      <c r="CC99" s="296" t="s">
        <v>350</v>
      </c>
    </row>
    <row r="100" spans="1:81" x14ac:dyDescent="0.25">
      <c r="A100" s="60">
        <f t="shared" si="44"/>
        <v>26</v>
      </c>
      <c r="B100" s="336" t="s">
        <v>375</v>
      </c>
      <c r="C100" s="49" t="str">
        <f t="shared" si="45"/>
        <v>Бин</v>
      </c>
      <c r="D100" s="276" t="s">
        <v>300</v>
      </c>
      <c r="E100" s="27"/>
      <c r="F100" s="29"/>
      <c r="G100" s="29"/>
      <c r="H100" s="29"/>
      <c r="I100" s="29"/>
      <c r="J100" s="29"/>
      <c r="K100" s="29"/>
      <c r="L100" s="342"/>
      <c r="M100" s="342"/>
      <c r="N100" s="342"/>
      <c r="O100" s="342">
        <v>1</v>
      </c>
      <c r="P100" s="342">
        <v>1</v>
      </c>
      <c r="Q100" s="342">
        <v>1</v>
      </c>
      <c r="R100" s="342">
        <v>1</v>
      </c>
      <c r="S100" s="342">
        <v>1</v>
      </c>
      <c r="T100" s="342">
        <v>1</v>
      </c>
      <c r="U100" s="342">
        <v>1</v>
      </c>
      <c r="V100" s="342">
        <v>1</v>
      </c>
      <c r="W100" s="342">
        <v>1</v>
      </c>
      <c r="X100" s="342"/>
      <c r="Y100" s="342"/>
      <c r="Z100" s="342"/>
      <c r="AA100" s="342"/>
      <c r="AB100" s="342"/>
      <c r="AC100" s="72">
        <f t="shared" si="58"/>
        <v>9</v>
      </c>
      <c r="AD100" s="60">
        <f t="shared" si="47"/>
        <v>11</v>
      </c>
      <c r="AE100" t="str">
        <f t="shared" si="60"/>
        <v>–-</v>
      </c>
      <c r="AF100" s="276" t="s">
        <v>300</v>
      </c>
      <c r="AH100" s="308" t="s">
        <v>101</v>
      </c>
      <c r="AI100" s="48" t="s">
        <v>198</v>
      </c>
      <c r="AJ100" s="156">
        <f t="shared" si="61"/>
        <v>0</v>
      </c>
      <c r="AK100" s="310" t="s">
        <v>198</v>
      </c>
      <c r="AL100" s="328" t="s">
        <v>224</v>
      </c>
      <c r="AM100" s="328" t="s">
        <v>224</v>
      </c>
      <c r="AN100" s="328" t="s">
        <v>224</v>
      </c>
      <c r="AO100" s="310" t="s">
        <v>101</v>
      </c>
      <c r="AP100" s="310" t="s">
        <v>353</v>
      </c>
      <c r="AQ100" s="25">
        <f t="shared" si="39"/>
        <v>18</v>
      </c>
      <c r="AR100" s="27" t="str">
        <f t="shared" si="37"/>
        <v>чзс1</v>
      </c>
      <c r="AS100" s="27" t="str">
        <f t="shared" si="40"/>
        <v>чзс</v>
      </c>
      <c r="AT100" s="27">
        <f t="shared" si="41"/>
        <v>0</v>
      </c>
      <c r="AU100" s="27" t="str">
        <f t="shared" si="38"/>
        <v>Час здоровья и спорта</v>
      </c>
      <c r="BX100" s="40" t="s">
        <v>89</v>
      </c>
      <c r="BY100" s="294" t="s">
        <v>64</v>
      </c>
      <c r="CB100" s="309" t="s">
        <v>108</v>
      </c>
      <c r="CC100" s="294" t="s">
        <v>310</v>
      </c>
    </row>
    <row r="101" spans="1:81" x14ac:dyDescent="0.25">
      <c r="A101" s="60">
        <f t="shared" si="44"/>
        <v>27</v>
      </c>
      <c r="B101" s="33" t="s">
        <v>37</v>
      </c>
      <c r="C101" s="42" t="str">
        <f t="shared" si="45"/>
        <v>Сав</v>
      </c>
      <c r="D101" s="42" t="s">
        <v>143</v>
      </c>
      <c r="E101" s="27"/>
      <c r="F101" s="29"/>
      <c r="G101" s="29"/>
      <c r="H101" s="29"/>
      <c r="I101" s="29"/>
      <c r="J101" s="29"/>
      <c r="K101" s="29"/>
      <c r="L101" s="342"/>
      <c r="M101" s="342"/>
      <c r="N101" s="342"/>
      <c r="O101" s="342"/>
      <c r="P101" s="342">
        <v>2</v>
      </c>
      <c r="Q101" s="342">
        <v>2</v>
      </c>
      <c r="R101" s="342"/>
      <c r="S101" s="342">
        <v>2</v>
      </c>
      <c r="T101" s="342"/>
      <c r="U101" s="342"/>
      <c r="V101" s="342"/>
      <c r="W101" s="342"/>
      <c r="X101" s="342"/>
      <c r="Y101" s="342"/>
      <c r="Z101" s="342"/>
      <c r="AA101" s="342"/>
      <c r="AB101" s="342"/>
      <c r="AC101" s="72">
        <f t="shared" si="58"/>
        <v>6</v>
      </c>
      <c r="AD101" s="60">
        <f t="shared" si="47"/>
        <v>6</v>
      </c>
      <c r="AE101" t="str">
        <f t="shared" ref="AE101" si="62">IF(AC101=AD101,"ок","–-")</f>
        <v>ок</v>
      </c>
      <c r="AF101" s="42" t="s">
        <v>143</v>
      </c>
      <c r="AH101" s="308" t="s">
        <v>101</v>
      </c>
      <c r="AI101" s="48" t="s">
        <v>199</v>
      </c>
      <c r="AJ101" s="156">
        <f t="shared" si="61"/>
        <v>0</v>
      </c>
      <c r="AK101" s="310" t="s">
        <v>199</v>
      </c>
      <c r="AL101" s="328" t="s">
        <v>224</v>
      </c>
      <c r="AM101" s="328" t="s">
        <v>224</v>
      </c>
      <c r="AN101" s="328" t="s">
        <v>224</v>
      </c>
      <c r="AO101" s="310" t="s">
        <v>101</v>
      </c>
      <c r="AP101" s="310" t="s">
        <v>353</v>
      </c>
      <c r="AQ101" s="25">
        <f t="shared" si="39"/>
        <v>18</v>
      </c>
      <c r="AR101" s="27" t="str">
        <f t="shared" ref="AR101:AR109" si="63">AI101</f>
        <v>чзс2</v>
      </c>
      <c r="AS101" s="27" t="str">
        <f t="shared" si="40"/>
        <v>чзс</v>
      </c>
      <c r="AT101" s="27">
        <f t="shared" si="41"/>
        <v>0</v>
      </c>
      <c r="AU101" s="27" t="str">
        <f t="shared" ref="AU101:AU109" si="64">INDEX($M$12:$M$34,MATCH(AH101,$C$12:$C$34,0))</f>
        <v>Час здоровья и спорта</v>
      </c>
      <c r="BR101" s="137"/>
      <c r="BX101" s="66" t="s">
        <v>103</v>
      </c>
      <c r="BY101" s="66" t="s">
        <v>103</v>
      </c>
      <c r="CB101" s="309" t="s">
        <v>108</v>
      </c>
      <c r="CC101" s="65" t="s">
        <v>227</v>
      </c>
    </row>
    <row r="102" spans="1:81" x14ac:dyDescent="0.25">
      <c r="A102" s="60">
        <f t="shared" si="44"/>
        <v>29</v>
      </c>
      <c r="B102" s="62" t="s">
        <v>38</v>
      </c>
      <c r="C102" s="46" t="str">
        <f t="shared" si="45"/>
        <v>Кас</v>
      </c>
      <c r="D102" s="46" t="s">
        <v>196</v>
      </c>
      <c r="E102" s="27"/>
      <c r="F102" s="29"/>
      <c r="G102" s="29"/>
      <c r="H102" s="29"/>
      <c r="I102" s="29"/>
      <c r="J102" s="29"/>
      <c r="K102" s="29"/>
      <c r="L102" s="29">
        <v>2</v>
      </c>
      <c r="M102" s="29"/>
      <c r="N102" s="29"/>
      <c r="O102" s="29">
        <v>2</v>
      </c>
      <c r="P102" s="29">
        <v>2</v>
      </c>
      <c r="Q102" s="29"/>
      <c r="R102" s="29">
        <v>2</v>
      </c>
      <c r="S102" s="29"/>
      <c r="T102" s="29"/>
      <c r="U102" s="29">
        <v>2</v>
      </c>
      <c r="V102" s="29"/>
      <c r="W102" s="29"/>
      <c r="X102" s="29">
        <v>2</v>
      </c>
      <c r="Y102" s="29">
        <v>2</v>
      </c>
      <c r="Z102" s="29">
        <v>2</v>
      </c>
      <c r="AA102" s="29">
        <v>2</v>
      </c>
      <c r="AB102" s="29">
        <v>2</v>
      </c>
      <c r="AC102" s="72">
        <f t="shared" si="58"/>
        <v>20</v>
      </c>
      <c r="AD102" s="60">
        <f t="shared" si="47"/>
        <v>20</v>
      </c>
      <c r="AE102" t="str">
        <f t="shared" ref="AE102:AE105" si="65">IF(AC102=AD102,"ок","–-")</f>
        <v>ок</v>
      </c>
      <c r="AF102" s="46" t="s">
        <v>196</v>
      </c>
      <c r="AH102" s="308" t="s">
        <v>101</v>
      </c>
      <c r="AI102" s="308" t="s">
        <v>432</v>
      </c>
      <c r="AJ102" s="156">
        <f t="shared" si="61"/>
        <v>0</v>
      </c>
      <c r="AK102" s="310" t="s">
        <v>432</v>
      </c>
      <c r="AL102" s="328" t="s">
        <v>224</v>
      </c>
      <c r="AM102" s="328" t="s">
        <v>224</v>
      </c>
      <c r="AN102" s="328" t="s">
        <v>224</v>
      </c>
      <c r="AO102" s="310" t="s">
        <v>101</v>
      </c>
      <c r="AP102" s="310" t="s">
        <v>353</v>
      </c>
      <c r="AQ102" s="25">
        <f t="shared" si="39"/>
        <v>18</v>
      </c>
      <c r="AR102" s="27" t="str">
        <f t="shared" si="63"/>
        <v>чзс3</v>
      </c>
      <c r="AS102" s="27" t="str">
        <f t="shared" si="40"/>
        <v>чзс</v>
      </c>
      <c r="AT102" s="27">
        <f t="shared" si="41"/>
        <v>0</v>
      </c>
      <c r="AU102" s="27" t="str">
        <f t="shared" si="64"/>
        <v>Час здоровья и спорта</v>
      </c>
      <c r="BA102" s="290" t="s">
        <v>367</v>
      </c>
      <c r="BC102" s="291" t="s">
        <v>394</v>
      </c>
      <c r="BD102" s="291" t="s">
        <v>158</v>
      </c>
      <c r="BE102" s="293" t="s">
        <v>442</v>
      </c>
      <c r="BH102" s="290" t="s">
        <v>204</v>
      </c>
      <c r="BK102" s="291" t="s">
        <v>385</v>
      </c>
      <c r="BL102" s="291" t="s">
        <v>394</v>
      </c>
      <c r="BO102" s="290" t="s">
        <v>204</v>
      </c>
      <c r="BP102" s="291" t="s">
        <v>389</v>
      </c>
      <c r="BQ102" s="291" t="s">
        <v>366</v>
      </c>
      <c r="BS102" s="291" t="s">
        <v>389</v>
      </c>
      <c r="BT102" s="291" t="s">
        <v>367</v>
      </c>
      <c r="BU102" s="291" t="s">
        <v>394</v>
      </c>
      <c r="BX102" s="307" t="s">
        <v>109</v>
      </c>
      <c r="BY102" s="46" t="s">
        <v>163</v>
      </c>
      <c r="CB102" s="40" t="s">
        <v>89</v>
      </c>
      <c r="CC102" s="294" t="s">
        <v>64</v>
      </c>
    </row>
    <row r="103" spans="1:81" x14ac:dyDescent="0.25">
      <c r="A103" s="60">
        <f t="shared" si="44"/>
        <v>29</v>
      </c>
      <c r="B103" s="221" t="s">
        <v>38</v>
      </c>
      <c r="C103" s="48" t="str">
        <f t="shared" si="45"/>
        <v>Кас</v>
      </c>
      <c r="D103" s="48" t="s">
        <v>198</v>
      </c>
      <c r="E103" s="27"/>
      <c r="F103" s="29"/>
      <c r="G103" s="29"/>
      <c r="H103" s="29"/>
      <c r="I103" s="29"/>
      <c r="J103" s="29"/>
      <c r="K103" s="29"/>
      <c r="L103" s="29">
        <v>1</v>
      </c>
      <c r="M103" s="29"/>
      <c r="N103" s="29"/>
      <c r="O103" s="29">
        <v>1</v>
      </c>
      <c r="P103" s="29">
        <v>1</v>
      </c>
      <c r="Q103" s="29"/>
      <c r="R103" s="29">
        <v>1</v>
      </c>
      <c r="S103" s="29"/>
      <c r="T103" s="29"/>
      <c r="U103" s="29">
        <v>1</v>
      </c>
      <c r="V103" s="29"/>
      <c r="W103" s="29"/>
      <c r="X103" s="29">
        <v>1</v>
      </c>
      <c r="Y103" s="29">
        <v>1</v>
      </c>
      <c r="Z103" s="29">
        <v>1</v>
      </c>
      <c r="AA103" s="29"/>
      <c r="AB103" s="29"/>
      <c r="AC103" s="72">
        <f t="shared" si="58"/>
        <v>8</v>
      </c>
      <c r="AD103" s="60">
        <f t="shared" si="47"/>
        <v>8</v>
      </c>
      <c r="AE103" t="str">
        <f t="shared" si="65"/>
        <v>ок</v>
      </c>
      <c r="AF103" s="48" t="s">
        <v>198</v>
      </c>
      <c r="AH103" s="309" t="s">
        <v>108</v>
      </c>
      <c r="AI103" s="294" t="s">
        <v>310</v>
      </c>
      <c r="AJ103" s="156">
        <f t="shared" si="61"/>
        <v>4</v>
      </c>
      <c r="AK103" s="328" t="s">
        <v>225</v>
      </c>
      <c r="AL103" s="328" t="s">
        <v>89</v>
      </c>
      <c r="AM103" s="328" t="s">
        <v>224</v>
      </c>
      <c r="AN103" s="328" t="s">
        <v>224</v>
      </c>
      <c r="AO103" s="310" t="s">
        <v>290</v>
      </c>
      <c r="AP103" s="310" t="s">
        <v>517</v>
      </c>
      <c r="AQ103" s="25">
        <f t="shared" si="39"/>
        <v>19</v>
      </c>
      <c r="AR103" s="27" t="str">
        <f t="shared" si="63"/>
        <v>т1/инф</v>
      </c>
      <c r="AS103" s="27" t="str">
        <f t="shared" si="40"/>
        <v>труд</v>
      </c>
      <c r="AT103" s="27">
        <f t="shared" si="41"/>
        <v>4</v>
      </c>
      <c r="AU103" s="27" t="str">
        <f t="shared" si="64"/>
        <v>Трудовое обучение</v>
      </c>
      <c r="AY103" s="291" t="s">
        <v>364</v>
      </c>
      <c r="AZ103" s="291" t="s">
        <v>404</v>
      </c>
      <c r="BA103" s="290" t="s">
        <v>367</v>
      </c>
      <c r="BB103" s="290" t="s">
        <v>436</v>
      </c>
      <c r="BC103" s="291" t="s">
        <v>394</v>
      </c>
      <c r="BD103" s="291" t="s">
        <v>158</v>
      </c>
      <c r="BE103" s="292" t="s">
        <v>293</v>
      </c>
      <c r="BF103" s="292" t="s">
        <v>437</v>
      </c>
      <c r="BG103" s="292" t="s">
        <v>393</v>
      </c>
      <c r="BH103" s="290" t="s">
        <v>204</v>
      </c>
      <c r="BI103" s="291" t="s">
        <v>407</v>
      </c>
      <c r="BJ103" s="291" t="s">
        <v>394</v>
      </c>
      <c r="BK103" s="291" t="s">
        <v>385</v>
      </c>
      <c r="BL103" s="291" t="s">
        <v>394</v>
      </c>
      <c r="BM103" s="291" t="s">
        <v>391</v>
      </c>
      <c r="BN103" s="291" t="s">
        <v>367</v>
      </c>
      <c r="BO103" s="290" t="s">
        <v>204</v>
      </c>
      <c r="BP103" s="291" t="s">
        <v>389</v>
      </c>
      <c r="BQ103" s="291" t="s">
        <v>366</v>
      </c>
      <c r="BR103" s="290" t="s">
        <v>435</v>
      </c>
      <c r="BS103" s="291" t="s">
        <v>389</v>
      </c>
      <c r="BT103" s="291" t="s">
        <v>367</v>
      </c>
      <c r="BU103" s="291" t="s">
        <v>394</v>
      </c>
      <c r="BX103" s="307" t="s">
        <v>109</v>
      </c>
      <c r="BY103" s="46" t="s">
        <v>196</v>
      </c>
      <c r="CB103" s="66" t="s">
        <v>103</v>
      </c>
      <c r="CC103" s="66" t="s">
        <v>103</v>
      </c>
    </row>
    <row r="104" spans="1:81" x14ac:dyDescent="0.25">
      <c r="A104" s="60">
        <f t="shared" si="44"/>
        <v>30</v>
      </c>
      <c r="B104" s="62" t="s">
        <v>39</v>
      </c>
      <c r="C104" s="46" t="str">
        <f t="shared" si="45"/>
        <v>Мор</v>
      </c>
      <c r="D104" s="46" t="s">
        <v>197</v>
      </c>
      <c r="E104" s="27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>
        <v>2</v>
      </c>
      <c r="R104" s="29"/>
      <c r="S104" s="29">
        <v>2</v>
      </c>
      <c r="T104" s="29">
        <v>2</v>
      </c>
      <c r="U104" s="29"/>
      <c r="V104" s="29">
        <v>2</v>
      </c>
      <c r="W104" s="29">
        <v>2</v>
      </c>
      <c r="X104" s="29"/>
      <c r="Y104" s="29"/>
      <c r="Z104" s="29">
        <v>2</v>
      </c>
      <c r="AA104" s="29">
        <v>2</v>
      </c>
      <c r="AB104" s="29">
        <v>2</v>
      </c>
      <c r="AC104" s="72">
        <f t="shared" si="58"/>
        <v>16</v>
      </c>
      <c r="AD104" s="60">
        <f t="shared" si="47"/>
        <v>16</v>
      </c>
      <c r="AE104" t="str">
        <f t="shared" si="65"/>
        <v>ок</v>
      </c>
      <c r="AF104" s="46" t="s">
        <v>197</v>
      </c>
      <c r="AH104" s="40" t="s">
        <v>89</v>
      </c>
      <c r="AI104" s="294" t="s">
        <v>64</v>
      </c>
      <c r="AJ104" s="156">
        <f t="shared" si="61"/>
        <v>8</v>
      </c>
      <c r="AK104" s="328" t="s">
        <v>89</v>
      </c>
      <c r="AL104" s="328" t="s">
        <v>226</v>
      </c>
      <c r="AM104" s="328" t="s">
        <v>224</v>
      </c>
      <c r="AN104" s="328" t="s">
        <v>224</v>
      </c>
      <c r="AO104" s="310" t="s">
        <v>206</v>
      </c>
      <c r="AP104" s="310" t="s">
        <v>473</v>
      </c>
      <c r="AQ104" s="25">
        <f t="shared" si="39"/>
        <v>7</v>
      </c>
      <c r="AR104" s="27" t="str">
        <f t="shared" si="63"/>
        <v>инф/т2</v>
      </c>
      <c r="AS104" s="27" t="str">
        <f t="shared" si="40"/>
        <v>инф</v>
      </c>
      <c r="AT104" s="27">
        <f t="shared" si="41"/>
        <v>8</v>
      </c>
      <c r="AU104" s="27" t="str">
        <f t="shared" si="64"/>
        <v>Информатика</v>
      </c>
      <c r="AY104" s="291" t="s">
        <v>364</v>
      </c>
      <c r="AZ104" s="291" t="s">
        <v>404</v>
      </c>
      <c r="BA104" s="290" t="s">
        <v>367</v>
      </c>
      <c r="BB104" s="290" t="s">
        <v>436</v>
      </c>
      <c r="BC104" s="293" t="s">
        <v>371</v>
      </c>
      <c r="BF104" s="293" t="s">
        <v>365</v>
      </c>
      <c r="BH104" s="293" t="s">
        <v>282</v>
      </c>
      <c r="BI104" s="291" t="s">
        <v>407</v>
      </c>
      <c r="BJ104" s="291" t="s">
        <v>394</v>
      </c>
      <c r="BK104" s="293" t="s">
        <v>365</v>
      </c>
      <c r="BM104" s="291" t="s">
        <v>391</v>
      </c>
      <c r="BN104" s="291" t="s">
        <v>367</v>
      </c>
      <c r="BP104" s="291" t="s">
        <v>389</v>
      </c>
      <c r="BQ104" s="291" t="s">
        <v>366</v>
      </c>
      <c r="BR104" s="290" t="s">
        <v>435</v>
      </c>
      <c r="BS104" s="291" t="s">
        <v>389</v>
      </c>
      <c r="BT104" s="291" t="s">
        <v>367</v>
      </c>
      <c r="BU104" s="291" t="s">
        <v>394</v>
      </c>
      <c r="BX104" s="307" t="s">
        <v>109</v>
      </c>
      <c r="BY104" s="46" t="s">
        <v>197</v>
      </c>
      <c r="CB104" s="57" t="s">
        <v>99</v>
      </c>
      <c r="CC104" s="305" t="s">
        <v>329</v>
      </c>
    </row>
    <row r="105" spans="1:81" x14ac:dyDescent="0.25">
      <c r="A105" s="60">
        <f t="shared" si="44"/>
        <v>30</v>
      </c>
      <c r="B105" s="221" t="s">
        <v>39</v>
      </c>
      <c r="C105" s="48" t="str">
        <f t="shared" si="45"/>
        <v>Мор</v>
      </c>
      <c r="D105" s="48" t="s">
        <v>199</v>
      </c>
      <c r="E105" s="27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>
        <v>1</v>
      </c>
      <c r="R105" s="29"/>
      <c r="S105" s="29">
        <v>1</v>
      </c>
      <c r="T105" s="29">
        <v>1</v>
      </c>
      <c r="U105" s="29"/>
      <c r="V105" s="29">
        <v>1</v>
      </c>
      <c r="W105" s="29">
        <v>1</v>
      </c>
      <c r="X105" s="29"/>
      <c r="Y105" s="29"/>
      <c r="Z105" s="29"/>
      <c r="AA105" s="29">
        <v>1</v>
      </c>
      <c r="AB105" s="29">
        <v>1</v>
      </c>
      <c r="AC105" s="72">
        <f t="shared" si="58"/>
        <v>7</v>
      </c>
      <c r="AD105" s="60">
        <f t="shared" si="47"/>
        <v>7</v>
      </c>
      <c r="AE105" t="str">
        <f t="shared" si="65"/>
        <v>ок</v>
      </c>
      <c r="AF105" s="48" t="s">
        <v>199</v>
      </c>
      <c r="AH105" s="309" t="s">
        <v>108</v>
      </c>
      <c r="AI105" s="65" t="s">
        <v>227</v>
      </c>
      <c r="AJ105" s="156">
        <f t="shared" si="61"/>
        <v>4</v>
      </c>
      <c r="AK105" s="310" t="s">
        <v>225</v>
      </c>
      <c r="AL105" s="328" t="s">
        <v>226</v>
      </c>
      <c r="AM105" s="328" t="s">
        <v>224</v>
      </c>
      <c r="AN105" s="328" t="s">
        <v>224</v>
      </c>
      <c r="AO105" s="310" t="s">
        <v>260</v>
      </c>
      <c r="AP105" s="310" t="s">
        <v>474</v>
      </c>
      <c r="AQ105" s="25">
        <f t="shared" si="39"/>
        <v>19</v>
      </c>
      <c r="AR105" s="27" t="str">
        <f t="shared" si="63"/>
        <v>т1/т2</v>
      </c>
      <c r="AS105" s="27" t="str">
        <f t="shared" si="40"/>
        <v>труд</v>
      </c>
      <c r="AT105" s="27">
        <f t="shared" si="41"/>
        <v>4</v>
      </c>
      <c r="AU105" s="27" t="str">
        <f t="shared" si="64"/>
        <v>Трудовое обучение</v>
      </c>
      <c r="AY105" s="291" t="s">
        <v>364</v>
      </c>
      <c r="AZ105" s="291" t="s">
        <v>404</v>
      </c>
      <c r="BB105" s="293" t="s">
        <v>440</v>
      </c>
      <c r="BC105" s="292" t="s">
        <v>293</v>
      </c>
      <c r="BD105" s="292" t="s">
        <v>158</v>
      </c>
      <c r="BE105" s="292" t="s">
        <v>392</v>
      </c>
      <c r="BF105" s="292" t="s">
        <v>283</v>
      </c>
      <c r="BG105" s="292" t="s">
        <v>393</v>
      </c>
      <c r="BH105" s="293" t="s">
        <v>397</v>
      </c>
      <c r="BI105" s="293" t="s">
        <v>283</v>
      </c>
      <c r="BK105" s="292" t="s">
        <v>386</v>
      </c>
      <c r="BL105" s="292" t="s">
        <v>394</v>
      </c>
      <c r="BR105" s="290" t="s">
        <v>435</v>
      </c>
      <c r="BX105" s="308" t="s">
        <v>101</v>
      </c>
      <c r="BY105" s="48" t="s">
        <v>198</v>
      </c>
      <c r="CB105" s="57" t="s">
        <v>99</v>
      </c>
      <c r="CC105" s="305" t="s">
        <v>330</v>
      </c>
    </row>
    <row r="106" spans="1:81" x14ac:dyDescent="0.25">
      <c r="A106" s="60">
        <f t="shared" si="44"/>
        <v>31</v>
      </c>
      <c r="B106" s="384" t="s">
        <v>434</v>
      </c>
      <c r="C106" s="46" t="str">
        <f t="shared" si="45"/>
        <v>Кор</v>
      </c>
      <c r="D106" s="46" t="s">
        <v>431</v>
      </c>
      <c r="E106" s="27"/>
      <c r="F106" s="29"/>
      <c r="G106" s="29"/>
      <c r="H106" s="29"/>
      <c r="I106" s="29"/>
      <c r="J106" s="29"/>
      <c r="K106" s="29"/>
      <c r="L106" s="29"/>
      <c r="M106" s="29">
        <v>2</v>
      </c>
      <c r="N106" s="29">
        <v>2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72">
        <f t="shared" si="58"/>
        <v>4</v>
      </c>
      <c r="AD106" s="60">
        <f t="shared" si="47"/>
        <v>4</v>
      </c>
      <c r="AE106" t="str">
        <f t="shared" ref="AE106:AE107" si="66">IF(AC106=AD106,"ок","–-")</f>
        <v>ок</v>
      </c>
      <c r="AF106" s="46" t="s">
        <v>431</v>
      </c>
      <c r="AH106" s="309" t="s">
        <v>108</v>
      </c>
      <c r="AI106" s="309" t="s">
        <v>225</v>
      </c>
      <c r="AJ106" s="156">
        <f t="shared" ref="AJ106:AJ107" si="67">INDEX($E$12:$E$34,MATCH(AH106,$C$12:$C$34,0))</f>
        <v>4</v>
      </c>
      <c r="AK106" s="310" t="s">
        <v>225</v>
      </c>
      <c r="AL106" s="328" t="s">
        <v>224</v>
      </c>
      <c r="AM106" s="328" t="s">
        <v>224</v>
      </c>
      <c r="AN106" s="328" t="s">
        <v>224</v>
      </c>
      <c r="AO106" s="310" t="s">
        <v>108</v>
      </c>
      <c r="AP106" s="310" t="s">
        <v>474</v>
      </c>
      <c r="AQ106" s="25">
        <f t="shared" si="39"/>
        <v>19</v>
      </c>
      <c r="AR106" s="27" t="str">
        <f t="shared" si="63"/>
        <v>т1</v>
      </c>
      <c r="AS106" s="27" t="str">
        <f t="shared" si="40"/>
        <v>труд</v>
      </c>
      <c r="AT106" s="27">
        <f t="shared" si="41"/>
        <v>4</v>
      </c>
      <c r="AU106" s="27" t="str">
        <f t="shared" si="64"/>
        <v>Трудовое обучение</v>
      </c>
      <c r="BB106" s="292" t="s">
        <v>441</v>
      </c>
      <c r="BE106" s="291" t="s">
        <v>392</v>
      </c>
      <c r="BF106" s="291" t="s">
        <v>437</v>
      </c>
      <c r="BG106" s="291" t="s">
        <v>393</v>
      </c>
      <c r="BI106" s="292" t="s">
        <v>443</v>
      </c>
      <c r="BJ106" s="292" t="s">
        <v>394</v>
      </c>
      <c r="BX106" s="308" t="s">
        <v>101</v>
      </c>
      <c r="BY106" s="48" t="s">
        <v>199</v>
      </c>
    </row>
    <row r="107" spans="1:81" x14ac:dyDescent="0.25">
      <c r="A107" s="60">
        <f t="shared" si="44"/>
        <v>31</v>
      </c>
      <c r="B107" s="385" t="s">
        <v>434</v>
      </c>
      <c r="C107" s="48" t="str">
        <f t="shared" si="45"/>
        <v>Кор</v>
      </c>
      <c r="D107" s="48" t="s">
        <v>432</v>
      </c>
      <c r="E107" s="27"/>
      <c r="F107" s="29"/>
      <c r="G107" s="29"/>
      <c r="H107" s="29"/>
      <c r="I107" s="29"/>
      <c r="J107" s="29"/>
      <c r="K107" s="29"/>
      <c r="L107" s="29"/>
      <c r="M107" s="29">
        <v>1</v>
      </c>
      <c r="N107" s="29">
        <v>1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72">
        <f t="shared" si="58"/>
        <v>2</v>
      </c>
      <c r="AD107" s="60">
        <f t="shared" si="47"/>
        <v>2</v>
      </c>
      <c r="AE107" t="str">
        <f t="shared" si="66"/>
        <v>ок</v>
      </c>
      <c r="AF107" s="48" t="s">
        <v>432</v>
      </c>
      <c r="AH107" s="309" t="s">
        <v>108</v>
      </c>
      <c r="AI107" s="309" t="s">
        <v>226</v>
      </c>
      <c r="AJ107" s="156">
        <f t="shared" si="67"/>
        <v>4</v>
      </c>
      <c r="AK107" s="310" t="s">
        <v>226</v>
      </c>
      <c r="AL107" s="328" t="s">
        <v>224</v>
      </c>
      <c r="AM107" s="328" t="s">
        <v>224</v>
      </c>
      <c r="AN107" s="328" t="s">
        <v>224</v>
      </c>
      <c r="AO107" s="310" t="s">
        <v>108</v>
      </c>
      <c r="AP107" s="310" t="s">
        <v>474</v>
      </c>
      <c r="AQ107" s="25">
        <f t="shared" si="39"/>
        <v>19</v>
      </c>
      <c r="AR107" s="27" t="str">
        <f t="shared" si="63"/>
        <v>т2</v>
      </c>
      <c r="AS107" s="27" t="str">
        <f t="shared" si="40"/>
        <v>труд</v>
      </c>
      <c r="AT107" s="27">
        <f t="shared" si="41"/>
        <v>4</v>
      </c>
      <c r="AU107" s="27" t="str">
        <f t="shared" si="64"/>
        <v>Трудовое обучение</v>
      </c>
      <c r="BM107" s="391" t="s">
        <v>444</v>
      </c>
      <c r="BN107" s="394" t="s">
        <v>350</v>
      </c>
      <c r="BO107" s="395" t="s">
        <v>413</v>
      </c>
    </row>
    <row r="108" spans="1:81" x14ac:dyDescent="0.25">
      <c r="A108" s="60">
        <f t="shared" si="44"/>
        <v>32</v>
      </c>
      <c r="B108" s="104" t="s">
        <v>40</v>
      </c>
      <c r="C108" s="65" t="str">
        <f t="shared" si="45"/>
        <v>Чер</v>
      </c>
      <c r="D108" s="65" t="s">
        <v>225</v>
      </c>
      <c r="E108" s="27"/>
      <c r="F108" s="29"/>
      <c r="G108" s="29"/>
      <c r="H108" s="29"/>
      <c r="I108" s="29"/>
      <c r="J108" s="29"/>
      <c r="K108" s="29"/>
      <c r="L108" s="29">
        <v>1</v>
      </c>
      <c r="M108" s="29">
        <v>1</v>
      </c>
      <c r="N108" s="29">
        <v>1</v>
      </c>
      <c r="O108" s="29">
        <v>2</v>
      </c>
      <c r="P108" s="29">
        <v>2</v>
      </c>
      <c r="Q108" s="29">
        <v>2</v>
      </c>
      <c r="R108" s="29">
        <v>2</v>
      </c>
      <c r="S108" s="29">
        <v>2</v>
      </c>
      <c r="T108" s="29">
        <v>2</v>
      </c>
      <c r="U108" s="29">
        <v>1</v>
      </c>
      <c r="V108" s="29">
        <v>1</v>
      </c>
      <c r="W108" s="29">
        <v>1</v>
      </c>
      <c r="X108" s="29">
        <v>1</v>
      </c>
      <c r="Y108" s="29">
        <v>1</v>
      </c>
      <c r="Z108" s="29"/>
      <c r="AA108" s="29"/>
      <c r="AB108" s="29"/>
      <c r="AC108" s="72">
        <f t="shared" si="58"/>
        <v>20</v>
      </c>
      <c r="AD108" s="60">
        <f t="shared" si="47"/>
        <v>20</v>
      </c>
      <c r="AE108" t="str">
        <f>IF(AC108=AD108,"ок","–-")</f>
        <v>ок</v>
      </c>
      <c r="AF108" s="65" t="s">
        <v>225</v>
      </c>
      <c r="AH108" s="66" t="s">
        <v>103</v>
      </c>
      <c r="AI108" s="66" t="s">
        <v>103</v>
      </c>
      <c r="AJ108" s="156">
        <f>INDEX($E$12:$E$34,MATCH(AH108,$C$12:$C$34,0))</f>
        <v>4</v>
      </c>
      <c r="AK108" s="310" t="s">
        <v>103</v>
      </c>
      <c r="AL108" s="328" t="s">
        <v>224</v>
      </c>
      <c r="AM108" s="328" t="s">
        <v>224</v>
      </c>
      <c r="AN108" s="328" t="s">
        <v>224</v>
      </c>
      <c r="AO108" s="310" t="s">
        <v>103</v>
      </c>
      <c r="AP108" s="27" t="s">
        <v>245</v>
      </c>
      <c r="AQ108" s="25">
        <f t="shared" si="39"/>
        <v>21</v>
      </c>
      <c r="AR108" s="27" t="str">
        <f t="shared" si="63"/>
        <v>черч</v>
      </c>
      <c r="AS108" s="27" t="str">
        <f t="shared" si="40"/>
        <v>черч</v>
      </c>
      <c r="AT108" s="27">
        <f t="shared" si="41"/>
        <v>4</v>
      </c>
      <c r="AU108" s="27" t="str">
        <f t="shared" si="64"/>
        <v>Черчение</v>
      </c>
      <c r="BM108" s="391" t="s">
        <v>413</v>
      </c>
      <c r="BN108" s="394" t="s">
        <v>349</v>
      </c>
      <c r="BO108" s="395" t="s">
        <v>456</v>
      </c>
    </row>
    <row r="109" spans="1:81" x14ac:dyDescent="0.25">
      <c r="A109" s="60">
        <f t="shared" si="44"/>
        <v>32</v>
      </c>
      <c r="B109" s="277" t="s">
        <v>40</v>
      </c>
      <c r="C109" s="278" t="str">
        <f t="shared" si="45"/>
        <v>Чер</v>
      </c>
      <c r="D109" s="279" t="s">
        <v>103</v>
      </c>
      <c r="E109" s="27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>
        <v>1</v>
      </c>
      <c r="AA109" s="29">
        <v>1</v>
      </c>
      <c r="AB109" s="29"/>
      <c r="AC109" s="72">
        <f t="shared" si="58"/>
        <v>2</v>
      </c>
      <c r="AD109" s="60">
        <f t="shared" si="47"/>
        <v>2</v>
      </c>
      <c r="AE109" t="str">
        <f>IF(AC109=AD109,"ок","–-")</f>
        <v>ок</v>
      </c>
      <c r="AF109" s="279" t="s">
        <v>103</v>
      </c>
      <c r="AH109" s="305" t="s">
        <v>99</v>
      </c>
      <c r="AI109" s="305" t="s">
        <v>99</v>
      </c>
      <c r="AJ109" s="156">
        <f t="shared" ref="AJ109" si="68">INDEX($E$12:$E$34,MATCH(AH109,$C$12:$C$34,0))</f>
        <v>4</v>
      </c>
      <c r="AK109" s="310" t="s">
        <v>99</v>
      </c>
      <c r="AL109" s="328" t="s">
        <v>224</v>
      </c>
      <c r="AM109" s="328" t="s">
        <v>224</v>
      </c>
      <c r="AN109" s="328" t="s">
        <v>224</v>
      </c>
      <c r="AO109" s="310" t="s">
        <v>99</v>
      </c>
      <c r="AP109" s="310" t="s">
        <v>516</v>
      </c>
      <c r="AQ109" s="25">
        <f t="shared" si="39"/>
        <v>20</v>
      </c>
      <c r="AR109" s="27" t="str">
        <f t="shared" si="63"/>
        <v>обж</v>
      </c>
      <c r="AS109" s="27" t="str">
        <f t="shared" si="40"/>
        <v>обж</v>
      </c>
      <c r="AT109" s="27">
        <f t="shared" si="41"/>
        <v>4</v>
      </c>
      <c r="AU109" s="27" t="str">
        <f t="shared" si="64"/>
        <v>ОБЖ</v>
      </c>
    </row>
    <row r="110" spans="1:81" x14ac:dyDescent="0.25">
      <c r="A110" s="60">
        <f t="shared" si="44"/>
        <v>33</v>
      </c>
      <c r="B110" s="104" t="s">
        <v>376</v>
      </c>
      <c r="C110" s="309" t="s">
        <v>380</v>
      </c>
      <c r="D110" s="65" t="s">
        <v>226</v>
      </c>
      <c r="E110" s="27"/>
      <c r="F110" s="29"/>
      <c r="G110" s="29"/>
      <c r="H110" s="29"/>
      <c r="I110" s="29"/>
      <c r="J110" s="29"/>
      <c r="K110" s="29"/>
      <c r="L110" s="29">
        <v>1</v>
      </c>
      <c r="M110" s="29">
        <v>1</v>
      </c>
      <c r="N110" s="29">
        <v>1</v>
      </c>
      <c r="O110" s="29">
        <v>2</v>
      </c>
      <c r="P110" s="29">
        <v>2</v>
      </c>
      <c r="Q110" s="29">
        <v>2</v>
      </c>
      <c r="R110" s="29">
        <v>2</v>
      </c>
      <c r="S110" s="29">
        <v>2</v>
      </c>
      <c r="T110" s="29">
        <v>2</v>
      </c>
      <c r="U110" s="29">
        <v>1</v>
      </c>
      <c r="V110" s="29">
        <v>1</v>
      </c>
      <c r="W110" s="29">
        <v>1</v>
      </c>
      <c r="X110" s="29">
        <v>1</v>
      </c>
      <c r="Y110" s="29">
        <v>1</v>
      </c>
      <c r="Z110" s="29"/>
      <c r="AA110" s="29"/>
      <c r="AB110" s="29"/>
      <c r="AC110" s="72">
        <f t="shared" si="58"/>
        <v>20</v>
      </c>
      <c r="AD110" s="60">
        <f t="shared" si="47"/>
        <v>20</v>
      </c>
      <c r="AE110" t="str">
        <f>IF(AC110=AD110,"ок","–-")</f>
        <v>ок</v>
      </c>
      <c r="AF110" s="65" t="s">
        <v>226</v>
      </c>
      <c r="AH110" s="29"/>
      <c r="AI110" s="396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Y110" s="20" t="s">
        <v>73</v>
      </c>
      <c r="AZ110" s="20" t="s">
        <v>105</v>
      </c>
      <c r="BA110" s="20" t="s">
        <v>267</v>
      </c>
      <c r="BB110" s="21" t="s">
        <v>74</v>
      </c>
      <c r="BC110" s="21" t="s">
        <v>248</v>
      </c>
      <c r="BD110" s="21" t="s">
        <v>14</v>
      </c>
      <c r="BE110" s="22" t="s">
        <v>75</v>
      </c>
      <c r="BF110" s="22" t="s">
        <v>76</v>
      </c>
      <c r="BG110" s="22" t="s">
        <v>15</v>
      </c>
      <c r="BH110" s="23" t="s">
        <v>77</v>
      </c>
      <c r="BI110" s="23" t="s">
        <v>78</v>
      </c>
      <c r="BJ110" s="23" t="s">
        <v>268</v>
      </c>
      <c r="BK110" s="24" t="s">
        <v>79</v>
      </c>
      <c r="BL110" s="24" t="s">
        <v>80</v>
      </c>
      <c r="BM110" s="25" t="s">
        <v>81</v>
      </c>
      <c r="BN110" s="25" t="s">
        <v>422</v>
      </c>
      <c r="BO110" s="26" t="s">
        <v>82</v>
      </c>
      <c r="BP110" s="64" t="s">
        <v>154</v>
      </c>
      <c r="BQ110" s="64" t="s">
        <v>155</v>
      </c>
      <c r="BR110" s="64" t="s">
        <v>157</v>
      </c>
      <c r="BS110" s="63" t="s">
        <v>156</v>
      </c>
      <c r="BT110" s="63" t="s">
        <v>215</v>
      </c>
      <c r="BU110" s="63" t="s">
        <v>216</v>
      </c>
    </row>
    <row r="111" spans="1:81" x14ac:dyDescent="0.25">
      <c r="A111" s="60">
        <f t="shared" si="44"/>
        <v>34</v>
      </c>
      <c r="B111" s="222" t="s">
        <v>377</v>
      </c>
      <c r="C111" s="47" t="str">
        <f>INDEX($C$120:$C$153,MATCH(B111,$B$120:$B$153,0))</f>
        <v>Гор</v>
      </c>
      <c r="D111" s="305" t="s">
        <v>99</v>
      </c>
      <c r="E111" s="27"/>
      <c r="F111" s="29"/>
      <c r="G111" s="29"/>
      <c r="H111" s="29"/>
      <c r="I111" s="29"/>
      <c r="J111" s="29"/>
      <c r="K111" s="29"/>
      <c r="L111" s="29">
        <v>1</v>
      </c>
      <c r="M111" s="29">
        <v>1</v>
      </c>
      <c r="N111" s="29">
        <v>1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72">
        <f t="shared" si="58"/>
        <v>3</v>
      </c>
      <c r="AD111" s="60">
        <f t="shared" si="47"/>
        <v>3</v>
      </c>
      <c r="AE111" t="str">
        <f>IF(AC111=AD111,"ок","–-")</f>
        <v>ок</v>
      </c>
      <c r="AF111" s="305" t="s">
        <v>99</v>
      </c>
      <c r="AH111" s="253" t="s">
        <v>275</v>
      </c>
      <c r="AI111" s="253" t="s">
        <v>275</v>
      </c>
      <c r="AJ111" s="253" t="s">
        <v>275</v>
      </c>
      <c r="AK111" s="253" t="s">
        <v>275</v>
      </c>
      <c r="AL111" s="253" t="s">
        <v>275</v>
      </c>
      <c r="AM111" s="253" t="s">
        <v>275</v>
      </c>
      <c r="AN111" s="253" t="s">
        <v>275</v>
      </c>
      <c r="AO111" s="256" t="s">
        <v>275</v>
      </c>
      <c r="AP111" s="253" t="s">
        <v>275</v>
      </c>
      <c r="AQ111" s="254" t="s">
        <v>275</v>
      </c>
      <c r="AR111" s="254" t="s">
        <v>275</v>
      </c>
      <c r="AS111" s="253" t="s">
        <v>275</v>
      </c>
      <c r="AT111" s="253" t="s">
        <v>275</v>
      </c>
      <c r="AU111" s="253" t="s">
        <v>275</v>
      </c>
      <c r="AY111" s="59" t="s">
        <v>316</v>
      </c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</row>
    <row r="112" spans="1:81" x14ac:dyDescent="0.25">
      <c r="A112" s="60">
        <f t="shared" si="44"/>
        <v>34</v>
      </c>
      <c r="B112" s="275" t="s">
        <v>377</v>
      </c>
      <c r="C112" s="49" t="str">
        <f>INDEX($C$120:$C$153,MATCH(B112,$B$120:$B$153,0))</f>
        <v>Гор</v>
      </c>
      <c r="D112" s="295" t="s">
        <v>339</v>
      </c>
      <c r="E112" s="27"/>
      <c r="F112" s="29"/>
      <c r="G112" s="29"/>
      <c r="H112" s="29"/>
      <c r="I112" s="29"/>
      <c r="J112" s="29"/>
      <c r="K112" s="29"/>
      <c r="L112" s="29">
        <v>1</v>
      </c>
      <c r="M112" s="29">
        <v>1</v>
      </c>
      <c r="N112" s="29">
        <v>1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72">
        <f t="shared" si="58"/>
        <v>3</v>
      </c>
      <c r="AD112" s="60">
        <f t="shared" si="47"/>
        <v>3</v>
      </c>
      <c r="AE112" t="str">
        <f>IF(AC112=AD112,"ок","–-")</f>
        <v>ок</v>
      </c>
      <c r="AF112" s="295" t="s">
        <v>339</v>
      </c>
      <c r="AY112">
        <f t="shared" ref="AY112:BO112" si="69">COUNTA(AY60:AY109)</f>
        <v>27</v>
      </c>
      <c r="AZ112">
        <f t="shared" si="69"/>
        <v>27</v>
      </c>
      <c r="BA112">
        <f t="shared" si="69"/>
        <v>27</v>
      </c>
      <c r="BB112">
        <f t="shared" si="69"/>
        <v>29</v>
      </c>
      <c r="BC112">
        <f t="shared" si="69"/>
        <v>29</v>
      </c>
      <c r="BD112">
        <f t="shared" si="69"/>
        <v>29</v>
      </c>
      <c r="BE112">
        <f t="shared" si="69"/>
        <v>30</v>
      </c>
      <c r="BF112">
        <f t="shared" si="69"/>
        <v>30</v>
      </c>
      <c r="BG112">
        <f t="shared" si="69"/>
        <v>30</v>
      </c>
      <c r="BH112">
        <f t="shared" si="69"/>
        <v>31</v>
      </c>
      <c r="BI112">
        <f t="shared" si="69"/>
        <v>31</v>
      </c>
      <c r="BJ112">
        <f t="shared" si="69"/>
        <v>32</v>
      </c>
      <c r="BK112">
        <f t="shared" si="69"/>
        <v>33</v>
      </c>
      <c r="BL112">
        <f t="shared" si="69"/>
        <v>31</v>
      </c>
      <c r="BM112">
        <f t="shared" si="69"/>
        <v>31</v>
      </c>
      <c r="BN112">
        <f t="shared" si="69"/>
        <v>27</v>
      </c>
      <c r="BO112">
        <f t="shared" si="69"/>
        <v>31</v>
      </c>
    </row>
    <row r="113" spans="1:43" x14ac:dyDescent="0.25">
      <c r="A113" s="37" t="s">
        <v>71</v>
      </c>
      <c r="B113" s="37" t="s">
        <v>13</v>
      </c>
      <c r="C113" s="37" t="s">
        <v>195</v>
      </c>
      <c r="D113" s="37" t="s">
        <v>257</v>
      </c>
      <c r="E113" s="37" t="s">
        <v>148</v>
      </c>
      <c r="F113" s="64" t="s">
        <v>154</v>
      </c>
      <c r="G113" s="64" t="s">
        <v>155</v>
      </c>
      <c r="H113" s="64" t="s">
        <v>157</v>
      </c>
      <c r="I113" s="63" t="s">
        <v>156</v>
      </c>
      <c r="J113" s="63" t="s">
        <v>215</v>
      </c>
      <c r="K113" s="63" t="s">
        <v>216</v>
      </c>
      <c r="L113" s="20" t="s">
        <v>73</v>
      </c>
      <c r="M113" s="20" t="s">
        <v>105</v>
      </c>
      <c r="N113" s="20" t="s">
        <v>267</v>
      </c>
      <c r="O113" s="21" t="s">
        <v>74</v>
      </c>
      <c r="P113" s="21" t="s">
        <v>248</v>
      </c>
      <c r="Q113" s="21" t="s">
        <v>14</v>
      </c>
      <c r="R113" s="22" t="s">
        <v>75</v>
      </c>
      <c r="S113" s="22" t="s">
        <v>76</v>
      </c>
      <c r="T113" s="22" t="s">
        <v>15</v>
      </c>
      <c r="U113" s="23" t="s">
        <v>77</v>
      </c>
      <c r="V113" s="23" t="s">
        <v>78</v>
      </c>
      <c r="W113" s="23" t="s">
        <v>268</v>
      </c>
      <c r="X113" s="24" t="s">
        <v>79</v>
      </c>
      <c r="Y113" s="24" t="s">
        <v>80</v>
      </c>
      <c r="Z113" s="25" t="s">
        <v>81</v>
      </c>
      <c r="AA113" s="25" t="s">
        <v>422</v>
      </c>
      <c r="AB113" s="26" t="s">
        <v>82</v>
      </c>
      <c r="AC113" s="37" t="s">
        <v>83</v>
      </c>
      <c r="AD113" s="53" t="s">
        <v>16</v>
      </c>
      <c r="AF113" s="37" t="s">
        <v>257</v>
      </c>
    </row>
    <row r="114" spans="1:43" x14ac:dyDescent="0.25">
      <c r="A114" s="60"/>
      <c r="B114" s="55" t="s">
        <v>104</v>
      </c>
      <c r="C114" s="55"/>
      <c r="D114" s="55"/>
      <c r="E114" s="54">
        <f t="shared" ref="E114:AC114" si="70">SUM(E53:E112)</f>
        <v>0</v>
      </c>
      <c r="F114" s="54">
        <f t="shared" si="70"/>
        <v>6</v>
      </c>
      <c r="G114" s="54">
        <f t="shared" si="70"/>
        <v>6</v>
      </c>
      <c r="H114" s="54">
        <f t="shared" si="70"/>
        <v>6</v>
      </c>
      <c r="I114" s="54">
        <f t="shared" si="70"/>
        <v>6</v>
      </c>
      <c r="J114" s="54">
        <f t="shared" si="70"/>
        <v>6</v>
      </c>
      <c r="K114" s="54">
        <f t="shared" si="70"/>
        <v>6</v>
      </c>
      <c r="L114" s="54">
        <f t="shared" si="70"/>
        <v>31</v>
      </c>
      <c r="M114" s="54">
        <f t="shared" si="70"/>
        <v>34</v>
      </c>
      <c r="N114" s="54">
        <f t="shared" si="70"/>
        <v>31</v>
      </c>
      <c r="O114" s="54">
        <f t="shared" si="70"/>
        <v>38</v>
      </c>
      <c r="P114" s="54">
        <f t="shared" si="70"/>
        <v>35</v>
      </c>
      <c r="Q114" s="54">
        <f t="shared" si="70"/>
        <v>35</v>
      </c>
      <c r="R114" s="54">
        <f t="shared" si="70"/>
        <v>36</v>
      </c>
      <c r="S114" s="54">
        <f t="shared" si="70"/>
        <v>36</v>
      </c>
      <c r="T114" s="54">
        <f t="shared" si="70"/>
        <v>36</v>
      </c>
      <c r="U114" s="54">
        <f t="shared" si="70"/>
        <v>36</v>
      </c>
      <c r="V114" s="54">
        <f t="shared" si="70"/>
        <v>39</v>
      </c>
      <c r="W114" s="54">
        <f t="shared" si="70"/>
        <v>37</v>
      </c>
      <c r="X114" s="54">
        <f t="shared" si="70"/>
        <v>41</v>
      </c>
      <c r="Y114" s="54">
        <f t="shared" si="70"/>
        <v>36</v>
      </c>
      <c r="Z114" s="54">
        <f t="shared" si="70"/>
        <v>58</v>
      </c>
      <c r="AA114" s="54">
        <f t="shared" si="70"/>
        <v>32</v>
      </c>
      <c r="AB114" s="54">
        <f t="shared" si="70"/>
        <v>44</v>
      </c>
      <c r="AC114" s="56">
        <f t="shared" si="70"/>
        <v>671</v>
      </c>
      <c r="AD114" s="60"/>
      <c r="AF114" s="54"/>
    </row>
    <row r="118" spans="1:43" x14ac:dyDescent="0.25">
      <c r="AH118" s="219" t="s">
        <v>183</v>
      </c>
      <c r="AI118"/>
      <c r="AQ118" s="60"/>
    </row>
    <row r="119" spans="1:43" x14ac:dyDescent="0.25">
      <c r="A119" s="37" t="s">
        <v>71</v>
      </c>
      <c r="B119" s="37" t="s">
        <v>13</v>
      </c>
      <c r="C119" s="37" t="s">
        <v>195</v>
      </c>
      <c r="D119" s="37" t="s">
        <v>257</v>
      </c>
      <c r="E119" s="37" t="s">
        <v>9</v>
      </c>
      <c r="F119" s="37" t="s">
        <v>148</v>
      </c>
      <c r="G119" s="64" t="s">
        <v>154</v>
      </c>
      <c r="H119" s="64" t="s">
        <v>155</v>
      </c>
      <c r="I119" s="64" t="s">
        <v>157</v>
      </c>
      <c r="J119" s="63" t="s">
        <v>156</v>
      </c>
      <c r="K119" s="63" t="s">
        <v>215</v>
      </c>
      <c r="L119" s="63" t="s">
        <v>216</v>
      </c>
      <c r="M119" s="20" t="s">
        <v>73</v>
      </c>
      <c r="N119" s="20" t="s">
        <v>105</v>
      </c>
      <c r="O119" s="20" t="s">
        <v>267</v>
      </c>
      <c r="P119" s="21" t="s">
        <v>74</v>
      </c>
      <c r="Q119" s="21" t="s">
        <v>248</v>
      </c>
      <c r="R119" s="21" t="s">
        <v>14</v>
      </c>
      <c r="S119" s="22" t="s">
        <v>75</v>
      </c>
      <c r="T119" s="22" t="s">
        <v>76</v>
      </c>
      <c r="U119" s="22" t="s">
        <v>15</v>
      </c>
      <c r="V119" s="23" t="s">
        <v>77</v>
      </c>
      <c r="W119" s="23" t="s">
        <v>78</v>
      </c>
      <c r="X119" s="23" t="s">
        <v>268</v>
      </c>
      <c r="Y119" s="24" t="s">
        <v>79</v>
      </c>
      <c r="Z119" s="24" t="s">
        <v>80</v>
      </c>
      <c r="AA119" s="25" t="s">
        <v>81</v>
      </c>
      <c r="AB119" s="25" t="s">
        <v>422</v>
      </c>
      <c r="AC119" s="26" t="s">
        <v>82</v>
      </c>
      <c r="AD119" s="37" t="s">
        <v>83</v>
      </c>
      <c r="AE119" s="53" t="s">
        <v>41</v>
      </c>
      <c r="AF119" s="260" t="s">
        <v>285</v>
      </c>
      <c r="AH119" s="220" t="s">
        <v>417</v>
      </c>
      <c r="AI119"/>
      <c r="AQ119" s="60"/>
    </row>
    <row r="120" spans="1:43" x14ac:dyDescent="0.25">
      <c r="A120" s="60">
        <v>1</v>
      </c>
      <c r="B120" s="28" t="s">
        <v>17</v>
      </c>
      <c r="C120" s="24" t="s">
        <v>43</v>
      </c>
      <c r="D120" s="38" t="s">
        <v>113</v>
      </c>
      <c r="E120" s="29"/>
      <c r="F120" s="27"/>
      <c r="G120" s="29"/>
      <c r="H120" s="29"/>
      <c r="I120" s="29"/>
      <c r="J120" s="29"/>
      <c r="K120" s="29"/>
      <c r="L120" s="29"/>
      <c r="M120" s="29" t="str">
        <f t="shared" ref="M120:AC120" si="71">IF(SUMIF($B$53:$B$112,$B120,L$53:L$112)&gt;0,SUMIF($B$53:$B$112,$B120,L$53:L$112),"")</f>
        <v/>
      </c>
      <c r="N120" s="29">
        <f t="shared" si="71"/>
        <v>5</v>
      </c>
      <c r="O120" s="29">
        <f t="shared" si="71"/>
        <v>5</v>
      </c>
      <c r="P120" s="29" t="str">
        <f t="shared" si="71"/>
        <v/>
      </c>
      <c r="Q120" s="29" t="str">
        <f t="shared" si="71"/>
        <v/>
      </c>
      <c r="R120" s="29" t="str">
        <f t="shared" si="71"/>
        <v/>
      </c>
      <c r="S120" s="29" t="str">
        <f t="shared" si="71"/>
        <v/>
      </c>
      <c r="T120" s="29" t="str">
        <f t="shared" si="71"/>
        <v/>
      </c>
      <c r="U120" s="29" t="str">
        <f t="shared" si="71"/>
        <v/>
      </c>
      <c r="V120" s="29">
        <f t="shared" si="71"/>
        <v>4</v>
      </c>
      <c r="W120" s="29" t="str">
        <f t="shared" si="71"/>
        <v/>
      </c>
      <c r="X120" s="29" t="str">
        <f t="shared" si="71"/>
        <v/>
      </c>
      <c r="Y120" s="29" t="str">
        <f t="shared" si="71"/>
        <v/>
      </c>
      <c r="Z120" s="29" t="str">
        <f t="shared" si="71"/>
        <v/>
      </c>
      <c r="AA120" s="29">
        <f t="shared" si="71"/>
        <v>3</v>
      </c>
      <c r="AB120" s="29">
        <f t="shared" si="71"/>
        <v>3</v>
      </c>
      <c r="AC120" s="29" t="str">
        <f t="shared" si="71"/>
        <v/>
      </c>
      <c r="AD120" s="72">
        <f t="shared" ref="AD120:AD149" si="72">SUM(M120:AC120)</f>
        <v>20</v>
      </c>
      <c r="AE120" s="51">
        <f t="shared" ref="AE120:AE149" si="73">AD120+F120</f>
        <v>20</v>
      </c>
      <c r="AF120" s="60">
        <f>AE120+5</f>
        <v>25</v>
      </c>
      <c r="AH120" s="28" t="s">
        <v>17</v>
      </c>
      <c r="AI120"/>
      <c r="AK120" s="112" t="s">
        <v>333</v>
      </c>
      <c r="AL120" s="107"/>
      <c r="AM120" s="107"/>
      <c r="AN120" s="107"/>
    </row>
    <row r="121" spans="1:43" x14ac:dyDescent="0.25">
      <c r="A121" s="60">
        <v>2</v>
      </c>
      <c r="B121" s="28" t="s">
        <v>18</v>
      </c>
      <c r="C121" s="24" t="s">
        <v>44</v>
      </c>
      <c r="D121" s="38" t="s">
        <v>113</v>
      </c>
      <c r="E121" s="21" t="s">
        <v>14</v>
      </c>
      <c r="F121" s="27"/>
      <c r="G121" s="29"/>
      <c r="H121" s="29"/>
      <c r="I121" s="29"/>
      <c r="J121" s="29"/>
      <c r="K121" s="29"/>
      <c r="L121" s="29"/>
      <c r="M121" s="29" t="str">
        <f t="shared" ref="M121:AC121" si="74">IF(SUMIF($B$53:$B$112,$B121,L$53:L$112)&gt;0,SUMIF($B$53:$B$112,$B121,L$53:L$112),"")</f>
        <v/>
      </c>
      <c r="N121" s="29" t="str">
        <f t="shared" si="74"/>
        <v/>
      </c>
      <c r="O121" s="29" t="str">
        <f t="shared" si="74"/>
        <v/>
      </c>
      <c r="P121" s="29" t="str">
        <f t="shared" si="74"/>
        <v/>
      </c>
      <c r="Q121" s="29" t="str">
        <f t="shared" si="74"/>
        <v/>
      </c>
      <c r="R121" s="29">
        <f t="shared" si="74"/>
        <v>5</v>
      </c>
      <c r="S121" s="29" t="str">
        <f t="shared" si="74"/>
        <v/>
      </c>
      <c r="T121" s="29" t="str">
        <f t="shared" si="74"/>
        <v/>
      </c>
      <c r="U121" s="29" t="str">
        <f t="shared" si="74"/>
        <v/>
      </c>
      <c r="V121" s="29" t="str">
        <f t="shared" si="74"/>
        <v/>
      </c>
      <c r="W121" s="29" t="str">
        <f t="shared" si="74"/>
        <v/>
      </c>
      <c r="X121" s="29">
        <f t="shared" si="74"/>
        <v>4</v>
      </c>
      <c r="Y121" s="29">
        <f t="shared" si="74"/>
        <v>3</v>
      </c>
      <c r="Z121" s="29">
        <f t="shared" si="74"/>
        <v>3</v>
      </c>
      <c r="AA121" s="29" t="str">
        <f t="shared" si="74"/>
        <v/>
      </c>
      <c r="AB121" s="29" t="str">
        <f t="shared" si="74"/>
        <v/>
      </c>
      <c r="AC121" s="29">
        <f t="shared" si="74"/>
        <v>3</v>
      </c>
      <c r="AD121" s="72">
        <f t="shared" si="72"/>
        <v>18</v>
      </c>
      <c r="AE121" s="51">
        <f t="shared" si="73"/>
        <v>18</v>
      </c>
      <c r="AF121" s="60">
        <f>AE121+5</f>
        <v>23</v>
      </c>
      <c r="AH121" s="28" t="s">
        <v>18</v>
      </c>
      <c r="AI121"/>
      <c r="AK121" s="86"/>
      <c r="AL121" s="110"/>
      <c r="AM121" s="111">
        <v>3.125E-2</v>
      </c>
      <c r="AN121" s="110"/>
    </row>
    <row r="122" spans="1:43" x14ac:dyDescent="0.25">
      <c r="A122" s="60">
        <v>3</v>
      </c>
      <c r="B122" s="322" t="s">
        <v>354</v>
      </c>
      <c r="C122" s="24" t="s">
        <v>356</v>
      </c>
      <c r="D122" s="38" t="s">
        <v>113</v>
      </c>
      <c r="E122" s="21" t="s">
        <v>74</v>
      </c>
      <c r="F122" s="27"/>
      <c r="G122" s="29"/>
      <c r="H122" s="29"/>
      <c r="I122" s="29"/>
      <c r="J122" s="29"/>
      <c r="K122" s="29"/>
      <c r="L122" s="29"/>
      <c r="M122" s="29">
        <f t="shared" ref="M122:AC122" si="75">IF(SUMIF($B$53:$B$112,$B122,L$53:L$112)&gt;0,SUMIF($B$53:$B$112,$B122,L$53:L$112),"")</f>
        <v>5</v>
      </c>
      <c r="N122" s="29" t="str">
        <f t="shared" si="75"/>
        <v/>
      </c>
      <c r="O122" s="29" t="str">
        <f t="shared" si="75"/>
        <v/>
      </c>
      <c r="P122" s="29">
        <f t="shared" si="75"/>
        <v>5</v>
      </c>
      <c r="Q122" s="29" t="str">
        <f t="shared" si="75"/>
        <v/>
      </c>
      <c r="R122" s="29" t="str">
        <f t="shared" si="75"/>
        <v/>
      </c>
      <c r="S122" s="29">
        <f t="shared" si="75"/>
        <v>3</v>
      </c>
      <c r="T122" s="29">
        <f t="shared" si="75"/>
        <v>3</v>
      </c>
      <c r="U122" s="29">
        <f t="shared" si="75"/>
        <v>3</v>
      </c>
      <c r="V122" s="29" t="str">
        <f t="shared" si="75"/>
        <v/>
      </c>
      <c r="W122" s="29" t="str">
        <f t="shared" si="75"/>
        <v/>
      </c>
      <c r="X122" s="29" t="str">
        <f t="shared" si="75"/>
        <v/>
      </c>
      <c r="Y122" s="29" t="str">
        <f t="shared" si="75"/>
        <v/>
      </c>
      <c r="Z122" s="29" t="str">
        <f t="shared" si="75"/>
        <v/>
      </c>
      <c r="AA122" s="29" t="str">
        <f t="shared" si="75"/>
        <v/>
      </c>
      <c r="AB122" s="29" t="str">
        <f t="shared" si="75"/>
        <v/>
      </c>
      <c r="AC122" s="29" t="str">
        <f t="shared" si="75"/>
        <v/>
      </c>
      <c r="AD122" s="72">
        <f t="shared" si="72"/>
        <v>19</v>
      </c>
      <c r="AE122" s="51">
        <f t="shared" si="73"/>
        <v>19</v>
      </c>
      <c r="AF122" s="60">
        <f>AE122</f>
        <v>19</v>
      </c>
      <c r="AH122" s="322" t="s">
        <v>354</v>
      </c>
      <c r="AI122"/>
      <c r="AK122" s="37" t="s">
        <v>1</v>
      </c>
      <c r="AL122" s="37" t="s">
        <v>253</v>
      </c>
      <c r="AM122" s="37" t="s">
        <v>254</v>
      </c>
      <c r="AN122" s="37" t="s">
        <v>255</v>
      </c>
    </row>
    <row r="123" spans="1:43" x14ac:dyDescent="0.25">
      <c r="A123" s="60">
        <v>4</v>
      </c>
      <c r="B123" s="322" t="s">
        <v>19</v>
      </c>
      <c r="C123" s="24" t="s">
        <v>45</v>
      </c>
      <c r="D123" s="302" t="s">
        <v>360</v>
      </c>
      <c r="E123" s="29"/>
      <c r="F123" s="27"/>
      <c r="G123" s="29"/>
      <c r="H123" s="29"/>
      <c r="I123" s="29"/>
      <c r="J123" s="29"/>
      <c r="K123" s="29"/>
      <c r="L123" s="29"/>
      <c r="M123" s="29">
        <f t="shared" ref="M123:AC123" si="76">IF(SUMIF($B$53:$B$112,$B123,L$53:L$112)&gt;0,SUMIF($B$53:$B$112,$B123,L$53:L$112),"")</f>
        <v>5</v>
      </c>
      <c r="N123" s="29">
        <f t="shared" si="76"/>
        <v>5</v>
      </c>
      <c r="O123" s="29" t="str">
        <f t="shared" si="76"/>
        <v/>
      </c>
      <c r="P123" s="29" t="str">
        <f t="shared" si="76"/>
        <v/>
      </c>
      <c r="Q123" s="29">
        <f t="shared" si="76"/>
        <v>5</v>
      </c>
      <c r="R123" s="29" t="str">
        <f t="shared" si="76"/>
        <v/>
      </c>
      <c r="S123" s="29" t="str">
        <f t="shared" si="76"/>
        <v/>
      </c>
      <c r="T123" s="29" t="str">
        <f t="shared" si="76"/>
        <v/>
      </c>
      <c r="U123" s="29" t="str">
        <f t="shared" si="76"/>
        <v/>
      </c>
      <c r="V123" s="29" t="str">
        <f t="shared" si="76"/>
        <v/>
      </c>
      <c r="W123" s="29">
        <f t="shared" si="76"/>
        <v>4</v>
      </c>
      <c r="X123" s="29" t="str">
        <f t="shared" si="76"/>
        <v/>
      </c>
      <c r="Y123" s="29" t="str">
        <f t="shared" si="76"/>
        <v/>
      </c>
      <c r="Z123" s="29" t="str">
        <f t="shared" si="76"/>
        <v/>
      </c>
      <c r="AA123" s="29" t="str">
        <f t="shared" si="76"/>
        <v/>
      </c>
      <c r="AB123" s="29" t="str">
        <f t="shared" si="76"/>
        <v/>
      </c>
      <c r="AC123" s="29" t="str">
        <f t="shared" si="76"/>
        <v/>
      </c>
      <c r="AD123" s="72">
        <f t="shared" si="72"/>
        <v>19</v>
      </c>
      <c r="AE123" s="51">
        <f t="shared" si="73"/>
        <v>19</v>
      </c>
      <c r="AF123" s="60">
        <f>AE123</f>
        <v>19</v>
      </c>
      <c r="AH123" s="322" t="s">
        <v>19</v>
      </c>
      <c r="AI123"/>
      <c r="AK123" s="56">
        <v>0</v>
      </c>
      <c r="AL123" s="113">
        <v>0.33333333333333331</v>
      </c>
      <c r="AM123" s="113">
        <f t="shared" ref="AM123:AM130" si="77">AL123+$AM$121</f>
        <v>0.36458333333333331</v>
      </c>
      <c r="AN123" s="108">
        <v>1.0416666666666666E-2</v>
      </c>
    </row>
    <row r="124" spans="1:43" x14ac:dyDescent="0.25">
      <c r="A124" s="60">
        <v>5</v>
      </c>
      <c r="B124" s="103" t="s">
        <v>20</v>
      </c>
      <c r="C124" s="84" t="s">
        <v>46</v>
      </c>
      <c r="D124" s="70" t="s">
        <v>114</v>
      </c>
      <c r="E124" s="24" t="s">
        <v>80</v>
      </c>
      <c r="F124" s="27"/>
      <c r="G124" s="29"/>
      <c r="H124" s="29"/>
      <c r="I124" s="29"/>
      <c r="J124" s="29"/>
      <c r="K124" s="29"/>
      <c r="L124" s="29"/>
      <c r="M124" s="29" t="str">
        <f t="shared" ref="M124:AC124" si="78">IF(SUMIF($B$53:$B$112,$B124,L$53:L$112)&gt;0,SUMIF($B$53:$B$112,$B124,L$53:L$112),"")</f>
        <v/>
      </c>
      <c r="N124" s="29" t="str">
        <f t="shared" si="78"/>
        <v/>
      </c>
      <c r="O124" s="29" t="str">
        <f t="shared" si="78"/>
        <v/>
      </c>
      <c r="P124" s="29">
        <f t="shared" si="78"/>
        <v>5</v>
      </c>
      <c r="Q124" s="29" t="str">
        <f t="shared" si="78"/>
        <v/>
      </c>
      <c r="R124" s="29" t="str">
        <f t="shared" si="78"/>
        <v/>
      </c>
      <c r="S124" s="29" t="str">
        <f t="shared" si="78"/>
        <v/>
      </c>
      <c r="T124" s="29" t="str">
        <f t="shared" si="78"/>
        <v/>
      </c>
      <c r="U124" s="29" t="str">
        <f t="shared" si="78"/>
        <v/>
      </c>
      <c r="V124" s="29">
        <f t="shared" si="78"/>
        <v>3</v>
      </c>
      <c r="W124" s="29">
        <f t="shared" si="78"/>
        <v>3</v>
      </c>
      <c r="X124" s="29" t="str">
        <f t="shared" si="78"/>
        <v/>
      </c>
      <c r="Y124" s="29" t="str">
        <f t="shared" si="78"/>
        <v/>
      </c>
      <c r="Z124" s="29">
        <f t="shared" si="78"/>
        <v>4</v>
      </c>
      <c r="AA124" s="29" t="str">
        <f t="shared" si="78"/>
        <v/>
      </c>
      <c r="AB124" s="29">
        <f t="shared" si="78"/>
        <v>3</v>
      </c>
      <c r="AC124" s="29" t="str">
        <f t="shared" si="78"/>
        <v/>
      </c>
      <c r="AD124" s="72">
        <f t="shared" si="72"/>
        <v>18</v>
      </c>
      <c r="AE124" s="51">
        <f t="shared" si="73"/>
        <v>18</v>
      </c>
      <c r="AF124" s="60">
        <f>AE124+5</f>
        <v>23</v>
      </c>
      <c r="AH124" s="103" t="s">
        <v>20</v>
      </c>
      <c r="AI124"/>
      <c r="AK124" s="22">
        <v>1</v>
      </c>
      <c r="AL124" s="114">
        <f t="shared" ref="AL124:AL130" si="79">AM123+AN123</f>
        <v>0.375</v>
      </c>
      <c r="AM124" s="114">
        <f t="shared" si="77"/>
        <v>0.40625</v>
      </c>
      <c r="AN124" s="109">
        <v>1.0416666666666666E-2</v>
      </c>
    </row>
    <row r="125" spans="1:43" x14ac:dyDescent="0.25">
      <c r="A125" s="60">
        <v>6</v>
      </c>
      <c r="B125" s="103" t="s">
        <v>21</v>
      </c>
      <c r="C125" s="84" t="s">
        <v>47</v>
      </c>
      <c r="D125" s="70" t="s">
        <v>114</v>
      </c>
      <c r="E125" s="37" t="s">
        <v>42</v>
      </c>
      <c r="F125" s="27"/>
      <c r="G125" s="29"/>
      <c r="H125" s="29"/>
      <c r="I125" s="29"/>
      <c r="J125" s="29"/>
      <c r="K125" s="29"/>
      <c r="L125" s="29"/>
      <c r="M125" s="29" t="str">
        <f t="shared" ref="M125:AC125" si="80">IF(SUMIF($B$53:$B$112,$B125,L$53:L$112)&gt;0,SUMIF($B$53:$B$112,$B125,L$53:L$112),"")</f>
        <v/>
      </c>
      <c r="N125" s="29" t="str">
        <f t="shared" si="80"/>
        <v/>
      </c>
      <c r="O125" s="29" t="str">
        <f t="shared" si="80"/>
        <v/>
      </c>
      <c r="P125" s="29" t="str">
        <f t="shared" si="80"/>
        <v/>
      </c>
      <c r="Q125" s="29" t="str">
        <f t="shared" si="80"/>
        <v/>
      </c>
      <c r="R125" s="29" t="str">
        <f t="shared" si="80"/>
        <v/>
      </c>
      <c r="S125" s="29" t="str">
        <f t="shared" si="80"/>
        <v/>
      </c>
      <c r="T125" s="29" t="str">
        <f t="shared" si="80"/>
        <v/>
      </c>
      <c r="U125" s="29">
        <f t="shared" si="80"/>
        <v>4</v>
      </c>
      <c r="V125" s="29" t="str">
        <f t="shared" si="80"/>
        <v/>
      </c>
      <c r="W125" s="29" t="str">
        <f t="shared" si="80"/>
        <v/>
      </c>
      <c r="X125" s="29" t="str">
        <f t="shared" si="80"/>
        <v/>
      </c>
      <c r="Y125" s="29" t="str">
        <f t="shared" si="80"/>
        <v/>
      </c>
      <c r="Z125" s="29" t="str">
        <f t="shared" si="80"/>
        <v/>
      </c>
      <c r="AA125" s="29" t="str">
        <f t="shared" si="80"/>
        <v/>
      </c>
      <c r="AB125" s="29" t="str">
        <f t="shared" si="80"/>
        <v/>
      </c>
      <c r="AC125" s="29">
        <f t="shared" si="80"/>
        <v>3</v>
      </c>
      <c r="AD125" s="72">
        <f t="shared" si="72"/>
        <v>7</v>
      </c>
      <c r="AE125" s="51">
        <f t="shared" si="73"/>
        <v>7</v>
      </c>
      <c r="AF125" s="60">
        <f>AE125</f>
        <v>7</v>
      </c>
      <c r="AH125" s="103" t="s">
        <v>21</v>
      </c>
      <c r="AI125"/>
      <c r="AK125" s="22">
        <v>2</v>
      </c>
      <c r="AL125" s="114">
        <f t="shared" si="79"/>
        <v>0.41666666666666669</v>
      </c>
      <c r="AM125" s="114">
        <f t="shared" si="77"/>
        <v>0.44791666666666669</v>
      </c>
      <c r="AN125" s="109">
        <v>1.0416666666666666E-2</v>
      </c>
    </row>
    <row r="126" spans="1:43" x14ac:dyDescent="0.25">
      <c r="A126" s="60">
        <v>7</v>
      </c>
      <c r="B126" s="103" t="s">
        <v>22</v>
      </c>
      <c r="C126" s="84" t="s">
        <v>48</v>
      </c>
      <c r="D126" s="70" t="s">
        <v>114</v>
      </c>
      <c r="E126" s="25" t="s">
        <v>81</v>
      </c>
      <c r="F126" s="27"/>
      <c r="G126" s="29"/>
      <c r="H126" s="29"/>
      <c r="I126" s="29"/>
      <c r="J126" s="29"/>
      <c r="K126" s="29"/>
      <c r="L126" s="29"/>
      <c r="M126" s="29" t="str">
        <f t="shared" ref="M126:AC126" si="81">IF(SUMIF($B$53:$B$112,$B126,L$53:L$112)&gt;0,SUMIF($B$53:$B$112,$B126,L$53:L$112),"")</f>
        <v/>
      </c>
      <c r="N126" s="29" t="str">
        <f t="shared" si="81"/>
        <v/>
      </c>
      <c r="O126" s="29" t="str">
        <f t="shared" si="81"/>
        <v/>
      </c>
      <c r="P126" s="29" t="str">
        <f t="shared" si="81"/>
        <v/>
      </c>
      <c r="Q126" s="29">
        <f t="shared" si="81"/>
        <v>5</v>
      </c>
      <c r="R126" s="29">
        <f t="shared" si="81"/>
        <v>5</v>
      </c>
      <c r="S126" s="29">
        <f t="shared" si="81"/>
        <v>4</v>
      </c>
      <c r="T126" s="29">
        <f t="shared" si="81"/>
        <v>4</v>
      </c>
      <c r="U126" s="29" t="str">
        <f t="shared" si="81"/>
        <v/>
      </c>
      <c r="V126" s="29" t="str">
        <f t="shared" si="81"/>
        <v/>
      </c>
      <c r="W126" s="29" t="str">
        <f t="shared" si="81"/>
        <v/>
      </c>
      <c r="X126" s="29" t="str">
        <f t="shared" si="81"/>
        <v/>
      </c>
      <c r="Y126" s="29" t="str">
        <f t="shared" si="81"/>
        <v/>
      </c>
      <c r="Z126" s="29" t="str">
        <f t="shared" si="81"/>
        <v/>
      </c>
      <c r="AA126" s="29">
        <f t="shared" si="81"/>
        <v>3</v>
      </c>
      <c r="AB126" s="29" t="str">
        <f t="shared" si="81"/>
        <v/>
      </c>
      <c r="AC126" s="29" t="str">
        <f t="shared" si="81"/>
        <v/>
      </c>
      <c r="AD126" s="72">
        <f t="shared" si="72"/>
        <v>21</v>
      </c>
      <c r="AE126" s="51">
        <f t="shared" si="73"/>
        <v>21</v>
      </c>
      <c r="AF126" s="60">
        <f>AE126+5</f>
        <v>26</v>
      </c>
      <c r="AH126" s="103" t="s">
        <v>22</v>
      </c>
      <c r="AI126"/>
      <c r="AK126" s="22">
        <v>3</v>
      </c>
      <c r="AL126" s="114">
        <f t="shared" si="79"/>
        <v>0.45833333333333337</v>
      </c>
      <c r="AM126" s="114">
        <f t="shared" si="77"/>
        <v>0.48958333333333337</v>
      </c>
      <c r="AN126" s="109">
        <v>1.0416666666666666E-2</v>
      </c>
    </row>
    <row r="127" spans="1:43" x14ac:dyDescent="0.25">
      <c r="A127" s="60">
        <v>8</v>
      </c>
      <c r="B127" s="273" t="s">
        <v>295</v>
      </c>
      <c r="C127" s="84" t="s">
        <v>296</v>
      </c>
      <c r="D127" s="70" t="s">
        <v>114</v>
      </c>
      <c r="E127" s="24" t="s">
        <v>79</v>
      </c>
      <c r="F127" s="27"/>
      <c r="G127" s="29"/>
      <c r="H127" s="29"/>
      <c r="I127" s="29"/>
      <c r="J127" s="29"/>
      <c r="K127" s="29"/>
      <c r="L127" s="29"/>
      <c r="M127" s="29" t="str">
        <f t="shared" ref="M127:AC127" si="82">IF(SUMIF($B$53:$B$112,$B127,L$53:L$112)&gt;0,SUMIF($B$53:$B$112,$B127,L$53:L$112),"")</f>
        <v/>
      </c>
      <c r="N127" s="29" t="str">
        <f t="shared" si="82"/>
        <v/>
      </c>
      <c r="O127" s="29">
        <f t="shared" si="82"/>
        <v>5</v>
      </c>
      <c r="P127" s="29" t="str">
        <f t="shared" si="82"/>
        <v/>
      </c>
      <c r="Q127" s="29" t="str">
        <f t="shared" si="82"/>
        <v/>
      </c>
      <c r="R127" s="29" t="str">
        <f t="shared" si="82"/>
        <v/>
      </c>
      <c r="S127" s="29" t="str">
        <f t="shared" si="82"/>
        <v/>
      </c>
      <c r="T127" s="29" t="str">
        <f t="shared" si="82"/>
        <v/>
      </c>
      <c r="U127" s="29" t="str">
        <f t="shared" si="82"/>
        <v/>
      </c>
      <c r="V127" s="29" t="str">
        <f t="shared" si="82"/>
        <v/>
      </c>
      <c r="W127" s="29" t="str">
        <f t="shared" si="82"/>
        <v/>
      </c>
      <c r="X127" s="29">
        <f t="shared" si="82"/>
        <v>3</v>
      </c>
      <c r="Y127" s="29">
        <f t="shared" si="82"/>
        <v>4</v>
      </c>
      <c r="Z127" s="29" t="str">
        <f t="shared" si="82"/>
        <v/>
      </c>
      <c r="AA127" s="29" t="str">
        <f t="shared" si="82"/>
        <v/>
      </c>
      <c r="AB127" s="29" t="str">
        <f t="shared" si="82"/>
        <v/>
      </c>
      <c r="AC127" s="29" t="str">
        <f t="shared" si="82"/>
        <v/>
      </c>
      <c r="AD127" s="72">
        <f t="shared" si="72"/>
        <v>12</v>
      </c>
      <c r="AE127" s="51">
        <f t="shared" si="73"/>
        <v>12</v>
      </c>
      <c r="AF127" s="60">
        <f>AE127</f>
        <v>12</v>
      </c>
      <c r="AH127" s="273" t="s">
        <v>295</v>
      </c>
      <c r="AI127"/>
      <c r="AK127" s="22">
        <v>4</v>
      </c>
      <c r="AL127" s="114">
        <f t="shared" si="79"/>
        <v>0.5</v>
      </c>
      <c r="AM127" s="114">
        <f t="shared" si="77"/>
        <v>0.53125</v>
      </c>
      <c r="AN127" s="109">
        <v>1.0416666666666666E-2</v>
      </c>
    </row>
    <row r="128" spans="1:43" x14ac:dyDescent="0.25">
      <c r="A128" s="60">
        <v>9</v>
      </c>
      <c r="B128" s="30" t="s">
        <v>23</v>
      </c>
      <c r="C128" s="26" t="s">
        <v>49</v>
      </c>
      <c r="D128" s="290" t="s">
        <v>106</v>
      </c>
      <c r="E128" s="22" t="s">
        <v>75</v>
      </c>
      <c r="F128" s="251">
        <f t="shared" ref="F128:F133" si="83">SUM(G128:L128)</f>
        <v>6</v>
      </c>
      <c r="G128" s="249">
        <f t="shared" ref="G128:L134" si="84">IF(SUMIF($B$53:$B$112,$B128,F$53:F$112)&gt;0,SUMIF($B$53:$B$112,$B128,F$53:F$112),"")</f>
        <v>3</v>
      </c>
      <c r="H128" s="249" t="str">
        <f t="shared" si="84"/>
        <v/>
      </c>
      <c r="I128" s="249" t="str">
        <f t="shared" si="84"/>
        <v/>
      </c>
      <c r="J128" s="249">
        <f t="shared" si="84"/>
        <v>3</v>
      </c>
      <c r="K128" s="249" t="str">
        <f t="shared" si="84"/>
        <v/>
      </c>
      <c r="L128" s="249" t="str">
        <f t="shared" si="84"/>
        <v/>
      </c>
      <c r="M128" s="29" t="str">
        <f t="shared" ref="M128:AC128" si="85">IF(SUMIF($B$53:$B$112,$B128,L$53:L$112)&gt;0,SUMIF($B$53:$B$112,$B128,L$53:L$112),"")</f>
        <v/>
      </c>
      <c r="N128" s="29">
        <f t="shared" si="85"/>
        <v>3</v>
      </c>
      <c r="O128" s="29" t="str">
        <f t="shared" si="85"/>
        <v/>
      </c>
      <c r="P128" s="29">
        <f t="shared" si="85"/>
        <v>3</v>
      </c>
      <c r="Q128" s="29" t="str">
        <f t="shared" si="85"/>
        <v/>
      </c>
      <c r="R128" s="29">
        <f t="shared" si="85"/>
        <v>3</v>
      </c>
      <c r="S128" s="29">
        <f t="shared" si="85"/>
        <v>3</v>
      </c>
      <c r="T128" s="29" t="str">
        <f t="shared" si="85"/>
        <v/>
      </c>
      <c r="U128" s="29" t="str">
        <f t="shared" si="85"/>
        <v/>
      </c>
      <c r="V128" s="29">
        <f t="shared" si="85"/>
        <v>3</v>
      </c>
      <c r="W128" s="29" t="str">
        <f t="shared" si="85"/>
        <v/>
      </c>
      <c r="X128" s="29" t="str">
        <f t="shared" si="85"/>
        <v/>
      </c>
      <c r="Y128" s="29" t="str">
        <f t="shared" si="85"/>
        <v/>
      </c>
      <c r="Z128" s="29" t="str">
        <f t="shared" si="85"/>
        <v/>
      </c>
      <c r="AA128" s="29" t="str">
        <f t="shared" si="85"/>
        <v/>
      </c>
      <c r="AB128" s="29" t="str">
        <f t="shared" si="85"/>
        <v/>
      </c>
      <c r="AC128" s="29">
        <f t="shared" si="85"/>
        <v>4</v>
      </c>
      <c r="AD128" s="72">
        <f t="shared" si="72"/>
        <v>19</v>
      </c>
      <c r="AE128" s="51">
        <f t="shared" si="73"/>
        <v>25</v>
      </c>
      <c r="AF128" s="60">
        <f>AE128+5</f>
        <v>30</v>
      </c>
      <c r="AH128" s="30" t="s">
        <v>23</v>
      </c>
      <c r="AI128"/>
      <c r="AK128" s="22">
        <v>5</v>
      </c>
      <c r="AL128" s="114">
        <f t="shared" si="79"/>
        <v>0.54166666666666663</v>
      </c>
      <c r="AM128" s="114">
        <f t="shared" si="77"/>
        <v>0.57291666666666663</v>
      </c>
      <c r="AN128" s="109">
        <v>6.9444444444444441E-3</v>
      </c>
    </row>
    <row r="129" spans="1:43" x14ac:dyDescent="0.25">
      <c r="A129" s="60">
        <v>10</v>
      </c>
      <c r="B129" s="30" t="s">
        <v>24</v>
      </c>
      <c r="C129" s="26" t="s">
        <v>50</v>
      </c>
      <c r="D129" s="290" t="s">
        <v>390</v>
      </c>
      <c r="E129" s="29"/>
      <c r="F129" s="251">
        <f t="shared" si="83"/>
        <v>3</v>
      </c>
      <c r="G129" s="249" t="str">
        <f t="shared" si="84"/>
        <v/>
      </c>
      <c r="H129" s="249" t="str">
        <f t="shared" si="84"/>
        <v/>
      </c>
      <c r="I129" s="249">
        <f t="shared" si="84"/>
        <v>3</v>
      </c>
      <c r="J129" s="249" t="str">
        <f t="shared" si="84"/>
        <v/>
      </c>
      <c r="K129" s="249" t="str">
        <f t="shared" si="84"/>
        <v/>
      </c>
      <c r="L129" s="249" t="str">
        <f t="shared" si="84"/>
        <v/>
      </c>
      <c r="M129" s="29" t="str">
        <f t="shared" ref="M129:AC129" si="86">IF(SUMIF($B$53:$B$112,$B129,L$53:L$112)&gt;0,SUMIF($B$53:$B$112,$B129,L$53:L$112),"")</f>
        <v/>
      </c>
      <c r="N129" s="29">
        <f t="shared" si="86"/>
        <v>3</v>
      </c>
      <c r="O129" s="29" t="str">
        <f t="shared" si="86"/>
        <v/>
      </c>
      <c r="P129" s="29">
        <f t="shared" si="86"/>
        <v>3</v>
      </c>
      <c r="Q129" s="29" t="str">
        <f t="shared" si="86"/>
        <v/>
      </c>
      <c r="R129" s="29" t="str">
        <f t="shared" si="86"/>
        <v/>
      </c>
      <c r="S129" s="29" t="str">
        <f t="shared" si="86"/>
        <v/>
      </c>
      <c r="T129" s="29" t="str">
        <f t="shared" si="86"/>
        <v/>
      </c>
      <c r="U129" s="29">
        <f t="shared" si="86"/>
        <v>3</v>
      </c>
      <c r="V129" s="29" t="str">
        <f t="shared" si="86"/>
        <v/>
      </c>
      <c r="W129" s="29">
        <f t="shared" si="86"/>
        <v>3</v>
      </c>
      <c r="X129" s="29" t="str">
        <f t="shared" si="86"/>
        <v/>
      </c>
      <c r="Y129" s="29" t="str">
        <f t="shared" si="86"/>
        <v/>
      </c>
      <c r="Z129" s="29" t="str">
        <f t="shared" si="86"/>
        <v/>
      </c>
      <c r="AA129" s="29">
        <f t="shared" si="86"/>
        <v>4</v>
      </c>
      <c r="AB129" s="29" t="str">
        <f t="shared" si="86"/>
        <v/>
      </c>
      <c r="AC129" s="29" t="str">
        <f t="shared" si="86"/>
        <v/>
      </c>
      <c r="AD129" s="72">
        <f t="shared" si="72"/>
        <v>16</v>
      </c>
      <c r="AE129" s="51">
        <f t="shared" si="73"/>
        <v>19</v>
      </c>
      <c r="AF129" s="60">
        <f>AE129+5</f>
        <v>24</v>
      </c>
      <c r="AH129" s="30" t="s">
        <v>24</v>
      </c>
      <c r="AI129"/>
      <c r="AK129" s="22">
        <v>6</v>
      </c>
      <c r="AL129" s="114">
        <f t="shared" si="79"/>
        <v>0.57986111111111105</v>
      </c>
      <c r="AM129" s="114">
        <f t="shared" si="77"/>
        <v>0.61111111111111105</v>
      </c>
      <c r="AN129" s="109">
        <v>1.3888888888888888E-2</v>
      </c>
    </row>
    <row r="130" spans="1:43" x14ac:dyDescent="0.25">
      <c r="A130" s="60">
        <v>11</v>
      </c>
      <c r="B130" s="30" t="s">
        <v>25</v>
      </c>
      <c r="C130" s="26" t="s">
        <v>200</v>
      </c>
      <c r="D130" s="290" t="s">
        <v>106</v>
      </c>
      <c r="E130" s="25" t="s">
        <v>422</v>
      </c>
      <c r="F130" s="251">
        <f t="shared" si="83"/>
        <v>3</v>
      </c>
      <c r="G130" s="249" t="str">
        <f t="shared" si="84"/>
        <v/>
      </c>
      <c r="H130" s="249" t="str">
        <f t="shared" si="84"/>
        <v/>
      </c>
      <c r="I130" s="249" t="str">
        <f t="shared" si="84"/>
        <v/>
      </c>
      <c r="J130" s="249" t="str">
        <f t="shared" si="84"/>
        <v/>
      </c>
      <c r="K130" s="249">
        <f t="shared" si="84"/>
        <v>3</v>
      </c>
      <c r="L130" s="249" t="str">
        <f t="shared" si="84"/>
        <v/>
      </c>
      <c r="M130" s="29" t="str">
        <f t="shared" ref="M130:AC130" si="87">IF(SUMIF($B$53:$B$112,$B130,L$53:L$112)&gt;0,SUMIF($B$53:$B$112,$B130,L$53:L$112),"")</f>
        <v/>
      </c>
      <c r="N130" s="29" t="str">
        <f t="shared" si="87"/>
        <v/>
      </c>
      <c r="O130" s="29">
        <f t="shared" si="87"/>
        <v>3</v>
      </c>
      <c r="P130" s="29" t="str">
        <f t="shared" si="87"/>
        <v/>
      </c>
      <c r="Q130" s="29" t="str">
        <f t="shared" si="87"/>
        <v/>
      </c>
      <c r="R130" s="29" t="str">
        <f t="shared" si="87"/>
        <v/>
      </c>
      <c r="S130" s="29" t="str">
        <f t="shared" si="87"/>
        <v/>
      </c>
      <c r="T130" s="29">
        <f t="shared" si="87"/>
        <v>3</v>
      </c>
      <c r="U130" s="29" t="str">
        <f t="shared" si="87"/>
        <v/>
      </c>
      <c r="V130" s="29">
        <f t="shared" si="87"/>
        <v>3</v>
      </c>
      <c r="W130" s="29">
        <f t="shared" si="87"/>
        <v>3</v>
      </c>
      <c r="X130" s="29" t="str">
        <f t="shared" si="87"/>
        <v/>
      </c>
      <c r="Y130" s="29">
        <f t="shared" si="87"/>
        <v>3</v>
      </c>
      <c r="Z130" s="29" t="str">
        <f t="shared" si="87"/>
        <v/>
      </c>
      <c r="AA130" s="29" t="str">
        <f t="shared" si="87"/>
        <v/>
      </c>
      <c r="AB130" s="29">
        <f t="shared" si="87"/>
        <v>2</v>
      </c>
      <c r="AC130" s="29">
        <f t="shared" si="87"/>
        <v>2</v>
      </c>
      <c r="AD130" s="72">
        <f t="shared" si="72"/>
        <v>19</v>
      </c>
      <c r="AE130" s="51">
        <f t="shared" si="73"/>
        <v>22</v>
      </c>
      <c r="AF130" s="60">
        <f>AE130</f>
        <v>22</v>
      </c>
      <c r="AH130" s="30" t="s">
        <v>25</v>
      </c>
      <c r="AI130"/>
      <c r="AK130" s="56">
        <v>7</v>
      </c>
      <c r="AL130" s="113">
        <f t="shared" si="79"/>
        <v>0.62499999999999989</v>
      </c>
      <c r="AM130" s="113">
        <f t="shared" si="77"/>
        <v>0.65624999999999989</v>
      </c>
      <c r="AN130" s="108"/>
    </row>
    <row r="131" spans="1:43" x14ac:dyDescent="0.25">
      <c r="A131" s="60">
        <v>12</v>
      </c>
      <c r="B131" s="323" t="s">
        <v>378</v>
      </c>
      <c r="C131" s="26" t="s">
        <v>379</v>
      </c>
      <c r="D131" s="290" t="s">
        <v>106</v>
      </c>
      <c r="E131" s="20" t="s">
        <v>105</v>
      </c>
      <c r="F131" s="251">
        <f t="shared" si="83"/>
        <v>6</v>
      </c>
      <c r="G131" s="249" t="str">
        <f t="shared" si="84"/>
        <v/>
      </c>
      <c r="H131" s="249">
        <f t="shared" si="84"/>
        <v>3</v>
      </c>
      <c r="I131" s="249" t="str">
        <f t="shared" si="84"/>
        <v/>
      </c>
      <c r="J131" s="249" t="str">
        <f t="shared" si="84"/>
        <v/>
      </c>
      <c r="K131" s="249" t="str">
        <f t="shared" si="84"/>
        <v/>
      </c>
      <c r="L131" s="249">
        <f t="shared" si="84"/>
        <v>3</v>
      </c>
      <c r="M131" s="29" t="str">
        <f t="shared" ref="M131:AC131" si="88">IF(SUMIF($B$53:$B$112,$B131,L$53:L$112)&gt;0,SUMIF($B$53:$B$112,$B131,L$53:L$112),"")</f>
        <v/>
      </c>
      <c r="N131" s="29">
        <f t="shared" si="88"/>
        <v>3</v>
      </c>
      <c r="O131" s="29" t="str">
        <f t="shared" si="88"/>
        <v/>
      </c>
      <c r="P131" s="29" t="str">
        <f t="shared" si="88"/>
        <v/>
      </c>
      <c r="Q131" s="29">
        <f t="shared" si="88"/>
        <v>3</v>
      </c>
      <c r="R131" s="29" t="str">
        <f t="shared" si="88"/>
        <v/>
      </c>
      <c r="S131" s="29">
        <f t="shared" si="88"/>
        <v>3</v>
      </c>
      <c r="T131" s="29" t="str">
        <f t="shared" si="88"/>
        <v/>
      </c>
      <c r="U131" s="29" t="str">
        <f t="shared" si="88"/>
        <v/>
      </c>
      <c r="V131" s="29" t="str">
        <f t="shared" si="88"/>
        <v/>
      </c>
      <c r="W131" s="29" t="str">
        <f t="shared" si="88"/>
        <v/>
      </c>
      <c r="X131" s="29">
        <f t="shared" si="88"/>
        <v>3</v>
      </c>
      <c r="Y131" s="29" t="str">
        <f t="shared" si="88"/>
        <v/>
      </c>
      <c r="Z131" s="29">
        <f t="shared" si="88"/>
        <v>3</v>
      </c>
      <c r="AA131" s="29" t="str">
        <f t="shared" si="88"/>
        <v/>
      </c>
      <c r="AB131" s="29" t="str">
        <f t="shared" si="88"/>
        <v/>
      </c>
      <c r="AC131" s="29" t="str">
        <f t="shared" si="88"/>
        <v/>
      </c>
      <c r="AD131" s="72">
        <f t="shared" si="72"/>
        <v>15</v>
      </c>
      <c r="AE131" s="51">
        <f t="shared" si="73"/>
        <v>21</v>
      </c>
      <c r="AF131" s="60">
        <f>AE131+5</f>
        <v>26</v>
      </c>
      <c r="AH131" s="323" t="s">
        <v>378</v>
      </c>
      <c r="AI131"/>
      <c r="AP131" s="39" t="s">
        <v>88</v>
      </c>
      <c r="AQ131" s="29">
        <v>12</v>
      </c>
    </row>
    <row r="132" spans="1:43" x14ac:dyDescent="0.25">
      <c r="A132" s="60">
        <v>13</v>
      </c>
      <c r="B132" s="30" t="s">
        <v>26</v>
      </c>
      <c r="C132" s="26" t="s">
        <v>51</v>
      </c>
      <c r="D132" s="290" t="s">
        <v>390</v>
      </c>
      <c r="E132" s="23" t="s">
        <v>268</v>
      </c>
      <c r="F132" s="251">
        <f t="shared" si="83"/>
        <v>6</v>
      </c>
      <c r="G132" s="249" t="str">
        <f t="shared" si="84"/>
        <v/>
      </c>
      <c r="H132" s="249">
        <f t="shared" si="84"/>
        <v>3</v>
      </c>
      <c r="I132" s="249" t="str">
        <f t="shared" si="84"/>
        <v/>
      </c>
      <c r="J132" s="249" t="str">
        <f t="shared" si="84"/>
        <v/>
      </c>
      <c r="K132" s="249">
        <f t="shared" si="84"/>
        <v>3</v>
      </c>
      <c r="L132" s="249" t="str">
        <f t="shared" si="84"/>
        <v/>
      </c>
      <c r="M132" s="29" t="str">
        <f t="shared" ref="M132:AC132" si="89">IF(SUMIF($B$53:$B$112,$B132,L$53:L$112)&gt;0,SUMIF($B$53:$B$112,$B132,L$53:L$112),"")</f>
        <v/>
      </c>
      <c r="N132" s="29" t="str">
        <f t="shared" si="89"/>
        <v/>
      </c>
      <c r="O132" s="29">
        <f t="shared" si="89"/>
        <v>3</v>
      </c>
      <c r="P132" s="29" t="str">
        <f t="shared" si="89"/>
        <v/>
      </c>
      <c r="Q132" s="29" t="str">
        <f t="shared" si="89"/>
        <v/>
      </c>
      <c r="R132" s="29">
        <f t="shared" si="89"/>
        <v>3</v>
      </c>
      <c r="S132" s="29" t="str">
        <f t="shared" si="89"/>
        <v/>
      </c>
      <c r="T132" s="29" t="str">
        <f t="shared" si="89"/>
        <v/>
      </c>
      <c r="U132" s="29" t="str">
        <f t="shared" si="89"/>
        <v/>
      </c>
      <c r="V132" s="29" t="str">
        <f t="shared" si="89"/>
        <v/>
      </c>
      <c r="W132" s="29">
        <f t="shared" si="89"/>
        <v>3</v>
      </c>
      <c r="X132" s="29" t="str">
        <f t="shared" si="89"/>
        <v/>
      </c>
      <c r="Y132" s="29">
        <f t="shared" si="89"/>
        <v>3</v>
      </c>
      <c r="Z132" s="29" t="str">
        <f t="shared" si="89"/>
        <v/>
      </c>
      <c r="AA132" s="29" t="str">
        <f t="shared" si="89"/>
        <v/>
      </c>
      <c r="AB132" s="29">
        <f t="shared" si="89"/>
        <v>2</v>
      </c>
      <c r="AC132" s="29" t="str">
        <f t="shared" si="89"/>
        <v/>
      </c>
      <c r="AD132" s="72">
        <f t="shared" si="72"/>
        <v>14</v>
      </c>
      <c r="AE132" s="51">
        <f t="shared" si="73"/>
        <v>20</v>
      </c>
      <c r="AF132" s="60">
        <f>AE132+5</f>
        <v>25</v>
      </c>
      <c r="AH132" s="30" t="s">
        <v>26</v>
      </c>
      <c r="AI132"/>
      <c r="AP132" s="41" t="s">
        <v>106</v>
      </c>
      <c r="AQ132" s="29">
        <v>11</v>
      </c>
    </row>
    <row r="133" spans="1:43" x14ac:dyDescent="0.25">
      <c r="A133" s="60">
        <v>14</v>
      </c>
      <c r="B133" s="252" t="s">
        <v>297</v>
      </c>
      <c r="C133" s="26" t="s">
        <v>272</v>
      </c>
      <c r="D133" s="290" t="s">
        <v>106</v>
      </c>
      <c r="E133" s="22" t="s">
        <v>76</v>
      </c>
      <c r="F133" s="251">
        <f t="shared" si="83"/>
        <v>9</v>
      </c>
      <c r="G133" s="249">
        <f t="shared" si="84"/>
        <v>3</v>
      </c>
      <c r="H133" s="249" t="str">
        <f t="shared" si="84"/>
        <v/>
      </c>
      <c r="I133" s="249">
        <f t="shared" si="84"/>
        <v>3</v>
      </c>
      <c r="J133" s="249">
        <f t="shared" si="84"/>
        <v>3</v>
      </c>
      <c r="K133" s="249" t="str">
        <f t="shared" si="84"/>
        <v/>
      </c>
      <c r="L133" s="249" t="str">
        <f t="shared" si="84"/>
        <v/>
      </c>
      <c r="M133" s="29">
        <f t="shared" ref="M133:AC133" si="90">IF(SUMIF($B$53:$B$112,$B133,L$53:L$112)&gt;0,SUMIF($B$53:$B$112,$B133,L$53:L$112),"")</f>
        <v>3</v>
      </c>
      <c r="N133" s="29" t="str">
        <f t="shared" si="90"/>
        <v/>
      </c>
      <c r="O133" s="29" t="str">
        <f t="shared" si="90"/>
        <v/>
      </c>
      <c r="P133" s="29" t="str">
        <f t="shared" si="90"/>
        <v/>
      </c>
      <c r="Q133" s="29" t="str">
        <f t="shared" si="90"/>
        <v/>
      </c>
      <c r="R133" s="29" t="str">
        <f t="shared" si="90"/>
        <v/>
      </c>
      <c r="S133" s="29" t="str">
        <f t="shared" si="90"/>
        <v/>
      </c>
      <c r="T133" s="29">
        <f t="shared" si="90"/>
        <v>3</v>
      </c>
      <c r="U133" s="29" t="str">
        <f t="shared" si="90"/>
        <v/>
      </c>
      <c r="V133" s="29" t="str">
        <f t="shared" si="90"/>
        <v/>
      </c>
      <c r="W133" s="29" t="str">
        <f t="shared" si="90"/>
        <v/>
      </c>
      <c r="X133" s="29" t="str">
        <f t="shared" si="90"/>
        <v/>
      </c>
      <c r="Y133" s="29">
        <f t="shared" si="90"/>
        <v>3</v>
      </c>
      <c r="Z133" s="29" t="str">
        <f t="shared" si="90"/>
        <v/>
      </c>
      <c r="AA133" s="29">
        <f t="shared" si="90"/>
        <v>4</v>
      </c>
      <c r="AB133" s="29" t="str">
        <f t="shared" si="90"/>
        <v/>
      </c>
      <c r="AC133" s="29" t="str">
        <f t="shared" si="90"/>
        <v/>
      </c>
      <c r="AD133" s="72">
        <f t="shared" si="72"/>
        <v>13</v>
      </c>
      <c r="AE133" s="51">
        <f t="shared" si="73"/>
        <v>22</v>
      </c>
      <c r="AF133" s="60">
        <f>AE133</f>
        <v>22</v>
      </c>
      <c r="AH133" s="252" t="s">
        <v>297</v>
      </c>
      <c r="AI133"/>
      <c r="AK133" s="35" t="s">
        <v>332</v>
      </c>
      <c r="AP133" s="29" t="s">
        <v>86</v>
      </c>
      <c r="AQ133" s="29">
        <v>10</v>
      </c>
    </row>
    <row r="134" spans="1:43" x14ac:dyDescent="0.25">
      <c r="A134" s="60">
        <v>15</v>
      </c>
      <c r="B134" s="323" t="s">
        <v>355</v>
      </c>
      <c r="C134" s="26" t="s">
        <v>369</v>
      </c>
      <c r="D134" s="290" t="s">
        <v>106</v>
      </c>
      <c r="E134" s="21" t="s">
        <v>248</v>
      </c>
      <c r="F134" s="251">
        <f>SUM(G134:L134)</f>
        <v>3</v>
      </c>
      <c r="G134" s="249" t="str">
        <f t="shared" si="84"/>
        <v/>
      </c>
      <c r="H134" s="249" t="str">
        <f t="shared" si="84"/>
        <v/>
      </c>
      <c r="I134" s="249" t="str">
        <f t="shared" si="84"/>
        <v/>
      </c>
      <c r="J134" s="249" t="str">
        <f t="shared" si="84"/>
        <v/>
      </c>
      <c r="K134" s="249" t="str">
        <f t="shared" si="84"/>
        <v/>
      </c>
      <c r="L134" s="249">
        <f t="shared" si="84"/>
        <v>3</v>
      </c>
      <c r="M134" s="29">
        <f t="shared" ref="M134:AC134" si="91">IF(SUMIF($B$53:$B$112,$B134,L$53:L$112)&gt;0,SUMIF($B$53:$B$112,$B134,L$53:L$112),"")</f>
        <v>3</v>
      </c>
      <c r="N134" s="29" t="str">
        <f t="shared" si="91"/>
        <v/>
      </c>
      <c r="O134" s="29" t="str">
        <f t="shared" si="91"/>
        <v/>
      </c>
      <c r="P134" s="29">
        <f t="shared" si="91"/>
        <v>3</v>
      </c>
      <c r="Q134" s="29">
        <f t="shared" si="91"/>
        <v>3</v>
      </c>
      <c r="R134" s="29" t="str">
        <f t="shared" si="91"/>
        <v/>
      </c>
      <c r="S134" s="29" t="str">
        <f t="shared" si="91"/>
        <v/>
      </c>
      <c r="T134" s="29" t="str">
        <f t="shared" si="91"/>
        <v/>
      </c>
      <c r="U134" s="29">
        <f t="shared" si="91"/>
        <v>3</v>
      </c>
      <c r="V134" s="29" t="str">
        <f t="shared" si="91"/>
        <v/>
      </c>
      <c r="W134" s="29" t="str">
        <f t="shared" si="91"/>
        <v/>
      </c>
      <c r="X134" s="29">
        <f t="shared" si="91"/>
        <v>3</v>
      </c>
      <c r="Y134" s="29" t="str">
        <f t="shared" si="91"/>
        <v/>
      </c>
      <c r="Z134" s="29">
        <f t="shared" si="91"/>
        <v>3</v>
      </c>
      <c r="AA134" s="29">
        <f t="shared" si="91"/>
        <v>2</v>
      </c>
      <c r="AB134" s="29" t="str">
        <f t="shared" si="91"/>
        <v/>
      </c>
      <c r="AC134" s="29" t="str">
        <f t="shared" si="91"/>
        <v/>
      </c>
      <c r="AD134" s="72">
        <f t="shared" si="72"/>
        <v>20</v>
      </c>
      <c r="AE134" s="51">
        <f t="shared" si="73"/>
        <v>23</v>
      </c>
      <c r="AF134" s="60"/>
      <c r="AH134" s="323" t="s">
        <v>355</v>
      </c>
      <c r="AI134"/>
      <c r="AK134" s="20" t="s">
        <v>73</v>
      </c>
      <c r="AL134" s="156" t="str">
        <f t="shared" ref="AL134:AL150" si="92">INDEX($B$120:$B$153,MATCH(AK134,$E$120:$E$153,0))</f>
        <v>Жегало Т.В.</v>
      </c>
      <c r="AP134" s="38" t="s">
        <v>84</v>
      </c>
      <c r="AQ134" s="29">
        <v>10</v>
      </c>
    </row>
    <row r="135" spans="1:43" x14ac:dyDescent="0.25">
      <c r="A135" s="60">
        <v>16</v>
      </c>
      <c r="B135" s="31" t="s">
        <v>27</v>
      </c>
      <c r="C135" s="22" t="s">
        <v>52</v>
      </c>
      <c r="D135" s="39" t="s">
        <v>88</v>
      </c>
      <c r="E135" s="29"/>
      <c r="F135" s="27"/>
      <c r="G135" s="29"/>
      <c r="H135" s="29"/>
      <c r="I135" s="29"/>
      <c r="J135" s="29"/>
      <c r="K135" s="29"/>
      <c r="L135" s="29"/>
      <c r="M135" s="29" t="str">
        <f t="shared" ref="M135:AC135" si="93">IF(SUMIF($B$53:$B$112,$B135,L$53:L$112)&gt;0,SUMIF($B$53:$B$112,$B135,L$53:L$112),"")</f>
        <v/>
      </c>
      <c r="N135" s="29" t="str">
        <f t="shared" si="93"/>
        <v/>
      </c>
      <c r="O135" s="29" t="str">
        <f t="shared" si="93"/>
        <v/>
      </c>
      <c r="P135" s="29" t="str">
        <f t="shared" si="93"/>
        <v/>
      </c>
      <c r="Q135" s="29" t="str">
        <f t="shared" si="93"/>
        <v/>
      </c>
      <c r="R135" s="29" t="str">
        <f t="shared" si="93"/>
        <v/>
      </c>
      <c r="S135" s="29" t="str">
        <f t="shared" si="93"/>
        <v/>
      </c>
      <c r="T135" s="29">
        <f t="shared" si="93"/>
        <v>5</v>
      </c>
      <c r="U135" s="29" t="str">
        <f t="shared" si="93"/>
        <v/>
      </c>
      <c r="V135" s="29">
        <f t="shared" si="93"/>
        <v>5</v>
      </c>
      <c r="W135" s="29" t="str">
        <f t="shared" si="93"/>
        <v/>
      </c>
      <c r="X135" s="29">
        <f t="shared" si="93"/>
        <v>6</v>
      </c>
      <c r="Y135" s="29" t="str">
        <f t="shared" si="93"/>
        <v/>
      </c>
      <c r="Z135" s="29" t="str">
        <f t="shared" si="93"/>
        <v/>
      </c>
      <c r="AA135" s="29">
        <f t="shared" si="93"/>
        <v>10</v>
      </c>
      <c r="AB135" s="29">
        <f t="shared" si="93"/>
        <v>4</v>
      </c>
      <c r="AC135" s="29" t="str">
        <f t="shared" si="93"/>
        <v/>
      </c>
      <c r="AD135" s="72">
        <f t="shared" si="72"/>
        <v>30</v>
      </c>
      <c r="AE135" s="51">
        <f t="shared" si="73"/>
        <v>30</v>
      </c>
      <c r="AF135" s="60">
        <f>AE135+5</f>
        <v>35</v>
      </c>
      <c r="AH135" s="31" t="s">
        <v>27</v>
      </c>
      <c r="AI135"/>
      <c r="AK135" s="20" t="s">
        <v>105</v>
      </c>
      <c r="AL135" s="156" t="str">
        <f t="shared" si="92"/>
        <v>Василевская А.В.</v>
      </c>
      <c r="AP135" s="34" t="s">
        <v>90</v>
      </c>
      <c r="AQ135" s="29">
        <v>9</v>
      </c>
    </row>
    <row r="136" spans="1:43" x14ac:dyDescent="0.25">
      <c r="A136" s="60">
        <v>17</v>
      </c>
      <c r="B136" s="31" t="s">
        <v>28</v>
      </c>
      <c r="C136" s="22" t="s">
        <v>229</v>
      </c>
      <c r="D136" s="39" t="s">
        <v>88</v>
      </c>
      <c r="E136" s="29"/>
      <c r="F136" s="27"/>
      <c r="G136" s="29"/>
      <c r="H136" s="29"/>
      <c r="I136" s="29"/>
      <c r="J136" s="29"/>
      <c r="K136" s="29"/>
      <c r="L136" s="29"/>
      <c r="M136" s="29" t="str">
        <f t="shared" ref="M136:AC136" si="94">IF(SUMIF($B$53:$B$112,$B136,L$53:L$112)&gt;0,SUMIF($B$53:$B$112,$B136,L$53:L$112),"")</f>
        <v/>
      </c>
      <c r="N136" s="29" t="str">
        <f t="shared" si="94"/>
        <v/>
      </c>
      <c r="O136" s="29" t="str">
        <f t="shared" si="94"/>
        <v/>
      </c>
      <c r="P136" s="29">
        <f t="shared" si="94"/>
        <v>5</v>
      </c>
      <c r="Q136" s="29" t="str">
        <f t="shared" si="94"/>
        <v/>
      </c>
      <c r="R136" s="29" t="str">
        <f t="shared" si="94"/>
        <v/>
      </c>
      <c r="S136" s="29">
        <f t="shared" si="94"/>
        <v>5</v>
      </c>
      <c r="T136" s="29" t="str">
        <f t="shared" si="94"/>
        <v/>
      </c>
      <c r="U136" s="29">
        <f t="shared" si="94"/>
        <v>5</v>
      </c>
      <c r="V136" s="29" t="str">
        <f t="shared" si="94"/>
        <v/>
      </c>
      <c r="W136" s="29" t="str">
        <f t="shared" si="94"/>
        <v/>
      </c>
      <c r="X136" s="29" t="str">
        <f t="shared" si="94"/>
        <v/>
      </c>
      <c r="Y136" s="29">
        <f t="shared" si="94"/>
        <v>5</v>
      </c>
      <c r="Z136" s="29">
        <f t="shared" si="94"/>
        <v>5</v>
      </c>
      <c r="AA136" s="29" t="str">
        <f t="shared" si="94"/>
        <v/>
      </c>
      <c r="AB136" s="29" t="str">
        <f t="shared" si="94"/>
        <v/>
      </c>
      <c r="AC136" s="29">
        <f t="shared" si="94"/>
        <v>4</v>
      </c>
      <c r="AD136" s="72">
        <f t="shared" si="72"/>
        <v>29</v>
      </c>
      <c r="AE136" s="51">
        <f t="shared" si="73"/>
        <v>29</v>
      </c>
      <c r="AF136" s="60">
        <f>AE136+5</f>
        <v>34</v>
      </c>
      <c r="AH136" s="31" t="s">
        <v>28</v>
      </c>
      <c r="AI136"/>
      <c r="AK136" s="20" t="s">
        <v>267</v>
      </c>
      <c r="AL136" s="156" t="str">
        <f t="shared" si="92"/>
        <v>Дубак О.Н.</v>
      </c>
      <c r="AP136" s="45" t="s">
        <v>92</v>
      </c>
      <c r="AQ136" s="29">
        <v>9</v>
      </c>
    </row>
    <row r="137" spans="1:43" x14ac:dyDescent="0.25">
      <c r="A137" s="60">
        <v>18</v>
      </c>
      <c r="B137" s="31" t="s">
        <v>29</v>
      </c>
      <c r="C137" s="22" t="s">
        <v>53</v>
      </c>
      <c r="D137" s="39" t="s">
        <v>88</v>
      </c>
      <c r="E137" s="29"/>
      <c r="F137" s="27"/>
      <c r="G137" s="29"/>
      <c r="H137" s="29"/>
      <c r="I137" s="29"/>
      <c r="J137" s="29"/>
      <c r="K137" s="29"/>
      <c r="L137" s="29"/>
      <c r="M137" s="29" t="str">
        <f t="shared" ref="M137:AC137" si="95">IF(SUMIF($B$53:$B$112,$B137,L$53:L$112)&gt;0,SUMIF($B$53:$B$112,$B137,L$53:L$112),"")</f>
        <v/>
      </c>
      <c r="N137" s="29" t="str">
        <f t="shared" si="95"/>
        <v/>
      </c>
      <c r="O137" s="29">
        <f t="shared" si="95"/>
        <v>5</v>
      </c>
      <c r="P137" s="29" t="str">
        <f t="shared" si="95"/>
        <v/>
      </c>
      <c r="Q137" s="29">
        <f t="shared" si="95"/>
        <v>5</v>
      </c>
      <c r="R137" s="29">
        <f t="shared" si="95"/>
        <v>5</v>
      </c>
      <c r="S137" s="29" t="str">
        <f t="shared" si="95"/>
        <v/>
      </c>
      <c r="T137" s="29" t="str">
        <f t="shared" si="95"/>
        <v/>
      </c>
      <c r="U137" s="29" t="str">
        <f t="shared" si="95"/>
        <v/>
      </c>
      <c r="V137" s="29" t="str">
        <f t="shared" si="95"/>
        <v/>
      </c>
      <c r="W137" s="29">
        <f t="shared" si="95"/>
        <v>5</v>
      </c>
      <c r="X137" s="29" t="str">
        <f t="shared" si="95"/>
        <v/>
      </c>
      <c r="Y137" s="29" t="str">
        <f t="shared" si="95"/>
        <v/>
      </c>
      <c r="Z137" s="29" t="str">
        <f t="shared" si="95"/>
        <v/>
      </c>
      <c r="AA137" s="29" t="str">
        <f t="shared" si="95"/>
        <v/>
      </c>
      <c r="AB137" s="29" t="str">
        <f t="shared" si="95"/>
        <v/>
      </c>
      <c r="AC137" s="29" t="str">
        <f t="shared" si="95"/>
        <v/>
      </c>
      <c r="AD137" s="72">
        <f t="shared" si="72"/>
        <v>20</v>
      </c>
      <c r="AE137" s="51">
        <f t="shared" si="73"/>
        <v>20</v>
      </c>
      <c r="AF137" s="60">
        <f>AE137</f>
        <v>20</v>
      </c>
      <c r="AH137" s="31" t="s">
        <v>29</v>
      </c>
      <c r="AI137"/>
      <c r="AK137" s="21" t="s">
        <v>74</v>
      </c>
      <c r="AL137" s="27" t="str">
        <f t="shared" si="92"/>
        <v>Сокол Н.В.</v>
      </c>
      <c r="AP137" s="40" t="s">
        <v>89</v>
      </c>
      <c r="AQ137" s="29">
        <v>8</v>
      </c>
    </row>
    <row r="138" spans="1:43" x14ac:dyDescent="0.25">
      <c r="A138" s="60">
        <v>19</v>
      </c>
      <c r="B138" s="324" t="s">
        <v>423</v>
      </c>
      <c r="C138" s="22" t="s">
        <v>424</v>
      </c>
      <c r="D138" s="39" t="s">
        <v>88</v>
      </c>
      <c r="E138" s="37" t="s">
        <v>42</v>
      </c>
      <c r="F138" s="27"/>
      <c r="G138" s="29"/>
      <c r="H138" s="29"/>
      <c r="I138" s="29"/>
      <c r="J138" s="29"/>
      <c r="K138" s="29"/>
      <c r="L138" s="29"/>
      <c r="M138" s="29">
        <f t="shared" ref="M138:AC138" si="96">IF(SUMIF($B$53:$B$112,$B138,L$53:L$112)&gt;0,SUMIF($B$53:$B$112,$B138,L$53:L$112),"")</f>
        <v>5</v>
      </c>
      <c r="N138" s="29">
        <f t="shared" si="96"/>
        <v>5</v>
      </c>
      <c r="O138" s="29" t="str">
        <f t="shared" si="96"/>
        <v/>
      </c>
      <c r="P138" s="29" t="str">
        <f t="shared" si="96"/>
        <v/>
      </c>
      <c r="Q138" s="29" t="str">
        <f t="shared" si="96"/>
        <v/>
      </c>
      <c r="R138" s="29" t="str">
        <f t="shared" si="96"/>
        <v/>
      </c>
      <c r="S138" s="29" t="str">
        <f t="shared" si="96"/>
        <v/>
      </c>
      <c r="T138" s="29" t="str">
        <f t="shared" si="96"/>
        <v/>
      </c>
      <c r="U138" s="29" t="str">
        <f t="shared" si="96"/>
        <v/>
      </c>
      <c r="V138" s="29" t="str">
        <f t="shared" si="96"/>
        <v/>
      </c>
      <c r="W138" s="29" t="str">
        <f t="shared" si="96"/>
        <v/>
      </c>
      <c r="X138" s="29" t="str">
        <f t="shared" si="96"/>
        <v/>
      </c>
      <c r="Y138" s="29" t="str">
        <f t="shared" si="96"/>
        <v/>
      </c>
      <c r="Z138" s="29" t="str">
        <f t="shared" si="96"/>
        <v/>
      </c>
      <c r="AA138" s="29" t="str">
        <f t="shared" si="96"/>
        <v/>
      </c>
      <c r="AB138" s="29" t="str">
        <f t="shared" si="96"/>
        <v/>
      </c>
      <c r="AC138" s="29" t="str">
        <f t="shared" si="96"/>
        <v/>
      </c>
      <c r="AD138" s="72">
        <f t="shared" si="72"/>
        <v>10</v>
      </c>
      <c r="AE138" s="51">
        <f t="shared" si="73"/>
        <v>10</v>
      </c>
      <c r="AF138" s="60">
        <f>AE138</f>
        <v>10</v>
      </c>
      <c r="AH138" s="324" t="s">
        <v>423</v>
      </c>
      <c r="AI138"/>
      <c r="AK138" s="21" t="s">
        <v>248</v>
      </c>
      <c r="AL138" s="27" t="str">
        <f t="shared" si="92"/>
        <v>Ярмантович К.В.</v>
      </c>
      <c r="AP138" s="44" t="s">
        <v>93</v>
      </c>
      <c r="AQ138" s="29">
        <v>8</v>
      </c>
    </row>
    <row r="139" spans="1:43" x14ac:dyDescent="0.25">
      <c r="A139" s="60">
        <v>20</v>
      </c>
      <c r="B139" s="67" t="s">
        <v>31</v>
      </c>
      <c r="C139" s="20" t="s">
        <v>228</v>
      </c>
      <c r="D139" s="40" t="s">
        <v>89</v>
      </c>
      <c r="E139" s="29"/>
      <c r="F139" s="27"/>
      <c r="G139" s="29"/>
      <c r="H139" s="29"/>
      <c r="I139" s="29"/>
      <c r="J139" s="29"/>
      <c r="K139" s="29"/>
      <c r="L139" s="29"/>
      <c r="M139" s="29" t="str">
        <f t="shared" ref="M139:AC139" si="97">IF(SUMIF($B$53:$B$112,$B139,L$53:L$112)&gt;0,SUMIF($B$53:$B$112,$B139,L$53:L$112),"")</f>
        <v/>
      </c>
      <c r="N139" s="29" t="str">
        <f t="shared" si="97"/>
        <v/>
      </c>
      <c r="O139" s="29" t="str">
        <f t="shared" si="97"/>
        <v/>
      </c>
      <c r="P139" s="29">
        <f t="shared" si="97"/>
        <v>2</v>
      </c>
      <c r="Q139" s="29">
        <f t="shared" si="97"/>
        <v>2</v>
      </c>
      <c r="R139" s="29">
        <f t="shared" si="97"/>
        <v>2</v>
      </c>
      <c r="S139" s="29">
        <f t="shared" si="97"/>
        <v>2</v>
      </c>
      <c r="T139" s="29">
        <f t="shared" si="97"/>
        <v>2</v>
      </c>
      <c r="U139" s="29">
        <f t="shared" si="97"/>
        <v>2</v>
      </c>
      <c r="V139" s="29">
        <f t="shared" si="97"/>
        <v>2</v>
      </c>
      <c r="W139" s="29">
        <f t="shared" si="97"/>
        <v>2</v>
      </c>
      <c r="X139" s="29">
        <f t="shared" si="97"/>
        <v>2</v>
      </c>
      <c r="Y139" s="29">
        <f t="shared" si="97"/>
        <v>2</v>
      </c>
      <c r="Z139" s="29">
        <f t="shared" si="97"/>
        <v>2</v>
      </c>
      <c r="AA139" s="29">
        <f t="shared" si="97"/>
        <v>2</v>
      </c>
      <c r="AB139" s="29">
        <f t="shared" si="97"/>
        <v>2</v>
      </c>
      <c r="AC139" s="29">
        <f t="shared" si="97"/>
        <v>2</v>
      </c>
      <c r="AD139" s="72">
        <f t="shared" si="72"/>
        <v>28</v>
      </c>
      <c r="AE139" s="51">
        <f t="shared" si="73"/>
        <v>28</v>
      </c>
      <c r="AF139" s="60">
        <f>AE139</f>
        <v>28</v>
      </c>
      <c r="AH139" s="67" t="s">
        <v>31</v>
      </c>
      <c r="AI139"/>
      <c r="AK139" s="21" t="s">
        <v>14</v>
      </c>
      <c r="AL139" s="27" t="str">
        <f t="shared" si="92"/>
        <v>Орда Г.П.</v>
      </c>
      <c r="AP139" s="34" t="s">
        <v>91</v>
      </c>
      <c r="AQ139" s="29">
        <v>8</v>
      </c>
    </row>
    <row r="140" spans="1:43" x14ac:dyDescent="0.25">
      <c r="A140" s="60">
        <v>21</v>
      </c>
      <c r="B140" s="61" t="s">
        <v>32</v>
      </c>
      <c r="C140" s="54" t="s">
        <v>202</v>
      </c>
      <c r="D140" s="34" t="s">
        <v>90</v>
      </c>
      <c r="E140" s="29"/>
      <c r="F140" s="27"/>
      <c r="G140" s="29"/>
      <c r="H140" s="29"/>
      <c r="I140" s="29"/>
      <c r="J140" s="29"/>
      <c r="K140" s="29"/>
      <c r="L140" s="29"/>
      <c r="M140" s="29" t="str">
        <f t="shared" ref="M140:AC140" si="98">IF(SUMIF($B$53:$B$112,$B140,L$53:L$112)&gt;0,SUMIF($B$53:$B$112,$B140,L$53:L$112),"")</f>
        <v/>
      </c>
      <c r="N140" s="29" t="str">
        <f t="shared" si="98"/>
        <v/>
      </c>
      <c r="O140" s="29" t="str">
        <f t="shared" si="98"/>
        <v/>
      </c>
      <c r="P140" s="29" t="str">
        <f t="shared" si="98"/>
        <v/>
      </c>
      <c r="Q140" s="29" t="str">
        <f t="shared" si="98"/>
        <v/>
      </c>
      <c r="R140" s="29" t="str">
        <f t="shared" si="98"/>
        <v/>
      </c>
      <c r="S140" s="29">
        <f t="shared" si="98"/>
        <v>2</v>
      </c>
      <c r="T140" s="29">
        <f t="shared" si="98"/>
        <v>2</v>
      </c>
      <c r="U140" s="29">
        <f t="shared" si="98"/>
        <v>2</v>
      </c>
      <c r="V140" s="29">
        <f t="shared" si="98"/>
        <v>2</v>
      </c>
      <c r="W140" s="29">
        <f t="shared" si="98"/>
        <v>2</v>
      </c>
      <c r="X140" s="29">
        <f t="shared" si="98"/>
        <v>2</v>
      </c>
      <c r="Y140" s="29">
        <f t="shared" si="98"/>
        <v>2</v>
      </c>
      <c r="Z140" s="29">
        <f t="shared" si="98"/>
        <v>2</v>
      </c>
      <c r="AA140" s="29">
        <f t="shared" si="98"/>
        <v>6</v>
      </c>
      <c r="AB140" s="29">
        <f t="shared" si="98"/>
        <v>2</v>
      </c>
      <c r="AC140" s="29">
        <f t="shared" si="98"/>
        <v>3</v>
      </c>
      <c r="AD140" s="72">
        <f t="shared" si="72"/>
        <v>27</v>
      </c>
      <c r="AE140" s="51">
        <f t="shared" si="73"/>
        <v>27</v>
      </c>
      <c r="AF140" s="60">
        <f>AE140</f>
        <v>27</v>
      </c>
      <c r="AH140" s="61" t="s">
        <v>32</v>
      </c>
      <c r="AI140"/>
      <c r="AK140" s="22" t="s">
        <v>75</v>
      </c>
      <c r="AL140" s="27" t="str">
        <f t="shared" si="92"/>
        <v>Власевич С.П.</v>
      </c>
      <c r="AP140" s="42" t="s">
        <v>97</v>
      </c>
      <c r="AQ140" s="29">
        <v>7</v>
      </c>
    </row>
    <row r="141" spans="1:43" x14ac:dyDescent="0.25">
      <c r="A141" s="60">
        <v>22</v>
      </c>
      <c r="B141" s="32" t="s">
        <v>33</v>
      </c>
      <c r="C141" s="23" t="s">
        <v>54</v>
      </c>
      <c r="D141" s="44" t="s">
        <v>93</v>
      </c>
      <c r="E141" s="26" t="s">
        <v>82</v>
      </c>
      <c r="F141" s="27"/>
      <c r="G141" s="29"/>
      <c r="H141" s="29"/>
      <c r="I141" s="29"/>
      <c r="J141" s="29"/>
      <c r="K141" s="29"/>
      <c r="L141" s="29"/>
      <c r="M141" s="29" t="str">
        <f t="shared" ref="M141:AC141" si="99">IF(SUMIF($B$53:$B$112,$B141,L$53:L$112)&gt;0,SUMIF($B$53:$B$112,$B141,L$53:L$112),"")</f>
        <v/>
      </c>
      <c r="N141" s="29" t="str">
        <f t="shared" si="99"/>
        <v/>
      </c>
      <c r="O141" s="29" t="str">
        <f t="shared" si="99"/>
        <v/>
      </c>
      <c r="P141" s="29" t="str">
        <f t="shared" si="99"/>
        <v/>
      </c>
      <c r="Q141" s="29" t="str">
        <f t="shared" si="99"/>
        <v/>
      </c>
      <c r="R141" s="29" t="str">
        <f t="shared" si="99"/>
        <v/>
      </c>
      <c r="S141" s="29">
        <f t="shared" si="99"/>
        <v>2</v>
      </c>
      <c r="T141" s="29">
        <f t="shared" si="99"/>
        <v>2</v>
      </c>
      <c r="U141" s="29">
        <f t="shared" si="99"/>
        <v>2</v>
      </c>
      <c r="V141" s="29">
        <f t="shared" si="99"/>
        <v>2</v>
      </c>
      <c r="W141" s="29" t="str">
        <f t="shared" si="99"/>
        <v/>
      </c>
      <c r="X141" s="29" t="str">
        <f t="shared" si="99"/>
        <v/>
      </c>
      <c r="Y141" s="29" t="str">
        <f t="shared" si="99"/>
        <v/>
      </c>
      <c r="Z141" s="29" t="str">
        <f t="shared" si="99"/>
        <v/>
      </c>
      <c r="AA141" s="29">
        <f t="shared" si="99"/>
        <v>6</v>
      </c>
      <c r="AB141" s="29">
        <f t="shared" si="99"/>
        <v>2</v>
      </c>
      <c r="AC141" s="29">
        <f t="shared" si="99"/>
        <v>6</v>
      </c>
      <c r="AD141" s="72">
        <f t="shared" si="72"/>
        <v>22</v>
      </c>
      <c r="AE141" s="51">
        <f t="shared" si="73"/>
        <v>22</v>
      </c>
      <c r="AF141" s="60">
        <f>AE141+5</f>
        <v>27</v>
      </c>
      <c r="AH141" s="32" t="s">
        <v>33</v>
      </c>
      <c r="AI141"/>
      <c r="AK141" s="22" t="s">
        <v>76</v>
      </c>
      <c r="AL141" s="27" t="str">
        <f t="shared" si="92"/>
        <v>Псыщаница Н.Н.</v>
      </c>
      <c r="AP141" s="42" t="s">
        <v>115</v>
      </c>
      <c r="AQ141" s="29">
        <v>7</v>
      </c>
    </row>
    <row r="142" spans="1:43" x14ac:dyDescent="0.25">
      <c r="A142" s="60">
        <v>23</v>
      </c>
      <c r="B142" s="248" t="s">
        <v>326</v>
      </c>
      <c r="C142" s="23" t="s">
        <v>327</v>
      </c>
      <c r="D142" s="182" t="s">
        <v>93</v>
      </c>
      <c r="E142" s="23" t="s">
        <v>78</v>
      </c>
      <c r="F142" s="27"/>
      <c r="G142" s="29"/>
      <c r="H142" s="29"/>
      <c r="I142" s="29"/>
      <c r="J142" s="29"/>
      <c r="K142" s="29"/>
      <c r="L142" s="29"/>
      <c r="M142" s="29" t="str">
        <f t="shared" ref="M142:AC142" si="100">IF(SUMIF($B$53:$B$112,$B142,L$53:L$112)&gt;0,SUMIF($B$53:$B$112,$B142,L$53:L$112),"")</f>
        <v/>
      </c>
      <c r="N142" s="29" t="str">
        <f t="shared" si="100"/>
        <v/>
      </c>
      <c r="O142" s="29" t="str">
        <f t="shared" si="100"/>
        <v/>
      </c>
      <c r="P142" s="29">
        <f t="shared" si="100"/>
        <v>1</v>
      </c>
      <c r="Q142" s="29">
        <f t="shared" si="100"/>
        <v>1</v>
      </c>
      <c r="R142" s="29">
        <f t="shared" si="100"/>
        <v>1</v>
      </c>
      <c r="S142" s="29" t="str">
        <f t="shared" si="100"/>
        <v/>
      </c>
      <c r="T142" s="29" t="str">
        <f t="shared" si="100"/>
        <v/>
      </c>
      <c r="U142" s="29">
        <f t="shared" si="100"/>
        <v>1</v>
      </c>
      <c r="V142" s="29" t="str">
        <f t="shared" si="100"/>
        <v/>
      </c>
      <c r="W142" s="29">
        <f t="shared" si="100"/>
        <v>4</v>
      </c>
      <c r="X142" s="29">
        <f t="shared" si="100"/>
        <v>2</v>
      </c>
      <c r="Y142" s="29">
        <f t="shared" si="100"/>
        <v>2</v>
      </c>
      <c r="Z142" s="29">
        <f t="shared" si="100"/>
        <v>2</v>
      </c>
      <c r="AA142" s="29" t="str">
        <f t="shared" si="100"/>
        <v/>
      </c>
      <c r="AB142" s="29" t="str">
        <f t="shared" si="100"/>
        <v/>
      </c>
      <c r="AC142" s="29" t="str">
        <f t="shared" si="100"/>
        <v/>
      </c>
      <c r="AD142" s="72">
        <f t="shared" si="72"/>
        <v>14</v>
      </c>
      <c r="AE142" s="51">
        <f t="shared" si="73"/>
        <v>14</v>
      </c>
      <c r="AF142" s="60">
        <f>AE142</f>
        <v>14</v>
      </c>
      <c r="AH142" s="248" t="s">
        <v>326</v>
      </c>
      <c r="AI142"/>
      <c r="AK142" s="22" t="s">
        <v>15</v>
      </c>
      <c r="AL142" s="27" t="str">
        <f t="shared" si="92"/>
        <v>Бинкевич И.В.</v>
      </c>
      <c r="AP142" s="42" t="s">
        <v>107</v>
      </c>
      <c r="AQ142" s="29">
        <v>7</v>
      </c>
    </row>
    <row r="143" spans="1:43" x14ac:dyDescent="0.25">
      <c r="A143" s="60">
        <v>24</v>
      </c>
      <c r="B143" s="105" t="s">
        <v>34</v>
      </c>
      <c r="C143" s="82" t="s">
        <v>55</v>
      </c>
      <c r="D143" s="183" t="s">
        <v>92</v>
      </c>
      <c r="E143" s="23" t="s">
        <v>77</v>
      </c>
      <c r="F143" s="27"/>
      <c r="G143" s="29"/>
      <c r="H143" s="29"/>
      <c r="I143" s="29"/>
      <c r="J143" s="29"/>
      <c r="K143" s="29"/>
      <c r="L143" s="29"/>
      <c r="M143" s="29" t="str">
        <f t="shared" ref="M143:AC143" si="101">IF(SUMIF($B$53:$B$112,$B143,L$53:L$112)&gt;0,SUMIF($B$53:$B$112,$B143,L$53:L$112),"")</f>
        <v/>
      </c>
      <c r="N143" s="29" t="str">
        <f t="shared" si="101"/>
        <v/>
      </c>
      <c r="O143" s="29" t="str">
        <f t="shared" si="101"/>
        <v/>
      </c>
      <c r="P143" s="29" t="str">
        <f t="shared" si="101"/>
        <v/>
      </c>
      <c r="Q143" s="29" t="str">
        <f t="shared" si="101"/>
        <v/>
      </c>
      <c r="R143" s="29" t="str">
        <f t="shared" si="101"/>
        <v/>
      </c>
      <c r="S143" s="29">
        <f t="shared" si="101"/>
        <v>1</v>
      </c>
      <c r="T143" s="29">
        <f t="shared" si="101"/>
        <v>1</v>
      </c>
      <c r="U143" s="29" t="str">
        <f t="shared" si="101"/>
        <v/>
      </c>
      <c r="V143" s="29">
        <f t="shared" si="101"/>
        <v>2</v>
      </c>
      <c r="W143" s="29" t="str">
        <f t="shared" si="101"/>
        <v/>
      </c>
      <c r="X143" s="29">
        <f t="shared" si="101"/>
        <v>2</v>
      </c>
      <c r="Y143" s="29">
        <f t="shared" si="101"/>
        <v>4</v>
      </c>
      <c r="Z143" s="29">
        <f t="shared" si="101"/>
        <v>2</v>
      </c>
      <c r="AA143" s="29">
        <f t="shared" si="101"/>
        <v>6</v>
      </c>
      <c r="AB143" s="29">
        <f t="shared" si="101"/>
        <v>2</v>
      </c>
      <c r="AC143" s="29">
        <f t="shared" si="101"/>
        <v>6</v>
      </c>
      <c r="AD143" s="72">
        <f t="shared" si="72"/>
        <v>26</v>
      </c>
      <c r="AE143" s="51">
        <f t="shared" si="73"/>
        <v>26</v>
      </c>
      <c r="AF143" s="60">
        <f>AE143+5</f>
        <v>31</v>
      </c>
      <c r="AH143" s="105" t="s">
        <v>34</v>
      </c>
      <c r="AI143"/>
      <c r="AK143" s="23" t="s">
        <v>77</v>
      </c>
      <c r="AL143" s="27" t="str">
        <f t="shared" si="92"/>
        <v>Мохарь Н.А.</v>
      </c>
      <c r="AP143" s="42" t="s">
        <v>98</v>
      </c>
      <c r="AQ143" s="29">
        <v>7</v>
      </c>
    </row>
    <row r="144" spans="1:43" x14ac:dyDescent="0.25">
      <c r="A144" s="60">
        <v>25</v>
      </c>
      <c r="B144" s="185" t="s">
        <v>35</v>
      </c>
      <c r="C144" s="72" t="s">
        <v>56</v>
      </c>
      <c r="D144" s="43" t="s">
        <v>95</v>
      </c>
      <c r="E144" s="20" t="s">
        <v>267</v>
      </c>
      <c r="F144" s="27"/>
      <c r="G144" s="29"/>
      <c r="H144" s="29"/>
      <c r="I144" s="29"/>
      <c r="J144" s="29"/>
      <c r="K144" s="29"/>
      <c r="L144" s="29"/>
      <c r="M144" s="29">
        <f t="shared" ref="M144:AC144" si="102">IF(SUMIF($B$53:$B$112,$B144,L$53:L$112)&gt;0,SUMIF($B$53:$B$112,$B144,L$53:L$112),"")</f>
        <v>1</v>
      </c>
      <c r="N144" s="29">
        <f t="shared" si="102"/>
        <v>1</v>
      </c>
      <c r="O144" s="29">
        <f t="shared" si="102"/>
        <v>1</v>
      </c>
      <c r="P144" s="29">
        <f t="shared" si="102"/>
        <v>1</v>
      </c>
      <c r="Q144" s="29">
        <f t="shared" si="102"/>
        <v>1</v>
      </c>
      <c r="R144" s="29">
        <f t="shared" si="102"/>
        <v>1</v>
      </c>
      <c r="S144" s="29">
        <f t="shared" si="102"/>
        <v>1</v>
      </c>
      <c r="T144" s="29">
        <f t="shared" si="102"/>
        <v>1</v>
      </c>
      <c r="U144" s="29">
        <f t="shared" si="102"/>
        <v>1</v>
      </c>
      <c r="V144" s="29">
        <f t="shared" si="102"/>
        <v>2</v>
      </c>
      <c r="W144" s="29">
        <f t="shared" si="102"/>
        <v>2</v>
      </c>
      <c r="X144" s="29">
        <f t="shared" si="102"/>
        <v>2</v>
      </c>
      <c r="Y144" s="29">
        <f t="shared" si="102"/>
        <v>1</v>
      </c>
      <c r="Z144" s="29">
        <f t="shared" si="102"/>
        <v>1</v>
      </c>
      <c r="AA144" s="29">
        <f t="shared" si="102"/>
        <v>1</v>
      </c>
      <c r="AB144" s="29">
        <f t="shared" si="102"/>
        <v>1</v>
      </c>
      <c r="AC144" s="29">
        <f t="shared" si="102"/>
        <v>1</v>
      </c>
      <c r="AD144" s="72">
        <f t="shared" si="72"/>
        <v>20</v>
      </c>
      <c r="AE144" s="51">
        <f t="shared" si="73"/>
        <v>20</v>
      </c>
      <c r="AF144" s="60">
        <f>AE144+5</f>
        <v>25</v>
      </c>
      <c r="AH144" s="185" t="s">
        <v>35</v>
      </c>
      <c r="AI144"/>
      <c r="AK144" s="23" t="s">
        <v>78</v>
      </c>
      <c r="AL144" s="27" t="str">
        <f t="shared" si="92"/>
        <v>Труханович С.С.</v>
      </c>
      <c r="AP144" s="43" t="s">
        <v>95</v>
      </c>
      <c r="AQ144" s="29">
        <v>6</v>
      </c>
    </row>
    <row r="145" spans="1:73" x14ac:dyDescent="0.25">
      <c r="A145" s="60">
        <v>26</v>
      </c>
      <c r="B145" s="274" t="s">
        <v>375</v>
      </c>
      <c r="C145" s="25" t="s">
        <v>328</v>
      </c>
      <c r="D145" s="42" t="s">
        <v>97</v>
      </c>
      <c r="E145" s="22" t="s">
        <v>15</v>
      </c>
      <c r="F145" s="27"/>
      <c r="G145" s="29"/>
      <c r="H145" s="29"/>
      <c r="I145" s="29"/>
      <c r="J145" s="29"/>
      <c r="K145" s="29"/>
      <c r="L145" s="29"/>
      <c r="M145" s="29" t="str">
        <f t="shared" ref="M145:AC145" si="103">IF(SUMIF($B$53:$B$112,$B145,L$53:L$112)&gt;0,SUMIF($B$53:$B$112,$B145,L$53:L$112),"")</f>
        <v/>
      </c>
      <c r="N145" s="29" t="str">
        <f t="shared" si="103"/>
        <v/>
      </c>
      <c r="O145" s="29" t="str">
        <f t="shared" si="103"/>
        <v/>
      </c>
      <c r="P145" s="29">
        <f t="shared" si="103"/>
        <v>3</v>
      </c>
      <c r="Q145" s="29">
        <f t="shared" si="103"/>
        <v>1</v>
      </c>
      <c r="R145" s="29">
        <f t="shared" si="103"/>
        <v>1</v>
      </c>
      <c r="S145" s="29">
        <f t="shared" si="103"/>
        <v>3</v>
      </c>
      <c r="T145" s="29">
        <f t="shared" si="103"/>
        <v>1</v>
      </c>
      <c r="U145" s="29">
        <f t="shared" si="103"/>
        <v>3</v>
      </c>
      <c r="V145" s="29">
        <f t="shared" si="103"/>
        <v>3</v>
      </c>
      <c r="W145" s="29">
        <f t="shared" si="103"/>
        <v>3</v>
      </c>
      <c r="X145" s="29">
        <f t="shared" si="103"/>
        <v>3</v>
      </c>
      <c r="Y145" s="29" t="str">
        <f t="shared" si="103"/>
        <v/>
      </c>
      <c r="Z145" s="29" t="str">
        <f t="shared" si="103"/>
        <v/>
      </c>
      <c r="AA145" s="29">
        <f t="shared" si="103"/>
        <v>1</v>
      </c>
      <c r="AB145" s="29">
        <f t="shared" si="103"/>
        <v>1</v>
      </c>
      <c r="AC145" s="29">
        <f t="shared" si="103"/>
        <v>1</v>
      </c>
      <c r="AD145" s="72">
        <f t="shared" si="72"/>
        <v>24</v>
      </c>
      <c r="AE145" s="51">
        <f t="shared" si="73"/>
        <v>24</v>
      </c>
      <c r="AF145" s="60">
        <f t="shared" ref="AF145:AF150" si="104">AE145</f>
        <v>24</v>
      </c>
      <c r="AH145" s="274" t="s">
        <v>375</v>
      </c>
      <c r="AI145"/>
      <c r="AK145" s="23" t="s">
        <v>268</v>
      </c>
      <c r="AL145" s="27" t="str">
        <f t="shared" si="92"/>
        <v>Дембя М.Э.</v>
      </c>
      <c r="AP145" s="29" t="s">
        <v>87</v>
      </c>
      <c r="AQ145" s="29">
        <v>6</v>
      </c>
    </row>
    <row r="146" spans="1:73" x14ac:dyDescent="0.25">
      <c r="A146" s="60">
        <v>27</v>
      </c>
      <c r="B146" s="33" t="s">
        <v>37</v>
      </c>
      <c r="C146" s="25" t="s">
        <v>57</v>
      </c>
      <c r="D146" s="42" t="s">
        <v>97</v>
      </c>
      <c r="E146" s="29"/>
      <c r="F146" s="27"/>
      <c r="G146" s="29"/>
      <c r="H146" s="29"/>
      <c r="I146" s="29"/>
      <c r="J146" s="29"/>
      <c r="K146" s="29"/>
      <c r="L146" s="29"/>
      <c r="M146" s="29" t="str">
        <f t="shared" ref="M146:AC146" si="105">IF(SUMIF($B$53:$B$112,$B146,L$53:L$112)&gt;0,SUMIF($B$53:$B$112,$B146,L$53:L$112),"")</f>
        <v/>
      </c>
      <c r="N146" s="29" t="str">
        <f t="shared" si="105"/>
        <v/>
      </c>
      <c r="O146" s="29" t="str">
        <f t="shared" si="105"/>
        <v/>
      </c>
      <c r="P146" s="29" t="str">
        <f t="shared" si="105"/>
        <v/>
      </c>
      <c r="Q146" s="29">
        <f t="shared" si="105"/>
        <v>2</v>
      </c>
      <c r="R146" s="29">
        <f t="shared" si="105"/>
        <v>2</v>
      </c>
      <c r="S146" s="29" t="str">
        <f t="shared" si="105"/>
        <v/>
      </c>
      <c r="T146" s="29">
        <f t="shared" si="105"/>
        <v>2</v>
      </c>
      <c r="U146" s="29" t="str">
        <f t="shared" si="105"/>
        <v/>
      </c>
      <c r="V146" s="29" t="str">
        <f t="shared" si="105"/>
        <v/>
      </c>
      <c r="W146" s="29" t="str">
        <f t="shared" si="105"/>
        <v/>
      </c>
      <c r="X146" s="29" t="str">
        <f t="shared" si="105"/>
        <v/>
      </c>
      <c r="Y146" s="29" t="str">
        <f t="shared" si="105"/>
        <v/>
      </c>
      <c r="Z146" s="29" t="str">
        <f t="shared" si="105"/>
        <v/>
      </c>
      <c r="AA146" s="29" t="str">
        <f t="shared" si="105"/>
        <v/>
      </c>
      <c r="AB146" s="29" t="str">
        <f t="shared" si="105"/>
        <v/>
      </c>
      <c r="AC146" s="29" t="str">
        <f t="shared" si="105"/>
        <v/>
      </c>
      <c r="AD146" s="72">
        <f t="shared" si="72"/>
        <v>6</v>
      </c>
      <c r="AE146" s="51">
        <f t="shared" si="73"/>
        <v>6</v>
      </c>
      <c r="AF146" s="60">
        <f t="shared" si="104"/>
        <v>6</v>
      </c>
      <c r="AH146" s="33" t="s">
        <v>37</v>
      </c>
      <c r="AI146"/>
      <c r="AK146" s="24" t="s">
        <v>79</v>
      </c>
      <c r="AL146" s="27" t="str">
        <f t="shared" si="92"/>
        <v>Захарова Т.И.</v>
      </c>
      <c r="AP146" s="38" t="s">
        <v>85</v>
      </c>
      <c r="AQ146" s="29">
        <v>6</v>
      </c>
    </row>
    <row r="147" spans="1:73" x14ac:dyDescent="0.25">
      <c r="A147" s="60">
        <v>28</v>
      </c>
      <c r="B147" s="377" t="s">
        <v>429</v>
      </c>
      <c r="C147" s="25" t="s">
        <v>430</v>
      </c>
      <c r="D147" s="42" t="s">
        <v>97</v>
      </c>
      <c r="E147" s="20" t="s">
        <v>73</v>
      </c>
      <c r="F147" s="27"/>
      <c r="G147" s="29"/>
      <c r="H147" s="29"/>
      <c r="I147" s="29"/>
      <c r="J147" s="29"/>
      <c r="K147" s="29"/>
      <c r="L147" s="29"/>
      <c r="M147" s="29">
        <f t="shared" ref="M147:AC147" si="106">IF(SUMIF($B$53:$B$112,$B147,L$53:L$112)&gt;0,SUMIF($B$53:$B$112,$B147,L$53:L$112),"")</f>
        <v>2</v>
      </c>
      <c r="N147" s="29">
        <f t="shared" si="106"/>
        <v>2</v>
      </c>
      <c r="O147" s="29">
        <f t="shared" si="106"/>
        <v>2</v>
      </c>
      <c r="P147" s="29" t="str">
        <f t="shared" si="106"/>
        <v/>
      </c>
      <c r="Q147" s="29" t="str">
        <f t="shared" si="106"/>
        <v/>
      </c>
      <c r="R147" s="29" t="str">
        <f t="shared" si="106"/>
        <v/>
      </c>
      <c r="S147" s="29" t="str">
        <f t="shared" si="106"/>
        <v/>
      </c>
      <c r="T147" s="29" t="str">
        <f t="shared" si="106"/>
        <v/>
      </c>
      <c r="U147" s="29" t="str">
        <f t="shared" si="106"/>
        <v/>
      </c>
      <c r="V147" s="29" t="str">
        <f t="shared" si="106"/>
        <v/>
      </c>
      <c r="W147" s="29" t="str">
        <f t="shared" si="106"/>
        <v/>
      </c>
      <c r="X147" s="29" t="str">
        <f t="shared" si="106"/>
        <v/>
      </c>
      <c r="Y147" s="29">
        <f t="shared" si="106"/>
        <v>4</v>
      </c>
      <c r="Z147" s="29">
        <f t="shared" si="106"/>
        <v>4</v>
      </c>
      <c r="AA147" s="29">
        <f t="shared" si="106"/>
        <v>4</v>
      </c>
      <c r="AB147" s="29">
        <f t="shared" si="106"/>
        <v>2</v>
      </c>
      <c r="AC147" s="29">
        <f t="shared" si="106"/>
        <v>4</v>
      </c>
      <c r="AD147" s="72">
        <f t="shared" si="72"/>
        <v>24</v>
      </c>
      <c r="AE147" s="51">
        <f t="shared" si="73"/>
        <v>24</v>
      </c>
      <c r="AF147" s="60">
        <f t="shared" si="104"/>
        <v>24</v>
      </c>
      <c r="AH147" s="377" t="s">
        <v>429</v>
      </c>
      <c r="AI147"/>
      <c r="AK147" s="24" t="s">
        <v>80</v>
      </c>
      <c r="AL147" s="156" t="str">
        <f t="shared" si="92"/>
        <v>Змитревич А.Ю.</v>
      </c>
      <c r="AP147" s="43" t="s">
        <v>96</v>
      </c>
      <c r="AQ147" s="29">
        <v>5</v>
      </c>
    </row>
    <row r="148" spans="1:73" x14ac:dyDescent="0.25">
      <c r="A148" s="60">
        <v>29</v>
      </c>
      <c r="B148" s="62" t="s">
        <v>38</v>
      </c>
      <c r="C148" s="21" t="s">
        <v>58</v>
      </c>
      <c r="D148" s="46" t="s">
        <v>109</v>
      </c>
      <c r="E148" s="29"/>
      <c r="F148" s="27"/>
      <c r="G148" s="29"/>
      <c r="H148" s="29"/>
      <c r="I148" s="29"/>
      <c r="J148" s="29"/>
      <c r="K148" s="29"/>
      <c r="L148" s="29"/>
      <c r="M148" s="29">
        <f t="shared" ref="M148:AC148" si="107">IF(SUMIF($B$53:$B$112,$B148,L$53:L$112)&gt;0,SUMIF($B$53:$B$112,$B148,L$53:L$112),"")</f>
        <v>3</v>
      </c>
      <c r="N148" s="29" t="str">
        <f t="shared" si="107"/>
        <v/>
      </c>
      <c r="O148" s="29" t="str">
        <f t="shared" si="107"/>
        <v/>
      </c>
      <c r="P148" s="29">
        <f t="shared" si="107"/>
        <v>3</v>
      </c>
      <c r="Q148" s="29">
        <f t="shared" si="107"/>
        <v>3</v>
      </c>
      <c r="R148" s="29" t="str">
        <f t="shared" si="107"/>
        <v/>
      </c>
      <c r="S148" s="29">
        <f t="shared" si="107"/>
        <v>3</v>
      </c>
      <c r="T148" s="29" t="str">
        <f t="shared" si="107"/>
        <v/>
      </c>
      <c r="U148" s="29" t="str">
        <f t="shared" si="107"/>
        <v/>
      </c>
      <c r="V148" s="29">
        <f t="shared" si="107"/>
        <v>3</v>
      </c>
      <c r="W148" s="29" t="str">
        <f t="shared" si="107"/>
        <v/>
      </c>
      <c r="X148" s="29" t="str">
        <f t="shared" si="107"/>
        <v/>
      </c>
      <c r="Y148" s="29">
        <f t="shared" si="107"/>
        <v>3</v>
      </c>
      <c r="Z148" s="29">
        <f t="shared" si="107"/>
        <v>3</v>
      </c>
      <c r="AA148" s="29">
        <f t="shared" si="107"/>
        <v>3</v>
      </c>
      <c r="AB148" s="29">
        <f t="shared" si="107"/>
        <v>2</v>
      </c>
      <c r="AC148" s="29">
        <f t="shared" si="107"/>
        <v>2</v>
      </c>
      <c r="AD148" s="72">
        <f t="shared" si="72"/>
        <v>28</v>
      </c>
      <c r="AE148" s="51">
        <f t="shared" si="73"/>
        <v>28</v>
      </c>
      <c r="AF148" s="60">
        <f t="shared" si="104"/>
        <v>28</v>
      </c>
      <c r="AH148" s="62" t="s">
        <v>38</v>
      </c>
      <c r="AI148"/>
      <c r="AK148" s="25" t="s">
        <v>81</v>
      </c>
      <c r="AL148" s="156" t="str">
        <f t="shared" si="92"/>
        <v>Бородач Е.В.</v>
      </c>
      <c r="AP148" s="65" t="s">
        <v>108</v>
      </c>
      <c r="AQ148" s="29">
        <v>4</v>
      </c>
    </row>
    <row r="149" spans="1:73" x14ac:dyDescent="0.25">
      <c r="A149" s="60">
        <v>30</v>
      </c>
      <c r="B149" s="62" t="s">
        <v>39</v>
      </c>
      <c r="C149" s="21" t="s">
        <v>59</v>
      </c>
      <c r="D149" s="46" t="s">
        <v>109</v>
      </c>
      <c r="E149" s="29"/>
      <c r="F149" s="27"/>
      <c r="G149" s="29"/>
      <c r="H149" s="29"/>
      <c r="I149" s="29"/>
      <c r="J149" s="29"/>
      <c r="K149" s="29"/>
      <c r="L149" s="29"/>
      <c r="M149" s="29" t="str">
        <f t="shared" ref="M149:AC149" si="108">IF(SUMIF($B$53:$B$112,$B149,L$53:L$112)&gt;0,SUMIF($B$53:$B$112,$B149,L$53:L$112),"")</f>
        <v/>
      </c>
      <c r="N149" s="29" t="str">
        <f t="shared" si="108"/>
        <v/>
      </c>
      <c r="O149" s="29" t="str">
        <f t="shared" si="108"/>
        <v/>
      </c>
      <c r="P149" s="29" t="str">
        <f t="shared" si="108"/>
        <v/>
      </c>
      <c r="Q149" s="29" t="str">
        <f t="shared" si="108"/>
        <v/>
      </c>
      <c r="R149" s="29">
        <f t="shared" si="108"/>
        <v>3</v>
      </c>
      <c r="S149" s="29" t="str">
        <f t="shared" si="108"/>
        <v/>
      </c>
      <c r="T149" s="29">
        <f t="shared" si="108"/>
        <v>3</v>
      </c>
      <c r="U149" s="29">
        <f t="shared" si="108"/>
        <v>3</v>
      </c>
      <c r="V149" s="29" t="str">
        <f t="shared" si="108"/>
        <v/>
      </c>
      <c r="W149" s="29">
        <f t="shared" si="108"/>
        <v>3</v>
      </c>
      <c r="X149" s="29">
        <f t="shared" si="108"/>
        <v>3</v>
      </c>
      <c r="Y149" s="29" t="str">
        <f t="shared" si="108"/>
        <v/>
      </c>
      <c r="Z149" s="29" t="str">
        <f t="shared" si="108"/>
        <v/>
      </c>
      <c r="AA149" s="29">
        <f t="shared" si="108"/>
        <v>2</v>
      </c>
      <c r="AB149" s="29">
        <f t="shared" si="108"/>
        <v>3</v>
      </c>
      <c r="AC149" s="29">
        <f t="shared" si="108"/>
        <v>3</v>
      </c>
      <c r="AD149" s="72">
        <f t="shared" si="72"/>
        <v>23</v>
      </c>
      <c r="AE149" s="51">
        <f t="shared" si="73"/>
        <v>23</v>
      </c>
      <c r="AF149" s="60">
        <f t="shared" si="104"/>
        <v>23</v>
      </c>
      <c r="AH149" s="62" t="s">
        <v>39</v>
      </c>
      <c r="AI149"/>
      <c r="AK149" s="25" t="s">
        <v>422</v>
      </c>
      <c r="AL149" s="27" t="str">
        <f t="shared" si="92"/>
        <v>Ярошевич Е. В.</v>
      </c>
      <c r="AP149" s="49" t="s">
        <v>100</v>
      </c>
      <c r="AQ149" s="29">
        <v>4</v>
      </c>
    </row>
    <row r="150" spans="1:73" x14ac:dyDescent="0.25">
      <c r="A150" s="60">
        <v>31</v>
      </c>
      <c r="B150" s="384" t="s">
        <v>434</v>
      </c>
      <c r="C150" s="21" t="s">
        <v>433</v>
      </c>
      <c r="D150" s="46" t="s">
        <v>109</v>
      </c>
      <c r="E150" s="29"/>
      <c r="F150" s="27"/>
      <c r="G150" s="29"/>
      <c r="H150" s="29"/>
      <c r="I150" s="29"/>
      <c r="J150" s="29"/>
      <c r="K150" s="29"/>
      <c r="L150" s="29"/>
      <c r="M150" s="29" t="str">
        <f t="shared" ref="M150:AC150" si="109">IF(SUMIF($B$53:$B$112,$B150,L$53:L$112)&gt;0,SUMIF($B$53:$B$112,$B150,L$53:L$112),"")</f>
        <v/>
      </c>
      <c r="N150" s="29">
        <f t="shared" si="109"/>
        <v>3</v>
      </c>
      <c r="O150" s="29">
        <f t="shared" si="109"/>
        <v>3</v>
      </c>
      <c r="P150" s="29" t="str">
        <f t="shared" si="109"/>
        <v/>
      </c>
      <c r="Q150" s="29" t="str">
        <f t="shared" si="109"/>
        <v/>
      </c>
      <c r="R150" s="29" t="str">
        <f t="shared" si="109"/>
        <v/>
      </c>
      <c r="S150" s="29" t="str">
        <f t="shared" si="109"/>
        <v/>
      </c>
      <c r="T150" s="29" t="str">
        <f t="shared" si="109"/>
        <v/>
      </c>
      <c r="U150" s="29" t="str">
        <f t="shared" si="109"/>
        <v/>
      </c>
      <c r="V150" s="29" t="str">
        <f t="shared" si="109"/>
        <v/>
      </c>
      <c r="W150" s="29" t="str">
        <f t="shared" si="109"/>
        <v/>
      </c>
      <c r="X150" s="29" t="str">
        <f t="shared" si="109"/>
        <v/>
      </c>
      <c r="Y150" s="29" t="str">
        <f t="shared" si="109"/>
        <v/>
      </c>
      <c r="Z150" s="29" t="str">
        <f t="shared" si="109"/>
        <v/>
      </c>
      <c r="AA150" s="29" t="str">
        <f t="shared" si="109"/>
        <v/>
      </c>
      <c r="AB150" s="29" t="str">
        <f t="shared" si="109"/>
        <v/>
      </c>
      <c r="AC150" s="29" t="str">
        <f t="shared" si="109"/>
        <v/>
      </c>
      <c r="AD150" s="72">
        <f t="shared" ref="AD150" si="110">SUM(M150:AC150)</f>
        <v>6</v>
      </c>
      <c r="AE150" s="51">
        <f t="shared" ref="AE150" si="111">AD150+F150</f>
        <v>6</v>
      </c>
      <c r="AF150" s="60">
        <f t="shared" si="104"/>
        <v>6</v>
      </c>
      <c r="AH150" s="384" t="s">
        <v>434</v>
      </c>
      <c r="AI150"/>
      <c r="AK150" s="26" t="s">
        <v>82</v>
      </c>
      <c r="AL150" t="str">
        <f t="shared" si="92"/>
        <v>Милейко Е.С.</v>
      </c>
      <c r="AP150" s="66" t="s">
        <v>103</v>
      </c>
      <c r="AQ150" s="29">
        <v>4</v>
      </c>
    </row>
    <row r="151" spans="1:73" x14ac:dyDescent="0.25">
      <c r="A151" s="60">
        <v>32</v>
      </c>
      <c r="B151" s="104" t="s">
        <v>40</v>
      </c>
      <c r="C151" s="19" t="s">
        <v>230</v>
      </c>
      <c r="D151" s="65" t="s">
        <v>108</v>
      </c>
      <c r="E151" s="29"/>
      <c r="F151" s="27"/>
      <c r="G151" s="29"/>
      <c r="H151" s="29"/>
      <c r="I151" s="29"/>
      <c r="J151" s="29"/>
      <c r="K151" s="29"/>
      <c r="L151" s="29"/>
      <c r="M151" s="29">
        <f t="shared" ref="M151:AC151" si="112">IF(SUMIF($B$53:$B$112,$B151,L$53:L$112)&gt;0,SUMIF($B$53:$B$112,$B151,L$53:L$112),"")</f>
        <v>1</v>
      </c>
      <c r="N151" s="29">
        <f t="shared" si="112"/>
        <v>1</v>
      </c>
      <c r="O151" s="29">
        <f t="shared" si="112"/>
        <v>1</v>
      </c>
      <c r="P151" s="29">
        <f t="shared" si="112"/>
        <v>2</v>
      </c>
      <c r="Q151" s="29">
        <f t="shared" si="112"/>
        <v>2</v>
      </c>
      <c r="R151" s="29">
        <f t="shared" si="112"/>
        <v>2</v>
      </c>
      <c r="S151" s="29">
        <f t="shared" si="112"/>
        <v>2</v>
      </c>
      <c r="T151" s="29">
        <f t="shared" si="112"/>
        <v>2</v>
      </c>
      <c r="U151" s="29">
        <f t="shared" si="112"/>
        <v>2</v>
      </c>
      <c r="V151" s="29">
        <f t="shared" si="112"/>
        <v>1</v>
      </c>
      <c r="W151" s="29">
        <f t="shared" si="112"/>
        <v>1</v>
      </c>
      <c r="X151" s="29">
        <f t="shared" si="112"/>
        <v>1</v>
      </c>
      <c r="Y151" s="29">
        <f t="shared" si="112"/>
        <v>1</v>
      </c>
      <c r="Z151" s="29">
        <f t="shared" si="112"/>
        <v>1</v>
      </c>
      <c r="AA151" s="29">
        <f t="shared" si="112"/>
        <v>1</v>
      </c>
      <c r="AB151" s="29">
        <f t="shared" si="112"/>
        <v>1</v>
      </c>
      <c r="AC151" s="29" t="str">
        <f t="shared" si="112"/>
        <v/>
      </c>
      <c r="AD151" s="72">
        <f>SUM(M151:AC151)</f>
        <v>22</v>
      </c>
      <c r="AE151" s="51">
        <f>AD151+F151</f>
        <v>22</v>
      </c>
      <c r="AF151" s="60">
        <f>AE151+5</f>
        <v>27</v>
      </c>
      <c r="AH151" s="104" t="s">
        <v>40</v>
      </c>
      <c r="AI151"/>
      <c r="AP151" s="57" t="s">
        <v>99</v>
      </c>
      <c r="AQ151" s="29">
        <v>4</v>
      </c>
      <c r="BU151" s="35"/>
    </row>
    <row r="152" spans="1:73" x14ac:dyDescent="0.25">
      <c r="A152" s="60">
        <v>33</v>
      </c>
      <c r="B152" s="104" t="s">
        <v>376</v>
      </c>
      <c r="C152" s="19" t="s">
        <v>380</v>
      </c>
      <c r="D152" s="65" t="s">
        <v>108</v>
      </c>
      <c r="E152" s="29"/>
      <c r="F152" s="27"/>
      <c r="G152" s="29"/>
      <c r="H152" s="29"/>
      <c r="I152" s="29"/>
      <c r="J152" s="29"/>
      <c r="K152" s="29"/>
      <c r="L152" s="29"/>
      <c r="M152" s="29">
        <f t="shared" ref="M152:AC152" si="113">IF(SUMIF($B$53:$B$112,$B152,L$53:L$112)&gt;0,SUMIF($B$53:$B$112,$B152,L$53:L$112),"")</f>
        <v>1</v>
      </c>
      <c r="N152" s="29">
        <f t="shared" si="113"/>
        <v>1</v>
      </c>
      <c r="O152" s="29">
        <f t="shared" si="113"/>
        <v>1</v>
      </c>
      <c r="P152" s="29">
        <f t="shared" si="113"/>
        <v>2</v>
      </c>
      <c r="Q152" s="29">
        <f t="shared" si="113"/>
        <v>2</v>
      </c>
      <c r="R152" s="29">
        <f t="shared" si="113"/>
        <v>2</v>
      </c>
      <c r="S152" s="29">
        <f t="shared" si="113"/>
        <v>2</v>
      </c>
      <c r="T152" s="29">
        <f t="shared" si="113"/>
        <v>2</v>
      </c>
      <c r="U152" s="29">
        <f t="shared" si="113"/>
        <v>2</v>
      </c>
      <c r="V152" s="29">
        <f t="shared" si="113"/>
        <v>1</v>
      </c>
      <c r="W152" s="29">
        <f t="shared" si="113"/>
        <v>1</v>
      </c>
      <c r="X152" s="29">
        <f t="shared" si="113"/>
        <v>1</v>
      </c>
      <c r="Y152" s="29">
        <f t="shared" si="113"/>
        <v>1</v>
      </c>
      <c r="Z152" s="29">
        <f t="shared" si="113"/>
        <v>1</v>
      </c>
      <c r="AA152" s="29" t="str">
        <f t="shared" si="113"/>
        <v/>
      </c>
      <c r="AB152" s="29" t="str">
        <f t="shared" si="113"/>
        <v/>
      </c>
      <c r="AC152" s="29" t="str">
        <f t="shared" si="113"/>
        <v/>
      </c>
      <c r="AD152" s="72">
        <f>SUM(M152:AC152)</f>
        <v>20</v>
      </c>
      <c r="AE152" s="51">
        <f>AD152+F152</f>
        <v>20</v>
      </c>
      <c r="AF152" s="60">
        <f>AE152</f>
        <v>20</v>
      </c>
      <c r="AH152" s="104" t="s">
        <v>376</v>
      </c>
      <c r="AI152"/>
      <c r="AP152" s="46" t="s">
        <v>109</v>
      </c>
      <c r="AQ152" s="29">
        <v>3</v>
      </c>
    </row>
    <row r="153" spans="1:73" x14ac:dyDescent="0.25">
      <c r="A153" s="60">
        <v>34</v>
      </c>
      <c r="B153" s="222" t="s">
        <v>377</v>
      </c>
      <c r="C153" s="218" t="s">
        <v>60</v>
      </c>
      <c r="D153" s="47" t="s">
        <v>99</v>
      </c>
      <c r="E153" s="29"/>
      <c r="F153" s="27"/>
      <c r="G153" s="29"/>
      <c r="H153" s="29"/>
      <c r="I153" s="29"/>
      <c r="J153" s="29"/>
      <c r="K153" s="29"/>
      <c r="L153" s="29"/>
      <c r="M153" s="29">
        <f t="shared" ref="M153:AC153" si="114">IF(SUMIF($B$53:$B$112,$B153,L$53:L$112)&gt;0,SUMIF($B$53:$B$112,$B153,L$53:L$112),"")</f>
        <v>2</v>
      </c>
      <c r="N153" s="29">
        <f t="shared" si="114"/>
        <v>2</v>
      </c>
      <c r="O153" s="29">
        <f t="shared" si="114"/>
        <v>2</v>
      </c>
      <c r="P153" s="29" t="str">
        <f t="shared" si="114"/>
        <v/>
      </c>
      <c r="Q153" s="29" t="str">
        <f t="shared" si="114"/>
        <v/>
      </c>
      <c r="R153" s="29" t="str">
        <f t="shared" si="114"/>
        <v/>
      </c>
      <c r="S153" s="29" t="str">
        <f t="shared" si="114"/>
        <v/>
      </c>
      <c r="T153" s="29" t="str">
        <f t="shared" si="114"/>
        <v/>
      </c>
      <c r="U153" s="29" t="str">
        <f t="shared" si="114"/>
        <v/>
      </c>
      <c r="V153" s="29" t="str">
        <f t="shared" si="114"/>
        <v/>
      </c>
      <c r="W153" s="29" t="str">
        <f t="shared" si="114"/>
        <v/>
      </c>
      <c r="X153" s="29" t="str">
        <f t="shared" si="114"/>
        <v/>
      </c>
      <c r="Y153" s="29" t="str">
        <f t="shared" si="114"/>
        <v/>
      </c>
      <c r="Z153" s="29" t="str">
        <f t="shared" si="114"/>
        <v/>
      </c>
      <c r="AA153" s="29" t="str">
        <f t="shared" si="114"/>
        <v/>
      </c>
      <c r="AB153" s="29" t="str">
        <f t="shared" si="114"/>
        <v/>
      </c>
      <c r="AC153" s="29" t="str">
        <f t="shared" si="114"/>
        <v/>
      </c>
      <c r="AD153" s="72">
        <f>SUM(M153:AC153)</f>
        <v>6</v>
      </c>
      <c r="AE153" s="51">
        <f>AD153+F153</f>
        <v>6</v>
      </c>
      <c r="AF153" s="60">
        <f>AE153</f>
        <v>6</v>
      </c>
      <c r="AH153" s="222" t="s">
        <v>377</v>
      </c>
      <c r="AI153"/>
      <c r="AP153" s="47" t="s">
        <v>110</v>
      </c>
      <c r="AQ153" s="29">
        <v>3</v>
      </c>
    </row>
    <row r="154" spans="1:73" x14ac:dyDescent="0.25">
      <c r="A154" s="37" t="s">
        <v>71</v>
      </c>
      <c r="B154" s="37" t="s">
        <v>13</v>
      </c>
      <c r="C154" s="37" t="s">
        <v>195</v>
      </c>
      <c r="D154" s="37" t="s">
        <v>257</v>
      </c>
      <c r="E154" s="37" t="s">
        <v>9</v>
      </c>
      <c r="F154" s="37" t="s">
        <v>148</v>
      </c>
      <c r="G154" s="64" t="s">
        <v>154</v>
      </c>
      <c r="H154" s="64" t="s">
        <v>155</v>
      </c>
      <c r="I154" s="64" t="s">
        <v>157</v>
      </c>
      <c r="J154" s="63" t="s">
        <v>156</v>
      </c>
      <c r="K154" s="63" t="s">
        <v>215</v>
      </c>
      <c r="L154" s="63" t="s">
        <v>216</v>
      </c>
      <c r="M154" s="20" t="s">
        <v>73</v>
      </c>
      <c r="N154" s="20" t="s">
        <v>105</v>
      </c>
      <c r="O154" s="20" t="s">
        <v>267</v>
      </c>
      <c r="P154" s="21" t="s">
        <v>74</v>
      </c>
      <c r="Q154" s="21" t="s">
        <v>248</v>
      </c>
      <c r="R154" s="21" t="s">
        <v>14</v>
      </c>
      <c r="S154" s="22" t="s">
        <v>75</v>
      </c>
      <c r="T154" s="22" t="s">
        <v>76</v>
      </c>
      <c r="U154" s="22" t="s">
        <v>15</v>
      </c>
      <c r="V154" s="23" t="s">
        <v>77</v>
      </c>
      <c r="W154" s="23" t="s">
        <v>78</v>
      </c>
      <c r="X154" s="23" t="s">
        <v>268</v>
      </c>
      <c r="Y154" s="24" t="s">
        <v>79</v>
      </c>
      <c r="Z154" s="24" t="s">
        <v>80</v>
      </c>
      <c r="AA154" s="24" t="s">
        <v>301</v>
      </c>
      <c r="AB154" s="25" t="s">
        <v>81</v>
      </c>
      <c r="AC154" s="26" t="s">
        <v>82</v>
      </c>
      <c r="AD154" s="37" t="s">
        <v>83</v>
      </c>
      <c r="AE154" s="53" t="s">
        <v>16</v>
      </c>
      <c r="AI154"/>
      <c r="AP154" s="48" t="s">
        <v>101</v>
      </c>
      <c r="AQ154" s="29">
        <v>0</v>
      </c>
    </row>
    <row r="155" spans="1:73" x14ac:dyDescent="0.25">
      <c r="A155" s="60"/>
      <c r="B155" s="55" t="s">
        <v>104</v>
      </c>
      <c r="C155" s="55"/>
      <c r="D155" s="55"/>
      <c r="E155" s="54"/>
      <c r="F155" s="54">
        <f t="shared" ref="F155:AD155" si="115">SUM(F120:F153)</f>
        <v>36</v>
      </c>
      <c r="G155" s="54">
        <f t="shared" si="115"/>
        <v>6</v>
      </c>
      <c r="H155" s="54">
        <f t="shared" si="115"/>
        <v>6</v>
      </c>
      <c r="I155" s="54">
        <f t="shared" si="115"/>
        <v>6</v>
      </c>
      <c r="J155" s="54">
        <f t="shared" si="115"/>
        <v>6</v>
      </c>
      <c r="K155" s="54">
        <f t="shared" si="115"/>
        <v>6</v>
      </c>
      <c r="L155" s="54">
        <f t="shared" si="115"/>
        <v>6</v>
      </c>
      <c r="M155" s="54">
        <f t="shared" si="115"/>
        <v>31</v>
      </c>
      <c r="N155" s="54">
        <f t="shared" si="115"/>
        <v>34</v>
      </c>
      <c r="O155" s="54">
        <f t="shared" si="115"/>
        <v>31</v>
      </c>
      <c r="P155" s="54">
        <f t="shared" si="115"/>
        <v>38</v>
      </c>
      <c r="Q155" s="54">
        <f t="shared" si="115"/>
        <v>35</v>
      </c>
      <c r="R155" s="54">
        <f t="shared" si="115"/>
        <v>35</v>
      </c>
      <c r="S155" s="54">
        <f t="shared" si="115"/>
        <v>36</v>
      </c>
      <c r="T155" s="54">
        <f t="shared" si="115"/>
        <v>36</v>
      </c>
      <c r="U155" s="54">
        <f t="shared" si="115"/>
        <v>36</v>
      </c>
      <c r="V155" s="54">
        <f t="shared" si="115"/>
        <v>36</v>
      </c>
      <c r="W155" s="54">
        <f t="shared" si="115"/>
        <v>39</v>
      </c>
      <c r="X155" s="54">
        <f t="shared" si="115"/>
        <v>37</v>
      </c>
      <c r="Y155" s="54">
        <f t="shared" si="115"/>
        <v>41</v>
      </c>
      <c r="Z155" s="54">
        <f t="shared" si="115"/>
        <v>36</v>
      </c>
      <c r="AA155" s="54">
        <f t="shared" si="115"/>
        <v>58</v>
      </c>
      <c r="AB155" s="54">
        <f t="shared" si="115"/>
        <v>32</v>
      </c>
      <c r="AC155" s="54">
        <f t="shared" si="115"/>
        <v>44</v>
      </c>
      <c r="AD155" s="56">
        <f t="shared" si="115"/>
        <v>635</v>
      </c>
      <c r="AE155" s="51"/>
      <c r="AG155" s="68"/>
      <c r="AI155"/>
    </row>
    <row r="156" spans="1:73" x14ac:dyDescent="0.25">
      <c r="AI156"/>
    </row>
    <row r="157" spans="1:73" x14ac:dyDescent="0.25">
      <c r="AI157"/>
    </row>
    <row r="158" spans="1:73" x14ac:dyDescent="0.25">
      <c r="AI158"/>
    </row>
    <row r="159" spans="1:73" x14ac:dyDescent="0.25">
      <c r="K159" s="24" t="s">
        <v>43</v>
      </c>
      <c r="L159" s="24" t="s">
        <v>44</v>
      </c>
      <c r="M159" s="24" t="s">
        <v>356</v>
      </c>
      <c r="N159" s="24" t="s">
        <v>45</v>
      </c>
      <c r="O159" s="84" t="s">
        <v>46</v>
      </c>
      <c r="P159" s="84" t="s">
        <v>47</v>
      </c>
      <c r="Q159" s="84" t="s">
        <v>48</v>
      </c>
      <c r="R159" s="84" t="s">
        <v>296</v>
      </c>
      <c r="S159" s="26" t="s">
        <v>49</v>
      </c>
      <c r="T159" s="26" t="s">
        <v>50</v>
      </c>
      <c r="U159" s="26" t="s">
        <v>200</v>
      </c>
      <c r="V159" s="26" t="s">
        <v>379</v>
      </c>
      <c r="W159" s="26" t="s">
        <v>51</v>
      </c>
      <c r="X159" s="26" t="s">
        <v>272</v>
      </c>
      <c r="Y159" s="26" t="s">
        <v>369</v>
      </c>
      <c r="Z159" s="22" t="s">
        <v>52</v>
      </c>
      <c r="AA159" s="22" t="s">
        <v>229</v>
      </c>
      <c r="AB159" s="22" t="s">
        <v>53</v>
      </c>
      <c r="AC159" s="22" t="s">
        <v>424</v>
      </c>
      <c r="AD159" s="20" t="s">
        <v>228</v>
      </c>
      <c r="AE159" s="54" t="s">
        <v>202</v>
      </c>
      <c r="AF159" s="23" t="s">
        <v>54</v>
      </c>
      <c r="AG159" s="23" t="s">
        <v>327</v>
      </c>
      <c r="AH159" s="82" t="s">
        <v>55</v>
      </c>
      <c r="AI159" s="72" t="s">
        <v>56</v>
      </c>
      <c r="AJ159" s="25" t="s">
        <v>328</v>
      </c>
      <c r="AK159" s="25" t="s">
        <v>57</v>
      </c>
      <c r="AL159" s="25" t="s">
        <v>430</v>
      </c>
      <c r="AM159" s="21" t="s">
        <v>58</v>
      </c>
      <c r="AN159" s="21" t="s">
        <v>59</v>
      </c>
      <c r="AO159" s="21" t="s">
        <v>433</v>
      </c>
      <c r="AP159" s="19" t="s">
        <v>230</v>
      </c>
      <c r="AQ159" s="19" t="s">
        <v>380</v>
      </c>
      <c r="AR159" s="218" t="s">
        <v>60</v>
      </c>
    </row>
    <row r="160" spans="1:73" x14ac:dyDescent="0.25">
      <c r="AI160"/>
    </row>
    <row r="161" spans="9:78" x14ac:dyDescent="0.25">
      <c r="AI161"/>
    </row>
    <row r="162" spans="9:78" x14ac:dyDescent="0.25">
      <c r="AI162"/>
    </row>
    <row r="163" spans="9:78" x14ac:dyDescent="0.25">
      <c r="J163">
        <f>SUM(AF163:AR163)</f>
        <v>241</v>
      </c>
      <c r="K163" s="71">
        <f t="shared" ref="K163:AQ163" si="116">K209</f>
        <v>25</v>
      </c>
      <c r="L163" s="71">
        <f t="shared" si="116"/>
        <v>19</v>
      </c>
      <c r="M163" s="71">
        <f t="shared" si="116"/>
        <v>22</v>
      </c>
      <c r="N163" s="71">
        <f t="shared" si="116"/>
        <v>21</v>
      </c>
      <c r="O163" s="71">
        <f t="shared" si="116"/>
        <v>20</v>
      </c>
      <c r="P163" s="71">
        <f t="shared" si="116"/>
        <v>22</v>
      </c>
      <c r="Q163" s="71">
        <f t="shared" si="116"/>
        <v>23</v>
      </c>
      <c r="R163" s="71">
        <f t="shared" ref="R163:AE163" si="117">R209</f>
        <v>30</v>
      </c>
      <c r="S163" s="71">
        <f t="shared" si="117"/>
        <v>29</v>
      </c>
      <c r="T163" s="71">
        <f t="shared" si="117"/>
        <v>20</v>
      </c>
      <c r="U163" s="71">
        <f t="shared" si="117"/>
        <v>10</v>
      </c>
      <c r="V163" s="71">
        <f t="shared" si="117"/>
        <v>20</v>
      </c>
      <c r="W163" s="71">
        <f t="shared" si="117"/>
        <v>18</v>
      </c>
      <c r="X163" s="71">
        <f t="shared" si="117"/>
        <v>19</v>
      </c>
      <c r="Y163" s="71">
        <f t="shared" si="117"/>
        <v>19</v>
      </c>
      <c r="Z163" s="71">
        <f t="shared" si="117"/>
        <v>18</v>
      </c>
      <c r="AA163" s="71">
        <f t="shared" si="117"/>
        <v>7</v>
      </c>
      <c r="AB163" s="71">
        <f t="shared" si="117"/>
        <v>21</v>
      </c>
      <c r="AC163" s="71">
        <f t="shared" si="117"/>
        <v>12</v>
      </c>
      <c r="AD163" s="71">
        <f t="shared" si="117"/>
        <v>28</v>
      </c>
      <c r="AE163" s="71">
        <f t="shared" si="117"/>
        <v>27</v>
      </c>
      <c r="AF163" s="71">
        <f t="shared" ref="AF163:AO163" si="118">AF209</f>
        <v>22</v>
      </c>
      <c r="AG163" s="71">
        <f t="shared" si="118"/>
        <v>14</v>
      </c>
      <c r="AH163" s="71">
        <f t="shared" si="118"/>
        <v>26</v>
      </c>
      <c r="AI163" s="71">
        <f t="shared" si="118"/>
        <v>20</v>
      </c>
      <c r="AJ163" s="71">
        <f t="shared" si="118"/>
        <v>24</v>
      </c>
      <c r="AK163" s="71">
        <f t="shared" si="118"/>
        <v>6</v>
      </c>
      <c r="AL163" s="71">
        <f t="shared" si="118"/>
        <v>24</v>
      </c>
      <c r="AM163" s="71">
        <f t="shared" si="118"/>
        <v>28</v>
      </c>
      <c r="AN163" s="71">
        <f t="shared" si="118"/>
        <v>23</v>
      </c>
      <c r="AO163" s="71">
        <f t="shared" si="118"/>
        <v>6</v>
      </c>
      <c r="AP163" s="71">
        <f t="shared" si="116"/>
        <v>22</v>
      </c>
      <c r="AQ163" s="71">
        <f t="shared" si="116"/>
        <v>20</v>
      </c>
      <c r="AR163" s="71">
        <f t="shared" ref="AR163" si="119">AR209</f>
        <v>6</v>
      </c>
      <c r="AS163" s="321" t="s">
        <v>145</v>
      </c>
      <c r="BJ163" s="124" t="s">
        <v>545</v>
      </c>
      <c r="BK163" s="35">
        <v>3749.17</v>
      </c>
      <c r="BL163" s="137" t="s">
        <v>544</v>
      </c>
    </row>
    <row r="164" spans="9:78" x14ac:dyDescent="0.25">
      <c r="K164" s="73" t="str">
        <f t="shared" ref="K164:AQ164" si="120">IF(K165=K209,"ок","???")</f>
        <v>ок</v>
      </c>
      <c r="L164" s="73" t="str">
        <f t="shared" si="120"/>
        <v>ок</v>
      </c>
      <c r="M164" s="73" t="str">
        <f t="shared" si="120"/>
        <v>ок</v>
      </c>
      <c r="N164" s="73" t="str">
        <f t="shared" si="120"/>
        <v>ок</v>
      </c>
      <c r="O164" s="73" t="str">
        <f t="shared" si="120"/>
        <v>ок</v>
      </c>
      <c r="P164" s="73" t="str">
        <f t="shared" si="120"/>
        <v>ок</v>
      </c>
      <c r="Q164" s="73" t="str">
        <f t="shared" si="120"/>
        <v>ок</v>
      </c>
      <c r="R164" s="73" t="str">
        <f t="shared" ref="R164:AE164" si="121">IF(R165=R209,"ок","???")</f>
        <v>ок</v>
      </c>
      <c r="S164" s="73" t="str">
        <f t="shared" si="121"/>
        <v>ок</v>
      </c>
      <c r="T164" s="73" t="str">
        <f t="shared" si="121"/>
        <v>ок</v>
      </c>
      <c r="U164" s="73" t="str">
        <f t="shared" si="121"/>
        <v>ок</v>
      </c>
      <c r="V164" s="73" t="str">
        <f t="shared" si="121"/>
        <v>ок</v>
      </c>
      <c r="W164" s="73" t="str">
        <f t="shared" si="121"/>
        <v>ок</v>
      </c>
      <c r="X164" s="73" t="str">
        <f t="shared" si="121"/>
        <v>ок</v>
      </c>
      <c r="Y164" s="73" t="str">
        <f t="shared" si="121"/>
        <v>ок</v>
      </c>
      <c r="Z164" s="73" t="str">
        <f t="shared" si="121"/>
        <v>ок</v>
      </c>
      <c r="AA164" s="73" t="str">
        <f t="shared" si="121"/>
        <v>ок</v>
      </c>
      <c r="AB164" s="73" t="str">
        <f t="shared" si="121"/>
        <v>ок</v>
      </c>
      <c r="AC164" s="73" t="str">
        <f t="shared" si="121"/>
        <v>ок</v>
      </c>
      <c r="AD164" s="73" t="str">
        <f t="shared" si="121"/>
        <v>ок</v>
      </c>
      <c r="AE164" s="73" t="str">
        <f t="shared" si="121"/>
        <v>ок</v>
      </c>
      <c r="AF164" s="73" t="str">
        <f t="shared" ref="AF164:AO164" si="122">IF(AF165=AF209,"ок","???")</f>
        <v>ок</v>
      </c>
      <c r="AG164" s="73" t="str">
        <f t="shared" si="122"/>
        <v>ок</v>
      </c>
      <c r="AH164" s="73" t="str">
        <f t="shared" si="122"/>
        <v>ок</v>
      </c>
      <c r="AI164" s="73" t="str">
        <f t="shared" si="122"/>
        <v>ок</v>
      </c>
      <c r="AJ164" s="73" t="str">
        <f t="shared" si="122"/>
        <v>ок</v>
      </c>
      <c r="AK164" s="73" t="str">
        <f t="shared" si="122"/>
        <v>ок</v>
      </c>
      <c r="AL164" s="73" t="str">
        <f t="shared" si="122"/>
        <v>ок</v>
      </c>
      <c r="AM164" s="73" t="str">
        <f t="shared" si="122"/>
        <v>ок</v>
      </c>
      <c r="AN164" s="73" t="str">
        <f t="shared" si="122"/>
        <v>ок</v>
      </c>
      <c r="AO164" s="73" t="str">
        <f t="shared" si="122"/>
        <v>ок</v>
      </c>
      <c r="AP164" s="73" t="str">
        <f t="shared" si="120"/>
        <v>ок</v>
      </c>
      <c r="AQ164" s="73" t="str">
        <f t="shared" si="120"/>
        <v>ок</v>
      </c>
      <c r="AR164" s="73" t="str">
        <f t="shared" ref="AR164" si="123">IF(AR165=AR209,"ок","???")</f>
        <v>ок</v>
      </c>
      <c r="AZ164" s="137" t="s">
        <v>535</v>
      </c>
      <c r="BB164" s="137" t="s">
        <v>537</v>
      </c>
      <c r="BD164" s="137" t="s">
        <v>538</v>
      </c>
      <c r="BF164" s="137" t="s">
        <v>536</v>
      </c>
      <c r="BH164" s="137" t="s">
        <v>539</v>
      </c>
      <c r="BI164" s="137" t="s">
        <v>542</v>
      </c>
      <c r="BJ164" s="137" t="s">
        <v>543</v>
      </c>
      <c r="BK164" s="137" t="s">
        <v>546</v>
      </c>
      <c r="BL164" s="137" t="s">
        <v>547</v>
      </c>
      <c r="BM164" s="137" t="s">
        <v>548</v>
      </c>
    </row>
    <row r="165" spans="9:78" x14ac:dyDescent="0.25">
      <c r="J165">
        <f>SUM(AF165:AR165)</f>
        <v>241</v>
      </c>
      <c r="K165" s="60">
        <f t="shared" ref="K165:Q165" si="124">INDEX($AE$120:$AE$153,MATCH(K166,$C$120:$C$153,0))</f>
        <v>25</v>
      </c>
      <c r="L165" s="60">
        <f t="shared" si="124"/>
        <v>19</v>
      </c>
      <c r="M165" s="60">
        <f t="shared" si="124"/>
        <v>22</v>
      </c>
      <c r="N165" s="60">
        <f t="shared" si="124"/>
        <v>21</v>
      </c>
      <c r="O165" s="60">
        <f t="shared" si="124"/>
        <v>20</v>
      </c>
      <c r="P165" s="60">
        <f t="shared" si="124"/>
        <v>22</v>
      </c>
      <c r="Q165" s="60">
        <f t="shared" si="124"/>
        <v>23</v>
      </c>
      <c r="R165" s="60">
        <f t="shared" ref="R165:AD165" si="125">INDEX($AE$120:$AE$153,MATCH(R166,$C$120:$C$153,0))</f>
        <v>30</v>
      </c>
      <c r="S165" s="60">
        <f t="shared" si="125"/>
        <v>29</v>
      </c>
      <c r="T165" s="60">
        <f t="shared" si="125"/>
        <v>20</v>
      </c>
      <c r="U165" s="60">
        <f t="shared" si="125"/>
        <v>10</v>
      </c>
      <c r="V165" s="60">
        <f t="shared" si="125"/>
        <v>20</v>
      </c>
      <c r="W165" s="60">
        <f t="shared" si="125"/>
        <v>18</v>
      </c>
      <c r="X165" s="60">
        <f t="shared" si="125"/>
        <v>19</v>
      </c>
      <c r="Y165" s="60">
        <f t="shared" si="125"/>
        <v>19</v>
      </c>
      <c r="Z165" s="60">
        <f t="shared" si="125"/>
        <v>18</v>
      </c>
      <c r="AA165" s="60">
        <f t="shared" si="125"/>
        <v>7</v>
      </c>
      <c r="AB165" s="60">
        <f t="shared" si="125"/>
        <v>21</v>
      </c>
      <c r="AC165" s="60">
        <f t="shared" si="125"/>
        <v>12</v>
      </c>
      <c r="AD165" s="60">
        <f t="shared" si="125"/>
        <v>28</v>
      </c>
      <c r="AE165" s="60">
        <f t="shared" ref="AE165" si="126">INDEX($AE$120:$AE$153,MATCH(AE166,$C$120:$C$153,0))</f>
        <v>27</v>
      </c>
      <c r="AF165" s="60">
        <f t="shared" ref="AF165:AO165" si="127">INDEX($AE$120:$AE$153,MATCH(AF166,$C$120:$C$153,0))</f>
        <v>22</v>
      </c>
      <c r="AG165" s="60">
        <f t="shared" si="127"/>
        <v>14</v>
      </c>
      <c r="AH165" s="60">
        <f t="shared" si="127"/>
        <v>26</v>
      </c>
      <c r="AI165" s="60">
        <f t="shared" si="127"/>
        <v>20</v>
      </c>
      <c r="AJ165" s="60">
        <f t="shared" si="127"/>
        <v>24</v>
      </c>
      <c r="AK165" s="60">
        <f t="shared" si="127"/>
        <v>6</v>
      </c>
      <c r="AL165" s="60">
        <f t="shared" si="127"/>
        <v>24</v>
      </c>
      <c r="AM165" s="60">
        <f t="shared" si="127"/>
        <v>28</v>
      </c>
      <c r="AN165" s="60">
        <f t="shared" si="127"/>
        <v>23</v>
      </c>
      <c r="AO165" s="60">
        <f t="shared" si="127"/>
        <v>6</v>
      </c>
      <c r="AP165" s="60">
        <f>INDEX($AD$120:$AD$153,MATCH(AP166,$C$120:$C$153,0))</f>
        <v>22</v>
      </c>
      <c r="AQ165" s="60">
        <f>INDEX($AD$120:$AD$153,MATCH(AQ166,$C$120:$C$153,0))</f>
        <v>20</v>
      </c>
      <c r="AR165" s="60">
        <f>INDEX($AD$120:$AD$153,MATCH(AR166,$C$120:$C$153,0))</f>
        <v>6</v>
      </c>
      <c r="AS165" s="320" t="s">
        <v>144</v>
      </c>
      <c r="AY165" s="137" t="s">
        <v>540</v>
      </c>
      <c r="AZ165">
        <v>568</v>
      </c>
      <c r="BB165">
        <v>334</v>
      </c>
      <c r="BD165">
        <v>569</v>
      </c>
      <c r="BF165">
        <f t="shared" ref="BF165:BF166" si="128">BD165-BB165</f>
        <v>235</v>
      </c>
      <c r="BH165">
        <f t="shared" ref="BH165:BH166" si="129">AZ165/BD165</f>
        <v>0.99824253075571179</v>
      </c>
      <c r="BI165">
        <v>31</v>
      </c>
      <c r="BJ165">
        <f t="shared" ref="BJ165:BJ166" si="130">AZ165/BI165</f>
        <v>18.322580645161292</v>
      </c>
      <c r="BK165">
        <f t="shared" ref="BK165:BK166" si="131">BB165*$BK$163</f>
        <v>1252222.78</v>
      </c>
      <c r="BL165">
        <f t="shared" ref="BL165:BL166" si="132">BK165/BI165</f>
        <v>40394.283225806452</v>
      </c>
      <c r="BM165">
        <f t="shared" ref="BM165:BM166" si="133">BL165/12</f>
        <v>3366.1902688172045</v>
      </c>
      <c r="BN165">
        <f t="shared" ref="BN165:BN166" si="134">BM165*0.85</f>
        <v>2861.2617284946236</v>
      </c>
    </row>
    <row r="166" spans="9:78" x14ac:dyDescent="0.25">
      <c r="J166" t="s">
        <v>246</v>
      </c>
      <c r="K166" s="26" t="s">
        <v>49</v>
      </c>
      <c r="L166" s="26" t="s">
        <v>50</v>
      </c>
      <c r="M166" s="26" t="s">
        <v>200</v>
      </c>
      <c r="N166" s="26" t="s">
        <v>379</v>
      </c>
      <c r="O166" s="26" t="s">
        <v>51</v>
      </c>
      <c r="P166" s="26" t="s">
        <v>272</v>
      </c>
      <c r="Q166" s="26" t="s">
        <v>369</v>
      </c>
      <c r="R166" s="22" t="s">
        <v>52</v>
      </c>
      <c r="S166" s="22" t="s">
        <v>229</v>
      </c>
      <c r="T166" s="22" t="s">
        <v>53</v>
      </c>
      <c r="U166" s="22" t="s">
        <v>424</v>
      </c>
      <c r="V166" s="24" t="s">
        <v>43</v>
      </c>
      <c r="W166" s="24" t="s">
        <v>44</v>
      </c>
      <c r="X166" s="24" t="s">
        <v>356</v>
      </c>
      <c r="Y166" s="24" t="s">
        <v>45</v>
      </c>
      <c r="Z166" s="84" t="s">
        <v>46</v>
      </c>
      <c r="AA166" s="84" t="s">
        <v>47</v>
      </c>
      <c r="AB166" s="84" t="s">
        <v>48</v>
      </c>
      <c r="AC166" s="84" t="s">
        <v>296</v>
      </c>
      <c r="AD166" s="20" t="s">
        <v>228</v>
      </c>
      <c r="AE166" s="54" t="s">
        <v>202</v>
      </c>
      <c r="AF166" s="23" t="s">
        <v>54</v>
      </c>
      <c r="AG166" s="23" t="s">
        <v>327</v>
      </c>
      <c r="AH166" s="82" t="s">
        <v>55</v>
      </c>
      <c r="AI166" s="72" t="s">
        <v>56</v>
      </c>
      <c r="AJ166" s="25" t="s">
        <v>328</v>
      </c>
      <c r="AK166" s="25" t="s">
        <v>57</v>
      </c>
      <c r="AL166" s="25" t="s">
        <v>430</v>
      </c>
      <c r="AM166" s="21" t="s">
        <v>58</v>
      </c>
      <c r="AN166" s="21" t="s">
        <v>59</v>
      </c>
      <c r="AO166" s="21" t="s">
        <v>433</v>
      </c>
      <c r="AP166" s="19" t="s">
        <v>230</v>
      </c>
      <c r="AQ166" s="19" t="s">
        <v>380</v>
      </c>
      <c r="AR166" s="218" t="s">
        <v>60</v>
      </c>
      <c r="AS166" s="27"/>
      <c r="AY166" s="137" t="s">
        <v>541</v>
      </c>
      <c r="AZ166">
        <v>671</v>
      </c>
      <c r="BA166">
        <f>AZ166/AZ165</f>
        <v>1.181338028169014</v>
      </c>
      <c r="BB166">
        <v>415</v>
      </c>
      <c r="BC166">
        <f>BB166/BB165</f>
        <v>1.2425149700598803</v>
      </c>
      <c r="BD166">
        <v>712</v>
      </c>
      <c r="BE166">
        <f>BD166/BD165</f>
        <v>1.2513181019332162</v>
      </c>
      <c r="BF166">
        <f t="shared" si="128"/>
        <v>297</v>
      </c>
      <c r="BG166">
        <f>BF166/BF165</f>
        <v>1.2638297872340425</v>
      </c>
      <c r="BH166">
        <f t="shared" si="129"/>
        <v>0.94241573033707871</v>
      </c>
      <c r="BI166">
        <v>34</v>
      </c>
      <c r="BJ166">
        <f t="shared" si="130"/>
        <v>19.735294117647058</v>
      </c>
      <c r="BK166">
        <f t="shared" si="131"/>
        <v>1555905.55</v>
      </c>
      <c r="BL166">
        <f t="shared" si="132"/>
        <v>45761.927941176473</v>
      </c>
      <c r="BM166">
        <f t="shared" si="133"/>
        <v>3813.4939950980392</v>
      </c>
      <c r="BN166">
        <f t="shared" si="134"/>
        <v>3241.4698958333333</v>
      </c>
    </row>
    <row r="167" spans="9:78" x14ac:dyDescent="0.25">
      <c r="J167" t="s">
        <v>247</v>
      </c>
      <c r="K167" s="22" t="s">
        <v>75</v>
      </c>
      <c r="L167" s="29"/>
      <c r="M167" s="25" t="s">
        <v>422</v>
      </c>
      <c r="N167" s="20" t="s">
        <v>105</v>
      </c>
      <c r="O167" s="23" t="s">
        <v>268</v>
      </c>
      <c r="P167" s="22" t="s">
        <v>76</v>
      </c>
      <c r="Q167" s="21" t="s">
        <v>248</v>
      </c>
      <c r="R167" s="29"/>
      <c r="S167" s="29"/>
      <c r="T167" s="29"/>
      <c r="U167" s="37" t="s">
        <v>42</v>
      </c>
      <c r="V167" s="29"/>
      <c r="W167" s="21" t="s">
        <v>14</v>
      </c>
      <c r="X167" s="21" t="s">
        <v>74</v>
      </c>
      <c r="Y167" s="29"/>
      <c r="Z167" s="24" t="s">
        <v>80</v>
      </c>
      <c r="AA167" s="37" t="s">
        <v>42</v>
      </c>
      <c r="AB167" s="25" t="s">
        <v>81</v>
      </c>
      <c r="AC167" s="24" t="s">
        <v>79</v>
      </c>
      <c r="AD167" s="29"/>
      <c r="AE167" s="29"/>
      <c r="AF167" s="26" t="s">
        <v>82</v>
      </c>
      <c r="AG167" s="23" t="s">
        <v>78</v>
      </c>
      <c r="AH167" s="23" t="s">
        <v>77</v>
      </c>
      <c r="AI167" s="20" t="s">
        <v>267</v>
      </c>
      <c r="AJ167" s="22" t="s">
        <v>15</v>
      </c>
      <c r="AK167" s="29"/>
      <c r="AL167" s="20" t="s">
        <v>73</v>
      </c>
      <c r="AM167" s="29"/>
      <c r="AN167" s="29"/>
      <c r="AO167" s="29"/>
      <c r="AP167" s="29"/>
      <c r="AQ167" s="29"/>
      <c r="AR167" s="29"/>
    </row>
    <row r="168" spans="9:78" x14ac:dyDescent="0.25">
      <c r="Y168" s="302" t="s">
        <v>166</v>
      </c>
      <c r="AY168" s="137" t="s">
        <v>534</v>
      </c>
    </row>
    <row r="169" spans="9:78" x14ac:dyDescent="0.25">
      <c r="V169" s="68"/>
      <c r="W169" s="68"/>
      <c r="Y169" s="329" t="s">
        <v>164</v>
      </c>
      <c r="AA169" s="60"/>
      <c r="AE169" s="34" t="s">
        <v>425</v>
      </c>
      <c r="AI169"/>
      <c r="AJ169" s="42" t="s">
        <v>141</v>
      </c>
      <c r="AL169" s="306" t="s">
        <v>142</v>
      </c>
      <c r="BE169" s="416"/>
      <c r="BF169" s="416"/>
      <c r="BG169" s="416"/>
      <c r="BH169" s="416"/>
      <c r="BI169" s="416"/>
      <c r="BJ169" s="416"/>
      <c r="BK169" s="416"/>
      <c r="BL169" s="416"/>
      <c r="BM169" s="416"/>
      <c r="BN169" s="416"/>
      <c r="BO169" s="416"/>
    </row>
    <row r="170" spans="9:78" x14ac:dyDescent="0.25">
      <c r="R170" s="286" t="s">
        <v>88</v>
      </c>
      <c r="V170" s="38" t="s">
        <v>167</v>
      </c>
      <c r="W170" s="38" t="s">
        <v>168</v>
      </c>
      <c r="X170" s="38" t="s">
        <v>170</v>
      </c>
      <c r="Y170" s="70" t="s">
        <v>172</v>
      </c>
      <c r="Z170" s="70" t="s">
        <v>174</v>
      </c>
      <c r="AA170" s="70" t="s">
        <v>176</v>
      </c>
      <c r="AB170" s="70" t="s">
        <v>178</v>
      </c>
      <c r="AC170" s="262" t="s">
        <v>302</v>
      </c>
      <c r="AE170" s="382" t="s">
        <v>90</v>
      </c>
      <c r="AF170" s="299" t="s">
        <v>426</v>
      </c>
      <c r="AG170" s="299" t="s">
        <v>427</v>
      </c>
      <c r="AH170" s="380" t="s">
        <v>92</v>
      </c>
      <c r="AI170" s="43" t="s">
        <v>96</v>
      </c>
      <c r="AJ170" s="289" t="s">
        <v>439</v>
      </c>
      <c r="AL170" s="378" t="s">
        <v>438</v>
      </c>
      <c r="AM170" s="48" t="s">
        <v>198</v>
      </c>
      <c r="AN170" s="48" t="s">
        <v>199</v>
      </c>
      <c r="AO170" s="308" t="s">
        <v>432</v>
      </c>
      <c r="AP170" s="66" t="s">
        <v>103</v>
      </c>
      <c r="AR170" s="305" t="s">
        <v>99</v>
      </c>
      <c r="AS170" s="46" t="s">
        <v>101</v>
      </c>
    </row>
    <row r="171" spans="9:78" x14ac:dyDescent="0.25">
      <c r="I171" s="37" t="s">
        <v>2</v>
      </c>
      <c r="J171" s="37" t="s">
        <v>3</v>
      </c>
      <c r="K171" s="79" t="s">
        <v>149</v>
      </c>
      <c r="L171" s="79" t="s">
        <v>150</v>
      </c>
      <c r="M171" s="79" t="s">
        <v>151</v>
      </c>
      <c r="N171" s="79" t="s">
        <v>152</v>
      </c>
      <c r="O171" s="79" t="s">
        <v>153</v>
      </c>
      <c r="P171" s="79" t="s">
        <v>203</v>
      </c>
      <c r="Q171" s="263" t="s">
        <v>271</v>
      </c>
      <c r="R171" s="80" t="s">
        <v>180</v>
      </c>
      <c r="S171" s="80" t="s">
        <v>181</v>
      </c>
      <c r="T171" s="155" t="s">
        <v>182</v>
      </c>
      <c r="U171" s="303" t="s">
        <v>30</v>
      </c>
      <c r="V171" s="77" t="s">
        <v>165</v>
      </c>
      <c r="W171" s="77" t="s">
        <v>169</v>
      </c>
      <c r="X171" s="77" t="s">
        <v>171</v>
      </c>
      <c r="Y171" s="75" t="s">
        <v>173</v>
      </c>
      <c r="Z171" s="75" t="s">
        <v>175</v>
      </c>
      <c r="AA171" s="75" t="s">
        <v>177</v>
      </c>
      <c r="AB171" s="75" t="s">
        <v>179</v>
      </c>
      <c r="AC171" s="280" t="s">
        <v>303</v>
      </c>
      <c r="AD171" s="76" t="s">
        <v>89</v>
      </c>
      <c r="AE171" s="34" t="s">
        <v>91</v>
      </c>
      <c r="AF171" s="381" t="s">
        <v>93</v>
      </c>
      <c r="AG171" s="288" t="s">
        <v>428</v>
      </c>
      <c r="AH171" s="250" t="s">
        <v>273</v>
      </c>
      <c r="AI171" s="78" t="s">
        <v>95</v>
      </c>
      <c r="AJ171" s="276" t="s">
        <v>300</v>
      </c>
      <c r="AK171" s="81" t="s">
        <v>143</v>
      </c>
      <c r="AL171" s="379" t="s">
        <v>98</v>
      </c>
      <c r="AM171" s="74" t="s">
        <v>196</v>
      </c>
      <c r="AN171" s="74" t="s">
        <v>197</v>
      </c>
      <c r="AO171" s="386" t="s">
        <v>431</v>
      </c>
      <c r="AP171" s="65" t="s">
        <v>225</v>
      </c>
      <c r="AQ171" s="65" t="s">
        <v>226</v>
      </c>
      <c r="AR171" s="295" t="s">
        <v>339</v>
      </c>
      <c r="AS171" s="74" t="s">
        <v>109</v>
      </c>
      <c r="AW171" s="225" t="s">
        <v>2</v>
      </c>
      <c r="AX171" s="37" t="s">
        <v>3</v>
      </c>
      <c r="AY171" s="20" t="s">
        <v>73</v>
      </c>
      <c r="AZ171" s="20" t="s">
        <v>105</v>
      </c>
      <c r="BA171" s="20" t="s">
        <v>267</v>
      </c>
      <c r="BB171" s="21" t="s">
        <v>74</v>
      </c>
      <c r="BC171" s="21" t="s">
        <v>248</v>
      </c>
      <c r="BD171" s="21" t="s">
        <v>14</v>
      </c>
      <c r="BE171" s="22" t="s">
        <v>75</v>
      </c>
      <c r="BF171" s="22" t="s">
        <v>76</v>
      </c>
      <c r="BG171" s="22" t="s">
        <v>15</v>
      </c>
      <c r="BH171" s="23" t="s">
        <v>77</v>
      </c>
      <c r="BI171" s="23" t="s">
        <v>78</v>
      </c>
      <c r="BJ171" s="23" t="s">
        <v>268</v>
      </c>
      <c r="BK171" s="24" t="s">
        <v>79</v>
      </c>
      <c r="BL171" s="24" t="s">
        <v>80</v>
      </c>
      <c r="BM171" s="25" t="s">
        <v>81</v>
      </c>
      <c r="BN171" s="25" t="s">
        <v>422</v>
      </c>
      <c r="BO171" s="26" t="s">
        <v>82</v>
      </c>
      <c r="BP171" s="64" t="s">
        <v>154</v>
      </c>
      <c r="BQ171" s="64" t="s">
        <v>155</v>
      </c>
      <c r="BR171" s="64" t="s">
        <v>157</v>
      </c>
      <c r="BS171" s="63" t="s">
        <v>156</v>
      </c>
      <c r="BT171" s="63" t="s">
        <v>215</v>
      </c>
      <c r="BU171" s="63" t="s">
        <v>216</v>
      </c>
      <c r="BV171" s="37" t="s">
        <v>3</v>
      </c>
      <c r="BX171" s="137" t="s">
        <v>488</v>
      </c>
      <c r="BY171" s="137" t="s">
        <v>489</v>
      </c>
      <c r="BZ171" s="137" t="s">
        <v>490</v>
      </c>
    </row>
    <row r="172" spans="9:78" x14ac:dyDescent="0.25">
      <c r="I172" s="41" t="s">
        <v>210</v>
      </c>
      <c r="J172" s="29">
        <v>1</v>
      </c>
      <c r="K172" s="29">
        <f t="shared" ref="K172:Q181" si="135">COUNTIF($AY172:$BU172,"*"&amp;K$171&amp;"*")</f>
        <v>1</v>
      </c>
      <c r="L172" s="29">
        <f t="shared" si="135"/>
        <v>1</v>
      </c>
      <c r="M172" s="29">
        <f t="shared" si="135"/>
        <v>1</v>
      </c>
      <c r="N172" s="29">
        <f t="shared" si="135"/>
        <v>0</v>
      </c>
      <c r="O172" s="29">
        <f t="shared" si="135"/>
        <v>0</v>
      </c>
      <c r="P172" s="29">
        <f t="shared" si="135"/>
        <v>1</v>
      </c>
      <c r="Q172" s="29">
        <f t="shared" si="135"/>
        <v>0</v>
      </c>
      <c r="R172" s="29">
        <f t="shared" ref="R172:R208" si="136">COUNTIF($AY172:$BU172,"*"&amp;R$171&amp;"*")+COUNTIF($AY172:$BU172,"*"&amp;R$170&amp;"*")</f>
        <v>1</v>
      </c>
      <c r="S172" s="29">
        <f t="shared" ref="S172:U191" si="137">COUNTIF($AY172:$BU172,"*"&amp;S$171&amp;"*")</f>
        <v>0</v>
      </c>
      <c r="T172" s="29">
        <f t="shared" si="137"/>
        <v>0</v>
      </c>
      <c r="U172" s="29">
        <f t="shared" si="137"/>
        <v>1</v>
      </c>
      <c r="V172" s="29">
        <f t="shared" ref="V172:X191" si="138">COUNTIF($AY172:$BU172,"*"&amp;V$171&amp;"*")+COUNTIF($AY172:$BU172,"*"&amp;V$170&amp;"*")</f>
        <v>1</v>
      </c>
      <c r="W172" s="29">
        <f t="shared" si="138"/>
        <v>1</v>
      </c>
      <c r="X172" s="29">
        <f t="shared" si="138"/>
        <v>1</v>
      </c>
      <c r="Y172" s="29">
        <f t="shared" ref="Y172:Y208" si="139">COUNTIF($AY172:$BU172,"*"&amp;Y$169&amp;"*")+COUNTIF($AY172:$BU172,"*"&amp;Y$168&amp;"*")+COUNTIF($AY172:$BU172,"*"&amp;Y$170&amp;"*")+COUNTIF($AY172:$BU172,"*"&amp;Y$171&amp;"*")</f>
        <v>0</v>
      </c>
      <c r="Z172" s="29">
        <f t="shared" ref="Z172:AC191" si="140">COUNTIF($AY172:$BU172,"*"&amp;Z$171&amp;"*")+COUNTIF($AY172:$BU172,"*"&amp;Z$170&amp;"*")</f>
        <v>0</v>
      </c>
      <c r="AA172" s="29">
        <f t="shared" si="140"/>
        <v>1</v>
      </c>
      <c r="AB172" s="29">
        <f t="shared" si="140"/>
        <v>0</v>
      </c>
      <c r="AC172" s="29">
        <f t="shared" si="140"/>
        <v>0</v>
      </c>
      <c r="AD172" s="29">
        <f t="shared" ref="AD172:AD208" si="141">COUNTIF($AY172:$BU172,"*"&amp;AD$171&amp;"*")</f>
        <v>1</v>
      </c>
      <c r="AE172" s="29">
        <f t="shared" ref="AE172:AE208" si="142">COUNTIF($AY172:$BU172,"*"&amp;AE$169&amp;"*")+COUNTIF($AY172:$BU172,"*"&amp;AE$171&amp;"*")+COUNTIF($AY172:$BU172,"*"&amp;AE$170&amp;"*")</f>
        <v>0</v>
      </c>
      <c r="AF172" s="29">
        <f t="shared" ref="AF172:AI191" si="143">COUNTIF($AY172:$BU172,"*"&amp;AF$171&amp;"*")+COUNTIF($AY172:$BU172,"*"&amp;AF$170&amp;"*")</f>
        <v>0</v>
      </c>
      <c r="AG172" s="29">
        <f t="shared" si="143"/>
        <v>1</v>
      </c>
      <c r="AH172" s="29">
        <f t="shared" si="143"/>
        <v>1</v>
      </c>
      <c r="AI172" s="29">
        <f t="shared" si="143"/>
        <v>1</v>
      </c>
      <c r="AJ172" s="29">
        <f t="shared" ref="AJ172:AJ208" si="144">COUNTIF($AY172:$BU172,"*"&amp;AJ$169&amp;"*")+COUNTIF($AY172:$BU172,"*"&amp;AJ$171&amp;"*")+COUNTIF($AY172:$BU172,"*"&amp;AJ$170&amp;"*")</f>
        <v>1</v>
      </c>
      <c r="AK172" s="29">
        <f t="shared" ref="AK172:AK208" si="145">COUNTIF($AY172:$BU172,"*"&amp;AK$171&amp;"*")</f>
        <v>1</v>
      </c>
      <c r="AL172" s="29">
        <f t="shared" ref="AL172:AL208" si="146">COUNTIF($AY172:$BU172,"*"&amp;AL$169&amp;"*")+COUNTIF($AY172:$BU172,"*"&amp;AL$171&amp;"*")+COUNTIF($AY172:$BU172,"*"&amp;AL$170&amp;"*")</f>
        <v>1</v>
      </c>
      <c r="AM172" s="29">
        <f t="shared" ref="AM172:AP191" si="147">COUNTIF($AY172:$BU172,"*"&amp;AM$171&amp;"*")+COUNTIF($AY172:$BU172,"*"&amp;AM$170&amp;"*")</f>
        <v>1</v>
      </c>
      <c r="AN172" s="29">
        <f t="shared" si="147"/>
        <v>1</v>
      </c>
      <c r="AO172" s="29">
        <f t="shared" si="147"/>
        <v>0</v>
      </c>
      <c r="AP172" s="29">
        <f t="shared" si="147"/>
        <v>1</v>
      </c>
      <c r="AQ172" s="29">
        <f t="shared" ref="AQ172:AQ208" si="148">COUNTIF($AY172:$BU172,"*"&amp;AQ$171&amp;"*")</f>
        <v>1</v>
      </c>
      <c r="AR172" s="29">
        <f t="shared" ref="AR172:AR208" si="149">COUNTIF($AY172:$BU172,"*"&amp;AR$171&amp;"*")+COUNTIF($AY172:$BU172,"*"&amp;AR$170&amp;"*")</f>
        <v>1</v>
      </c>
      <c r="AS172" s="29">
        <f t="shared" ref="AS172:AS208" si="150">AM172+AN172+AO172</f>
        <v>2</v>
      </c>
      <c r="AW172" s="226" t="s">
        <v>210</v>
      </c>
      <c r="AX172" s="29">
        <v>1</v>
      </c>
      <c r="AY172" s="305" t="s">
        <v>99</v>
      </c>
      <c r="AZ172" s="303" t="s">
        <v>30</v>
      </c>
      <c r="BA172" s="261" t="s">
        <v>165</v>
      </c>
      <c r="BB172" s="261" t="s">
        <v>171</v>
      </c>
      <c r="BC172" s="46" t="s">
        <v>196</v>
      </c>
      <c r="BD172" s="306" t="s">
        <v>143</v>
      </c>
      <c r="BE172" s="65" t="s">
        <v>227</v>
      </c>
      <c r="BF172" s="155" t="s">
        <v>180</v>
      </c>
      <c r="BG172" s="43" t="s">
        <v>95</v>
      </c>
      <c r="BH172" s="290" t="s">
        <v>204</v>
      </c>
      <c r="BI172" s="46" t="s">
        <v>197</v>
      </c>
      <c r="BJ172" s="261" t="s">
        <v>169</v>
      </c>
      <c r="BK172" s="299" t="s">
        <v>427</v>
      </c>
      <c r="BL172" s="183" t="s">
        <v>273</v>
      </c>
      <c r="BM172" s="391" t="s">
        <v>413</v>
      </c>
      <c r="BN172" s="289" t="s">
        <v>439</v>
      </c>
      <c r="BO172" s="301" t="s">
        <v>176</v>
      </c>
      <c r="BP172" s="37"/>
      <c r="BQ172" s="37"/>
      <c r="BR172" s="290" t="s">
        <v>435</v>
      </c>
      <c r="BS172" s="389"/>
      <c r="BT172" s="389"/>
      <c r="BU172" s="37"/>
      <c r="BV172" s="29">
        <v>1</v>
      </c>
      <c r="BX172">
        <v>8</v>
      </c>
      <c r="BY172">
        <v>8</v>
      </c>
      <c r="BZ172">
        <v>7</v>
      </c>
    </row>
    <row r="173" spans="9:78" x14ac:dyDescent="0.25">
      <c r="I173" s="41" t="s">
        <v>210</v>
      </c>
      <c r="J173" s="29">
        <v>2</v>
      </c>
      <c r="K173" s="29">
        <f t="shared" si="135"/>
        <v>1</v>
      </c>
      <c r="L173" s="29">
        <f t="shared" si="135"/>
        <v>0</v>
      </c>
      <c r="M173" s="29">
        <f t="shared" si="135"/>
        <v>0</v>
      </c>
      <c r="N173" s="29">
        <f t="shared" si="135"/>
        <v>1</v>
      </c>
      <c r="O173" s="29">
        <f t="shared" si="135"/>
        <v>1</v>
      </c>
      <c r="P173" s="29">
        <f t="shared" si="135"/>
        <v>1</v>
      </c>
      <c r="Q173" s="29">
        <f t="shared" si="135"/>
        <v>0</v>
      </c>
      <c r="R173" s="29">
        <f t="shared" si="136"/>
        <v>1</v>
      </c>
      <c r="S173" s="29">
        <f t="shared" si="137"/>
        <v>1</v>
      </c>
      <c r="T173" s="29">
        <f t="shared" si="137"/>
        <v>1</v>
      </c>
      <c r="U173" s="29">
        <f t="shared" si="137"/>
        <v>1</v>
      </c>
      <c r="V173" s="29">
        <f t="shared" si="138"/>
        <v>1</v>
      </c>
      <c r="W173" s="29">
        <f t="shared" si="138"/>
        <v>1</v>
      </c>
      <c r="X173" s="29">
        <f t="shared" si="138"/>
        <v>1</v>
      </c>
      <c r="Y173" s="29">
        <f t="shared" si="139"/>
        <v>1</v>
      </c>
      <c r="Z173" s="29">
        <f t="shared" si="140"/>
        <v>0</v>
      </c>
      <c r="AA173" s="29">
        <f t="shared" si="140"/>
        <v>1</v>
      </c>
      <c r="AB173" s="29">
        <f t="shared" si="140"/>
        <v>0</v>
      </c>
      <c r="AC173" s="29">
        <f t="shared" si="140"/>
        <v>0</v>
      </c>
      <c r="AD173" s="29">
        <f t="shared" si="141"/>
        <v>1</v>
      </c>
      <c r="AE173" s="29">
        <f t="shared" si="142"/>
        <v>1</v>
      </c>
      <c r="AF173" s="29">
        <f t="shared" si="143"/>
        <v>0</v>
      </c>
      <c r="AG173" s="29">
        <f t="shared" si="143"/>
        <v>1</v>
      </c>
      <c r="AH173" s="29">
        <f t="shared" si="143"/>
        <v>1</v>
      </c>
      <c r="AI173" s="29">
        <f t="shared" si="143"/>
        <v>1</v>
      </c>
      <c r="AJ173" s="29">
        <f t="shared" si="144"/>
        <v>1</v>
      </c>
      <c r="AK173" s="29">
        <f t="shared" si="145"/>
        <v>0</v>
      </c>
      <c r="AL173" s="29">
        <f t="shared" si="146"/>
        <v>0</v>
      </c>
      <c r="AM173" s="29">
        <f t="shared" si="147"/>
        <v>1</v>
      </c>
      <c r="AN173" s="29">
        <f t="shared" si="147"/>
        <v>1</v>
      </c>
      <c r="AO173" s="29">
        <f t="shared" si="147"/>
        <v>0</v>
      </c>
      <c r="AP173" s="29">
        <f t="shared" si="147"/>
        <v>1</v>
      </c>
      <c r="AQ173" s="29">
        <f t="shared" si="148"/>
        <v>1</v>
      </c>
      <c r="AR173" s="29">
        <f t="shared" si="149"/>
        <v>1</v>
      </c>
      <c r="AS173" s="29">
        <f t="shared" si="150"/>
        <v>2</v>
      </c>
      <c r="AW173" s="226" t="s">
        <v>210</v>
      </c>
      <c r="AX173" s="29">
        <v>2</v>
      </c>
      <c r="AY173" s="303" t="s">
        <v>30</v>
      </c>
      <c r="AZ173" s="305" t="s">
        <v>99</v>
      </c>
      <c r="BA173" s="261" t="s">
        <v>167</v>
      </c>
      <c r="BB173" s="302" t="s">
        <v>170</v>
      </c>
      <c r="BC173" s="303" t="s">
        <v>182</v>
      </c>
      <c r="BD173" s="43" t="s">
        <v>95</v>
      </c>
      <c r="BE173" s="65" t="s">
        <v>227</v>
      </c>
      <c r="BF173" s="48" t="s">
        <v>199</v>
      </c>
      <c r="BG173" s="155" t="s">
        <v>181</v>
      </c>
      <c r="BH173" s="276" t="s">
        <v>300</v>
      </c>
      <c r="BI173" s="302" t="s">
        <v>166</v>
      </c>
      <c r="BJ173" s="261" t="s">
        <v>168</v>
      </c>
      <c r="BK173" s="46" t="s">
        <v>196</v>
      </c>
      <c r="BL173" s="299" t="s">
        <v>427</v>
      </c>
      <c r="BM173" s="391" t="s">
        <v>444</v>
      </c>
      <c r="BN173" s="387" t="s">
        <v>425</v>
      </c>
      <c r="BO173" s="301" t="s">
        <v>177</v>
      </c>
      <c r="BP173" s="291" t="s">
        <v>389</v>
      </c>
      <c r="BQ173" s="291" t="s">
        <v>366</v>
      </c>
      <c r="BR173" s="37"/>
      <c r="BS173" s="37"/>
      <c r="BT173" s="37"/>
      <c r="BU173" s="37"/>
      <c r="BV173" s="29">
        <v>2</v>
      </c>
      <c r="BX173">
        <v>12</v>
      </c>
      <c r="BY173">
        <v>9</v>
      </c>
      <c r="BZ173">
        <v>8</v>
      </c>
    </row>
    <row r="174" spans="9:78" x14ac:dyDescent="0.25">
      <c r="I174" s="41" t="s">
        <v>210</v>
      </c>
      <c r="J174" s="29">
        <v>3</v>
      </c>
      <c r="K174" s="29">
        <f t="shared" si="135"/>
        <v>1</v>
      </c>
      <c r="L174" s="29">
        <f t="shared" si="135"/>
        <v>1</v>
      </c>
      <c r="M174" s="29">
        <f t="shared" si="135"/>
        <v>1</v>
      </c>
      <c r="N174" s="29">
        <f t="shared" si="135"/>
        <v>1</v>
      </c>
      <c r="O174" s="29">
        <f t="shared" si="135"/>
        <v>0</v>
      </c>
      <c r="P174" s="29">
        <f t="shared" si="135"/>
        <v>1</v>
      </c>
      <c r="Q174" s="29">
        <f t="shared" si="135"/>
        <v>1</v>
      </c>
      <c r="R174" s="29">
        <f t="shared" si="136"/>
        <v>1</v>
      </c>
      <c r="S174" s="29">
        <f t="shared" si="137"/>
        <v>1</v>
      </c>
      <c r="T174" s="29">
        <f t="shared" si="137"/>
        <v>1</v>
      </c>
      <c r="U174" s="29">
        <f t="shared" si="137"/>
        <v>0</v>
      </c>
      <c r="V174" s="29">
        <f t="shared" si="138"/>
        <v>1</v>
      </c>
      <c r="W174" s="29">
        <f t="shared" si="138"/>
        <v>1</v>
      </c>
      <c r="X174" s="29">
        <f t="shared" si="138"/>
        <v>1</v>
      </c>
      <c r="Y174" s="29">
        <f t="shared" si="139"/>
        <v>1</v>
      </c>
      <c r="Z174" s="29">
        <f t="shared" si="140"/>
        <v>0</v>
      </c>
      <c r="AA174" s="29">
        <f t="shared" si="140"/>
        <v>0</v>
      </c>
      <c r="AB174" s="29">
        <f t="shared" si="140"/>
        <v>0</v>
      </c>
      <c r="AC174" s="29">
        <f t="shared" si="140"/>
        <v>0</v>
      </c>
      <c r="AD174" s="29">
        <f t="shared" si="141"/>
        <v>1</v>
      </c>
      <c r="AE174" s="29">
        <f t="shared" si="142"/>
        <v>1</v>
      </c>
      <c r="AF174" s="29">
        <f t="shared" si="143"/>
        <v>0</v>
      </c>
      <c r="AG174" s="29">
        <f t="shared" si="143"/>
        <v>0</v>
      </c>
      <c r="AH174" s="29">
        <f t="shared" si="143"/>
        <v>1</v>
      </c>
      <c r="AI174" s="29">
        <f t="shared" si="143"/>
        <v>1</v>
      </c>
      <c r="AJ174" s="29">
        <f t="shared" si="144"/>
        <v>1</v>
      </c>
      <c r="AK174" s="29">
        <f t="shared" si="145"/>
        <v>0</v>
      </c>
      <c r="AL174" s="29">
        <f t="shared" si="146"/>
        <v>1</v>
      </c>
      <c r="AM174" s="29">
        <f t="shared" si="147"/>
        <v>1</v>
      </c>
      <c r="AN174" s="29">
        <f t="shared" si="147"/>
        <v>1</v>
      </c>
      <c r="AO174" s="29">
        <f t="shared" si="147"/>
        <v>0</v>
      </c>
      <c r="AP174" s="29">
        <f t="shared" si="147"/>
        <v>1</v>
      </c>
      <c r="AQ174" s="29">
        <f t="shared" si="148"/>
        <v>1</v>
      </c>
      <c r="AR174" s="29">
        <f t="shared" si="149"/>
        <v>0</v>
      </c>
      <c r="AS174" s="29">
        <f t="shared" si="150"/>
        <v>2</v>
      </c>
      <c r="AW174" s="226" t="s">
        <v>210</v>
      </c>
      <c r="AX174" s="29">
        <v>3</v>
      </c>
      <c r="AY174" s="261" t="s">
        <v>171</v>
      </c>
      <c r="AZ174" s="261" t="s">
        <v>167</v>
      </c>
      <c r="BA174" s="303" t="s">
        <v>182</v>
      </c>
      <c r="BB174" s="155" t="s">
        <v>181</v>
      </c>
      <c r="BC174" s="43" t="s">
        <v>95</v>
      </c>
      <c r="BD174" s="261" t="s">
        <v>168</v>
      </c>
      <c r="BE174" s="292" t="s">
        <v>293</v>
      </c>
      <c r="BF174" s="292" t="s">
        <v>437</v>
      </c>
      <c r="BG174" s="292" t="s">
        <v>393</v>
      </c>
      <c r="BH174" s="65" t="s">
        <v>227</v>
      </c>
      <c r="BI174" s="302" t="s">
        <v>164</v>
      </c>
      <c r="BJ174" s="276" t="s">
        <v>300</v>
      </c>
      <c r="BK174" s="306" t="s">
        <v>142</v>
      </c>
      <c r="BL174" s="46" t="s">
        <v>196</v>
      </c>
      <c r="BM174" s="383" t="s">
        <v>450</v>
      </c>
      <c r="BN174" s="308" t="s">
        <v>199</v>
      </c>
      <c r="BO174" s="297" t="s">
        <v>454</v>
      </c>
      <c r="BP174" s="389"/>
      <c r="BQ174" s="389"/>
      <c r="BR174" s="389"/>
      <c r="BS174" s="37"/>
      <c r="BT174" s="37"/>
      <c r="BU174" s="37"/>
      <c r="BV174" s="29">
        <v>3</v>
      </c>
      <c r="BX174">
        <v>12</v>
      </c>
      <c r="BY174">
        <v>9</v>
      </c>
      <c r="BZ174">
        <v>9</v>
      </c>
    </row>
    <row r="175" spans="9:78" x14ac:dyDescent="0.25">
      <c r="I175" s="41" t="s">
        <v>210</v>
      </c>
      <c r="J175" s="29">
        <v>4</v>
      </c>
      <c r="K175" s="29">
        <f t="shared" si="135"/>
        <v>1</v>
      </c>
      <c r="L175" s="29">
        <f t="shared" si="135"/>
        <v>0</v>
      </c>
      <c r="M175" s="29">
        <f t="shared" si="135"/>
        <v>1</v>
      </c>
      <c r="N175" s="29">
        <f t="shared" si="135"/>
        <v>1</v>
      </c>
      <c r="O175" s="29">
        <f t="shared" si="135"/>
        <v>1</v>
      </c>
      <c r="P175" s="29">
        <f t="shared" si="135"/>
        <v>1</v>
      </c>
      <c r="Q175" s="29">
        <f t="shared" si="135"/>
        <v>1</v>
      </c>
      <c r="R175" s="29">
        <f t="shared" si="136"/>
        <v>1</v>
      </c>
      <c r="S175" s="29">
        <f t="shared" si="137"/>
        <v>1</v>
      </c>
      <c r="T175" s="29">
        <f t="shared" si="137"/>
        <v>1</v>
      </c>
      <c r="U175" s="29">
        <f t="shared" si="137"/>
        <v>0</v>
      </c>
      <c r="V175" s="29">
        <f t="shared" si="138"/>
        <v>1</v>
      </c>
      <c r="W175" s="29">
        <f t="shared" si="138"/>
        <v>1</v>
      </c>
      <c r="X175" s="29">
        <f t="shared" si="138"/>
        <v>1</v>
      </c>
      <c r="Y175" s="29">
        <f t="shared" si="139"/>
        <v>1</v>
      </c>
      <c r="Z175" s="29">
        <f t="shared" si="140"/>
        <v>0</v>
      </c>
      <c r="AA175" s="29">
        <f t="shared" si="140"/>
        <v>0</v>
      </c>
      <c r="AB175" s="29">
        <f t="shared" si="140"/>
        <v>0</v>
      </c>
      <c r="AC175" s="29">
        <f t="shared" si="140"/>
        <v>0</v>
      </c>
      <c r="AD175" s="29">
        <f t="shared" si="141"/>
        <v>1</v>
      </c>
      <c r="AE175" s="29">
        <f t="shared" si="142"/>
        <v>1</v>
      </c>
      <c r="AF175" s="29">
        <f t="shared" si="143"/>
        <v>0</v>
      </c>
      <c r="AG175" s="29">
        <f t="shared" si="143"/>
        <v>0</v>
      </c>
      <c r="AH175" s="29">
        <f t="shared" si="143"/>
        <v>1</v>
      </c>
      <c r="AI175" s="29">
        <f t="shared" si="143"/>
        <v>1</v>
      </c>
      <c r="AJ175" s="29">
        <f t="shared" si="144"/>
        <v>1</v>
      </c>
      <c r="AK175" s="29">
        <f t="shared" si="145"/>
        <v>0</v>
      </c>
      <c r="AL175" s="29">
        <f t="shared" si="146"/>
        <v>1</v>
      </c>
      <c r="AM175" s="29">
        <f t="shared" si="147"/>
        <v>1</v>
      </c>
      <c r="AN175" s="29">
        <f t="shared" si="147"/>
        <v>1</v>
      </c>
      <c r="AO175" s="29">
        <f t="shared" si="147"/>
        <v>1</v>
      </c>
      <c r="AP175" s="29">
        <f t="shared" si="147"/>
        <v>1</v>
      </c>
      <c r="AQ175" s="29">
        <f t="shared" si="148"/>
        <v>1</v>
      </c>
      <c r="AR175" s="29">
        <f t="shared" si="149"/>
        <v>0</v>
      </c>
      <c r="AS175" s="29">
        <f t="shared" si="150"/>
        <v>3</v>
      </c>
      <c r="AW175" s="226" t="s">
        <v>210</v>
      </c>
      <c r="AX175" s="29">
        <v>4</v>
      </c>
      <c r="AY175" s="261" t="s">
        <v>170</v>
      </c>
      <c r="AZ175" s="261" t="s">
        <v>165</v>
      </c>
      <c r="BA175" s="307" t="s">
        <v>431</v>
      </c>
      <c r="BB175" s="46" t="s">
        <v>196</v>
      </c>
      <c r="BC175" s="302" t="s">
        <v>166</v>
      </c>
      <c r="BD175" s="303" t="s">
        <v>182</v>
      </c>
      <c r="BE175" s="155" t="s">
        <v>181</v>
      </c>
      <c r="BF175" s="43" t="s">
        <v>95</v>
      </c>
      <c r="BG175" s="294" t="s">
        <v>64</v>
      </c>
      <c r="BH175" s="155" t="s">
        <v>180</v>
      </c>
      <c r="BI175" s="276" t="s">
        <v>300</v>
      </c>
      <c r="BJ175" s="46" t="s">
        <v>197</v>
      </c>
      <c r="BK175" s="261" t="s">
        <v>168</v>
      </c>
      <c r="BL175" s="306" t="s">
        <v>142</v>
      </c>
      <c r="BM175" s="66" t="s">
        <v>103</v>
      </c>
      <c r="BN175" s="183" t="s">
        <v>273</v>
      </c>
      <c r="BO175" s="387" t="s">
        <v>425</v>
      </c>
      <c r="BP175" s="37"/>
      <c r="BQ175" s="37"/>
      <c r="BR175" s="37"/>
      <c r="BS175" s="291" t="s">
        <v>389</v>
      </c>
      <c r="BT175" s="291" t="s">
        <v>367</v>
      </c>
      <c r="BU175" s="291" t="s">
        <v>394</v>
      </c>
      <c r="BV175" s="29">
        <v>4</v>
      </c>
      <c r="BX175">
        <v>4</v>
      </c>
      <c r="BY175">
        <v>4</v>
      </c>
      <c r="BZ175">
        <v>4</v>
      </c>
    </row>
    <row r="176" spans="9:78" x14ac:dyDescent="0.25">
      <c r="I176" s="41" t="s">
        <v>210</v>
      </c>
      <c r="J176" s="29">
        <v>5</v>
      </c>
      <c r="K176" s="29">
        <f t="shared" si="135"/>
        <v>1</v>
      </c>
      <c r="L176" s="29">
        <f t="shared" si="135"/>
        <v>1</v>
      </c>
      <c r="M176" s="29">
        <f t="shared" si="135"/>
        <v>1</v>
      </c>
      <c r="N176" s="29">
        <f t="shared" si="135"/>
        <v>0</v>
      </c>
      <c r="O176" s="29">
        <f t="shared" si="135"/>
        <v>1</v>
      </c>
      <c r="P176" s="29">
        <f t="shared" si="135"/>
        <v>1</v>
      </c>
      <c r="Q176" s="29">
        <f t="shared" si="135"/>
        <v>1</v>
      </c>
      <c r="R176" s="29">
        <f t="shared" si="136"/>
        <v>1</v>
      </c>
      <c r="S176" s="29">
        <f t="shared" si="137"/>
        <v>1</v>
      </c>
      <c r="T176" s="29">
        <f t="shared" si="137"/>
        <v>1</v>
      </c>
      <c r="U176" s="29">
        <f t="shared" si="137"/>
        <v>0</v>
      </c>
      <c r="V176" s="29">
        <f t="shared" si="138"/>
        <v>1</v>
      </c>
      <c r="W176" s="29">
        <f t="shared" si="138"/>
        <v>1</v>
      </c>
      <c r="X176" s="29">
        <f t="shared" si="138"/>
        <v>1</v>
      </c>
      <c r="Y176" s="29">
        <f t="shared" si="139"/>
        <v>1</v>
      </c>
      <c r="Z176" s="29">
        <f t="shared" si="140"/>
        <v>0</v>
      </c>
      <c r="AA176" s="29">
        <f t="shared" si="140"/>
        <v>0</v>
      </c>
      <c r="AB176" s="29">
        <f t="shared" si="140"/>
        <v>0</v>
      </c>
      <c r="AC176" s="29">
        <f t="shared" si="140"/>
        <v>0</v>
      </c>
      <c r="AD176" s="29">
        <f t="shared" si="141"/>
        <v>1</v>
      </c>
      <c r="AE176" s="29">
        <f t="shared" si="142"/>
        <v>0</v>
      </c>
      <c r="AF176" s="29">
        <f t="shared" si="143"/>
        <v>0</v>
      </c>
      <c r="AG176" s="29">
        <f t="shared" si="143"/>
        <v>0</v>
      </c>
      <c r="AH176" s="29">
        <f t="shared" si="143"/>
        <v>0</v>
      </c>
      <c r="AI176" s="29">
        <f t="shared" si="143"/>
        <v>1</v>
      </c>
      <c r="AJ176" s="29">
        <f t="shared" si="144"/>
        <v>1</v>
      </c>
      <c r="AK176" s="29">
        <f t="shared" si="145"/>
        <v>0</v>
      </c>
      <c r="AL176" s="29">
        <f t="shared" si="146"/>
        <v>1</v>
      </c>
      <c r="AM176" s="29">
        <f t="shared" si="147"/>
        <v>1</v>
      </c>
      <c r="AN176" s="29">
        <f t="shared" si="147"/>
        <v>1</v>
      </c>
      <c r="AO176" s="29">
        <f t="shared" si="147"/>
        <v>1</v>
      </c>
      <c r="AP176" s="29">
        <f t="shared" si="147"/>
        <v>1</v>
      </c>
      <c r="AQ176" s="29">
        <f t="shared" si="148"/>
        <v>1</v>
      </c>
      <c r="AR176" s="29">
        <f t="shared" si="149"/>
        <v>1</v>
      </c>
      <c r="AS176" s="29">
        <f t="shared" si="150"/>
        <v>3</v>
      </c>
      <c r="AW176" s="226" t="s">
        <v>210</v>
      </c>
      <c r="AX176" s="29">
        <v>5</v>
      </c>
      <c r="AY176" s="46" t="s">
        <v>196</v>
      </c>
      <c r="AZ176" s="307" t="s">
        <v>431</v>
      </c>
      <c r="BA176" s="305" t="s">
        <v>99</v>
      </c>
      <c r="BB176" s="43" t="s">
        <v>95</v>
      </c>
      <c r="BC176" s="302" t="s">
        <v>164</v>
      </c>
      <c r="BD176" s="46" t="s">
        <v>197</v>
      </c>
      <c r="BE176" s="293" t="s">
        <v>442</v>
      </c>
      <c r="BF176" s="261" t="s">
        <v>170</v>
      </c>
      <c r="BG176" s="65" t="s">
        <v>227</v>
      </c>
      <c r="BH176" s="302" t="s">
        <v>165</v>
      </c>
      <c r="BI176" s="303" t="s">
        <v>182</v>
      </c>
      <c r="BJ176" s="155" t="s">
        <v>180</v>
      </c>
      <c r="BK176" s="155" t="s">
        <v>181</v>
      </c>
      <c r="BL176" s="261" t="s">
        <v>168</v>
      </c>
      <c r="BM176" s="291" t="s">
        <v>391</v>
      </c>
      <c r="BN176" s="291" t="s">
        <v>367</v>
      </c>
      <c r="BO176" s="388" t="s">
        <v>445</v>
      </c>
      <c r="BP176" s="37"/>
      <c r="BQ176" s="37"/>
      <c r="BR176" s="37"/>
      <c r="BS176" s="37"/>
      <c r="BT176" s="37"/>
      <c r="BU176" s="37"/>
      <c r="BV176" s="29">
        <v>5</v>
      </c>
      <c r="BX176">
        <v>11</v>
      </c>
      <c r="BY176">
        <v>11</v>
      </c>
      <c r="BZ176">
        <v>11</v>
      </c>
    </row>
    <row r="177" spans="9:78" x14ac:dyDescent="0.25">
      <c r="I177" s="41" t="s">
        <v>210</v>
      </c>
      <c r="J177" s="29">
        <v>6</v>
      </c>
      <c r="K177" s="29">
        <f t="shared" si="135"/>
        <v>0</v>
      </c>
      <c r="L177" s="29">
        <f t="shared" si="135"/>
        <v>1</v>
      </c>
      <c r="M177" s="29">
        <f t="shared" si="135"/>
        <v>1</v>
      </c>
      <c r="N177" s="29">
        <f t="shared" si="135"/>
        <v>1</v>
      </c>
      <c r="O177" s="29">
        <f t="shared" si="135"/>
        <v>1</v>
      </c>
      <c r="P177" s="29">
        <f t="shared" si="135"/>
        <v>0</v>
      </c>
      <c r="Q177" s="29">
        <f t="shared" si="135"/>
        <v>1</v>
      </c>
      <c r="R177" s="29">
        <f t="shared" si="136"/>
        <v>0</v>
      </c>
      <c r="S177" s="29">
        <f t="shared" si="137"/>
        <v>1</v>
      </c>
      <c r="T177" s="29">
        <f t="shared" si="137"/>
        <v>0</v>
      </c>
      <c r="U177" s="29">
        <f t="shared" si="137"/>
        <v>0</v>
      </c>
      <c r="V177" s="29">
        <f t="shared" si="138"/>
        <v>1</v>
      </c>
      <c r="W177" s="29">
        <f t="shared" si="138"/>
        <v>1</v>
      </c>
      <c r="X177" s="29">
        <f t="shared" si="138"/>
        <v>0</v>
      </c>
      <c r="Y177" s="29">
        <f t="shared" si="139"/>
        <v>0</v>
      </c>
      <c r="Z177" s="29">
        <f t="shared" si="140"/>
        <v>0</v>
      </c>
      <c r="AA177" s="29">
        <f t="shared" si="140"/>
        <v>0</v>
      </c>
      <c r="AB177" s="29">
        <f t="shared" si="140"/>
        <v>0</v>
      </c>
      <c r="AC177" s="29">
        <f t="shared" si="140"/>
        <v>0</v>
      </c>
      <c r="AD177" s="29">
        <f t="shared" si="141"/>
        <v>1</v>
      </c>
      <c r="AE177" s="29">
        <f t="shared" si="142"/>
        <v>0</v>
      </c>
      <c r="AF177" s="29">
        <f t="shared" si="143"/>
        <v>0</v>
      </c>
      <c r="AG177" s="29">
        <f t="shared" si="143"/>
        <v>0</v>
      </c>
      <c r="AH177" s="29">
        <f t="shared" si="143"/>
        <v>0</v>
      </c>
      <c r="AI177" s="29">
        <f t="shared" si="143"/>
        <v>1</v>
      </c>
      <c r="AJ177" s="29">
        <f t="shared" si="144"/>
        <v>1</v>
      </c>
      <c r="AK177" s="29">
        <f t="shared" si="145"/>
        <v>1</v>
      </c>
      <c r="AL177" s="29">
        <f t="shared" si="146"/>
        <v>1</v>
      </c>
      <c r="AM177" s="29">
        <f t="shared" si="147"/>
        <v>1</v>
      </c>
      <c r="AN177" s="29">
        <f t="shared" si="147"/>
        <v>1</v>
      </c>
      <c r="AO177" s="29">
        <f t="shared" si="147"/>
        <v>0</v>
      </c>
      <c r="AP177" s="29">
        <f t="shared" si="147"/>
        <v>1</v>
      </c>
      <c r="AQ177" s="29">
        <f t="shared" si="148"/>
        <v>0</v>
      </c>
      <c r="AR177" s="29">
        <f t="shared" si="149"/>
        <v>0</v>
      </c>
      <c r="AS177" s="29">
        <f t="shared" si="150"/>
        <v>2</v>
      </c>
      <c r="AW177" s="226" t="s">
        <v>210</v>
      </c>
      <c r="AX177" s="29">
        <v>6</v>
      </c>
      <c r="AY177" s="65"/>
      <c r="AZ177" s="65"/>
      <c r="BA177" s="65"/>
      <c r="BB177" s="65"/>
      <c r="BC177" s="65"/>
      <c r="BD177" s="65"/>
      <c r="BE177" s="43" t="s">
        <v>95</v>
      </c>
      <c r="BF177" s="306" t="s">
        <v>143</v>
      </c>
      <c r="BG177" s="294" t="s">
        <v>310</v>
      </c>
      <c r="BH177" s="261" t="s">
        <v>167</v>
      </c>
      <c r="BI177" s="291" t="s">
        <v>407</v>
      </c>
      <c r="BJ177" s="291" t="s">
        <v>394</v>
      </c>
      <c r="BK177" s="261" t="s">
        <v>169</v>
      </c>
      <c r="BL177" s="155" t="s">
        <v>181</v>
      </c>
      <c r="BM177" s="388" t="s">
        <v>445</v>
      </c>
      <c r="BN177" s="65"/>
      <c r="BO177" s="46" t="s">
        <v>163</v>
      </c>
      <c r="BP177" s="65"/>
      <c r="BQ177" s="65"/>
      <c r="BR177" s="65"/>
      <c r="BS177" s="65"/>
      <c r="BT177" s="65"/>
      <c r="BU177" s="65"/>
      <c r="BV177" s="29">
        <v>6</v>
      </c>
      <c r="BX177">
        <v>9</v>
      </c>
      <c r="BY177">
        <v>12</v>
      </c>
      <c r="BZ177">
        <v>12</v>
      </c>
    </row>
    <row r="178" spans="9:78" x14ac:dyDescent="0.25">
      <c r="I178" s="41" t="s">
        <v>210</v>
      </c>
      <c r="J178" s="88">
        <v>7</v>
      </c>
      <c r="K178" s="65">
        <f t="shared" si="135"/>
        <v>0</v>
      </c>
      <c r="L178" s="65">
        <f t="shared" si="135"/>
        <v>0</v>
      </c>
      <c r="M178" s="65">
        <f t="shared" si="135"/>
        <v>0</v>
      </c>
      <c r="N178" s="65">
        <f t="shared" si="135"/>
        <v>0</v>
      </c>
      <c r="O178" s="65">
        <f t="shared" si="135"/>
        <v>0</v>
      </c>
      <c r="P178" s="65">
        <f t="shared" si="135"/>
        <v>0</v>
      </c>
      <c r="Q178" s="65">
        <f t="shared" si="135"/>
        <v>0</v>
      </c>
      <c r="R178" s="65">
        <f t="shared" si="136"/>
        <v>0</v>
      </c>
      <c r="S178" s="65">
        <f t="shared" si="137"/>
        <v>0</v>
      </c>
      <c r="T178" s="65">
        <f t="shared" si="137"/>
        <v>0</v>
      </c>
      <c r="U178" s="65">
        <f t="shared" si="137"/>
        <v>0</v>
      </c>
      <c r="V178" s="65">
        <f t="shared" si="138"/>
        <v>0</v>
      </c>
      <c r="W178" s="65">
        <f t="shared" si="138"/>
        <v>0</v>
      </c>
      <c r="X178" s="65">
        <f t="shared" si="138"/>
        <v>0</v>
      </c>
      <c r="Y178" s="65">
        <f t="shared" si="139"/>
        <v>0</v>
      </c>
      <c r="Z178" s="65">
        <f t="shared" si="140"/>
        <v>0</v>
      </c>
      <c r="AA178" s="65">
        <f t="shared" si="140"/>
        <v>0</v>
      </c>
      <c r="AB178" s="65">
        <f t="shared" si="140"/>
        <v>0</v>
      </c>
      <c r="AC178" s="65">
        <f t="shared" si="140"/>
        <v>0</v>
      </c>
      <c r="AD178" s="65">
        <f t="shared" si="141"/>
        <v>0</v>
      </c>
      <c r="AE178" s="65">
        <f t="shared" si="142"/>
        <v>0</v>
      </c>
      <c r="AF178" s="65">
        <f t="shared" si="143"/>
        <v>0</v>
      </c>
      <c r="AG178" s="65">
        <f t="shared" si="143"/>
        <v>0</v>
      </c>
      <c r="AH178" s="65">
        <f t="shared" si="143"/>
        <v>1</v>
      </c>
      <c r="AI178" s="65">
        <f t="shared" si="143"/>
        <v>0</v>
      </c>
      <c r="AJ178" s="65">
        <f t="shared" si="144"/>
        <v>0</v>
      </c>
      <c r="AK178" s="65">
        <f t="shared" si="145"/>
        <v>0</v>
      </c>
      <c r="AL178" s="65">
        <f t="shared" si="146"/>
        <v>0</v>
      </c>
      <c r="AM178" s="65">
        <f t="shared" si="147"/>
        <v>1</v>
      </c>
      <c r="AN178" s="65">
        <f t="shared" si="147"/>
        <v>0</v>
      </c>
      <c r="AO178" s="65">
        <f t="shared" si="147"/>
        <v>0</v>
      </c>
      <c r="AP178" s="65">
        <f t="shared" si="147"/>
        <v>0</v>
      </c>
      <c r="AQ178" s="65">
        <f t="shared" si="148"/>
        <v>0</v>
      </c>
      <c r="AR178" s="65">
        <f t="shared" si="149"/>
        <v>0</v>
      </c>
      <c r="AS178" s="65">
        <f t="shared" si="150"/>
        <v>1</v>
      </c>
      <c r="AW178" s="226" t="s">
        <v>210</v>
      </c>
      <c r="AX178" s="29">
        <v>7</v>
      </c>
      <c r="AY178" s="65"/>
      <c r="AZ178" s="65"/>
      <c r="BA178" s="65"/>
      <c r="BB178" s="65"/>
      <c r="BC178" s="65"/>
      <c r="BD178" s="65"/>
      <c r="BE178" s="65"/>
      <c r="BF178" s="65"/>
      <c r="BG178" s="65"/>
      <c r="BH178" s="48" t="s">
        <v>198</v>
      </c>
      <c r="BI178" s="65"/>
      <c r="BJ178" s="65"/>
      <c r="BK178" s="380" t="s">
        <v>92</v>
      </c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29">
        <v>7</v>
      </c>
      <c r="BX178" s="35">
        <f>SUM(BX172:BX177)</f>
        <v>56</v>
      </c>
      <c r="BY178" s="35">
        <f t="shared" ref="BY178" si="151">SUM(BY172:BY177)</f>
        <v>53</v>
      </c>
      <c r="BZ178" s="35">
        <f t="shared" ref="BZ178" si="152">SUM(BZ172:BZ177)</f>
        <v>51</v>
      </c>
    </row>
    <row r="179" spans="9:78" x14ac:dyDescent="0.25">
      <c r="I179" s="42" t="s">
        <v>211</v>
      </c>
      <c r="J179" s="29">
        <v>1</v>
      </c>
      <c r="K179" s="29">
        <f t="shared" si="135"/>
        <v>1</v>
      </c>
      <c r="L179" s="29">
        <f t="shared" si="135"/>
        <v>1</v>
      </c>
      <c r="M179" s="29">
        <f t="shared" si="135"/>
        <v>0</v>
      </c>
      <c r="N179" s="29">
        <f t="shared" si="135"/>
        <v>0</v>
      </c>
      <c r="O179" s="29">
        <f t="shared" si="135"/>
        <v>0</v>
      </c>
      <c r="P179" s="29">
        <f t="shared" si="135"/>
        <v>0</v>
      </c>
      <c r="Q179" s="29">
        <f t="shared" si="135"/>
        <v>1</v>
      </c>
      <c r="R179" s="29">
        <f t="shared" si="136"/>
        <v>1</v>
      </c>
      <c r="S179" s="29">
        <f t="shared" si="137"/>
        <v>1</v>
      </c>
      <c r="T179" s="29">
        <f t="shared" si="137"/>
        <v>0</v>
      </c>
      <c r="U179" s="29">
        <f t="shared" si="137"/>
        <v>0</v>
      </c>
      <c r="V179" s="29">
        <f t="shared" si="138"/>
        <v>1</v>
      </c>
      <c r="W179" s="29">
        <f t="shared" si="138"/>
        <v>1</v>
      </c>
      <c r="X179" s="29">
        <f t="shared" si="138"/>
        <v>1</v>
      </c>
      <c r="Y179" s="29">
        <f t="shared" si="139"/>
        <v>1</v>
      </c>
      <c r="Z179" s="29">
        <f t="shared" si="140"/>
        <v>0</v>
      </c>
      <c r="AA179" s="29">
        <f t="shared" si="140"/>
        <v>0</v>
      </c>
      <c r="AB179" s="29">
        <f t="shared" si="140"/>
        <v>1</v>
      </c>
      <c r="AC179" s="29">
        <f t="shared" si="140"/>
        <v>1</v>
      </c>
      <c r="AD179" s="29">
        <f t="shared" si="141"/>
        <v>1</v>
      </c>
      <c r="AE179" s="29">
        <f t="shared" si="142"/>
        <v>1</v>
      </c>
      <c r="AF179" s="29">
        <f t="shared" si="143"/>
        <v>1</v>
      </c>
      <c r="AG179" s="29">
        <f t="shared" si="143"/>
        <v>1</v>
      </c>
      <c r="AH179" s="29">
        <f t="shared" si="143"/>
        <v>1</v>
      </c>
      <c r="AI179" s="29">
        <f t="shared" si="143"/>
        <v>1</v>
      </c>
      <c r="AJ179" s="29">
        <f t="shared" si="144"/>
        <v>1</v>
      </c>
      <c r="AK179" s="29">
        <f t="shared" si="145"/>
        <v>0</v>
      </c>
      <c r="AL179" s="29">
        <f t="shared" si="146"/>
        <v>1</v>
      </c>
      <c r="AM179" s="29">
        <f t="shared" si="147"/>
        <v>0</v>
      </c>
      <c r="AN179" s="29">
        <f t="shared" si="147"/>
        <v>0</v>
      </c>
      <c r="AO179" s="29">
        <f t="shared" si="147"/>
        <v>0</v>
      </c>
      <c r="AP179" s="29">
        <f t="shared" si="147"/>
        <v>1</v>
      </c>
      <c r="AQ179" s="29">
        <f t="shared" si="148"/>
        <v>1</v>
      </c>
      <c r="AR179" s="29">
        <f t="shared" si="149"/>
        <v>0</v>
      </c>
      <c r="AS179" s="29">
        <f t="shared" si="150"/>
        <v>0</v>
      </c>
      <c r="AW179" s="227" t="s">
        <v>211</v>
      </c>
      <c r="AX179" s="29">
        <v>1</v>
      </c>
      <c r="AY179" s="301" t="s">
        <v>173</v>
      </c>
      <c r="AZ179" s="306" t="s">
        <v>142</v>
      </c>
      <c r="BA179" s="301" t="s">
        <v>303</v>
      </c>
      <c r="BB179" s="290" t="s">
        <v>436</v>
      </c>
      <c r="BC179" s="299" t="s">
        <v>427</v>
      </c>
      <c r="BD179" s="276" t="s">
        <v>300</v>
      </c>
      <c r="BE179" s="155" t="s">
        <v>181</v>
      </c>
      <c r="BF179" s="299" t="s">
        <v>426</v>
      </c>
      <c r="BG179" s="261" t="s">
        <v>170</v>
      </c>
      <c r="BH179" s="387" t="s">
        <v>425</v>
      </c>
      <c r="BI179" s="43" t="s">
        <v>95</v>
      </c>
      <c r="BJ179" s="155" t="s">
        <v>180</v>
      </c>
      <c r="BK179" s="65" t="s">
        <v>227</v>
      </c>
      <c r="BL179" s="261" t="s">
        <v>168</v>
      </c>
      <c r="BM179" s="262" t="s">
        <v>178</v>
      </c>
      <c r="BN179" s="302" t="s">
        <v>165</v>
      </c>
      <c r="BO179" s="395" t="s">
        <v>456</v>
      </c>
      <c r="BP179" s="37"/>
      <c r="BQ179" s="37"/>
      <c r="BR179" s="37"/>
      <c r="BS179" s="37"/>
      <c r="BT179" s="37"/>
      <c r="BU179" s="37"/>
      <c r="BV179" s="29">
        <v>1</v>
      </c>
      <c r="BX179">
        <v>10</v>
      </c>
      <c r="BY179">
        <v>10</v>
      </c>
      <c r="BZ179">
        <v>10</v>
      </c>
    </row>
    <row r="180" spans="9:78" x14ac:dyDescent="0.25">
      <c r="I180" s="42" t="s">
        <v>211</v>
      </c>
      <c r="J180" s="29">
        <v>2</v>
      </c>
      <c r="K180" s="29">
        <f t="shared" si="135"/>
        <v>1</v>
      </c>
      <c r="L180" s="29">
        <f t="shared" si="135"/>
        <v>0</v>
      </c>
      <c r="M180" s="29">
        <f t="shared" si="135"/>
        <v>1</v>
      </c>
      <c r="N180" s="29">
        <f t="shared" si="135"/>
        <v>1</v>
      </c>
      <c r="O180" s="29">
        <f t="shared" si="135"/>
        <v>1</v>
      </c>
      <c r="P180" s="29">
        <f t="shared" si="135"/>
        <v>1</v>
      </c>
      <c r="Q180" s="29">
        <f t="shared" si="135"/>
        <v>1</v>
      </c>
      <c r="R180" s="29">
        <f t="shared" si="136"/>
        <v>1</v>
      </c>
      <c r="S180" s="29">
        <f t="shared" si="137"/>
        <v>1</v>
      </c>
      <c r="T180" s="29">
        <f t="shared" si="137"/>
        <v>1</v>
      </c>
      <c r="U180" s="29">
        <f t="shared" si="137"/>
        <v>0</v>
      </c>
      <c r="V180" s="29">
        <f t="shared" si="138"/>
        <v>1</v>
      </c>
      <c r="W180" s="29">
        <f t="shared" si="138"/>
        <v>1</v>
      </c>
      <c r="X180" s="29">
        <f t="shared" si="138"/>
        <v>1</v>
      </c>
      <c r="Y180" s="29">
        <f t="shared" si="139"/>
        <v>1</v>
      </c>
      <c r="Z180" s="29">
        <f t="shared" si="140"/>
        <v>0</v>
      </c>
      <c r="AA180" s="29">
        <f t="shared" si="140"/>
        <v>0</v>
      </c>
      <c r="AB180" s="29">
        <f t="shared" si="140"/>
        <v>1</v>
      </c>
      <c r="AC180" s="29">
        <f t="shared" si="140"/>
        <v>1</v>
      </c>
      <c r="AD180" s="29">
        <f t="shared" si="141"/>
        <v>1</v>
      </c>
      <c r="AE180" s="29">
        <f t="shared" si="142"/>
        <v>1</v>
      </c>
      <c r="AF180" s="29">
        <f t="shared" si="143"/>
        <v>1</v>
      </c>
      <c r="AG180" s="29">
        <f t="shared" si="143"/>
        <v>1</v>
      </c>
      <c r="AH180" s="29">
        <f t="shared" si="143"/>
        <v>1</v>
      </c>
      <c r="AI180" s="29">
        <f t="shared" si="143"/>
        <v>1</v>
      </c>
      <c r="AJ180" s="29">
        <f t="shared" si="144"/>
        <v>0</v>
      </c>
      <c r="AK180" s="29">
        <f t="shared" si="145"/>
        <v>0</v>
      </c>
      <c r="AL180" s="29">
        <f t="shared" si="146"/>
        <v>1</v>
      </c>
      <c r="AM180" s="29">
        <f t="shared" si="147"/>
        <v>0</v>
      </c>
      <c r="AN180" s="29">
        <f t="shared" si="147"/>
        <v>1</v>
      </c>
      <c r="AO180" s="29">
        <f t="shared" si="147"/>
        <v>0</v>
      </c>
      <c r="AP180" s="29">
        <f t="shared" si="147"/>
        <v>1</v>
      </c>
      <c r="AQ180" s="29">
        <f t="shared" si="148"/>
        <v>1</v>
      </c>
      <c r="AR180" s="29">
        <f t="shared" si="149"/>
        <v>0</v>
      </c>
      <c r="AS180" s="29">
        <f t="shared" si="150"/>
        <v>1</v>
      </c>
      <c r="AW180" s="227" t="s">
        <v>211</v>
      </c>
      <c r="AX180" s="29">
        <v>2</v>
      </c>
      <c r="AY180" s="301" t="s">
        <v>172</v>
      </c>
      <c r="AZ180" s="65" t="s">
        <v>227</v>
      </c>
      <c r="BA180" s="301" t="s">
        <v>302</v>
      </c>
      <c r="BB180" s="155" t="s">
        <v>181</v>
      </c>
      <c r="BC180" s="303" t="s">
        <v>182</v>
      </c>
      <c r="BD180" s="299" t="s">
        <v>427</v>
      </c>
      <c r="BE180" s="299" t="s">
        <v>426</v>
      </c>
      <c r="BF180" s="46" t="s">
        <v>197</v>
      </c>
      <c r="BG180" s="261" t="s">
        <v>171</v>
      </c>
      <c r="BH180" s="155" t="s">
        <v>180</v>
      </c>
      <c r="BI180" s="387" t="s">
        <v>425</v>
      </c>
      <c r="BJ180" s="43" t="s">
        <v>95</v>
      </c>
      <c r="BK180" s="183" t="s">
        <v>273</v>
      </c>
      <c r="BL180" s="261" t="s">
        <v>169</v>
      </c>
      <c r="BM180" s="262" t="s">
        <v>179</v>
      </c>
      <c r="BN180" s="302" t="s">
        <v>167</v>
      </c>
      <c r="BO180" s="395" t="s">
        <v>413</v>
      </c>
      <c r="BP180" s="37"/>
      <c r="BQ180" s="37"/>
      <c r="BR180" s="37"/>
      <c r="BS180" s="291" t="s">
        <v>389</v>
      </c>
      <c r="BT180" s="291" t="s">
        <v>367</v>
      </c>
      <c r="BU180" s="291" t="s">
        <v>394</v>
      </c>
      <c r="BV180" s="29">
        <v>2</v>
      </c>
      <c r="BX180">
        <v>6</v>
      </c>
      <c r="BY180">
        <v>6</v>
      </c>
      <c r="BZ180">
        <v>6</v>
      </c>
    </row>
    <row r="181" spans="9:78" x14ac:dyDescent="0.25">
      <c r="I181" s="42" t="s">
        <v>211</v>
      </c>
      <c r="J181" s="29">
        <v>3</v>
      </c>
      <c r="K181" s="29">
        <f t="shared" si="135"/>
        <v>1</v>
      </c>
      <c r="L181" s="29">
        <f t="shared" si="135"/>
        <v>1</v>
      </c>
      <c r="M181" s="29">
        <f t="shared" si="135"/>
        <v>1</v>
      </c>
      <c r="N181" s="29">
        <f t="shared" si="135"/>
        <v>1</v>
      </c>
      <c r="O181" s="29">
        <f t="shared" si="135"/>
        <v>1</v>
      </c>
      <c r="P181" s="29">
        <f t="shared" si="135"/>
        <v>1</v>
      </c>
      <c r="Q181" s="29">
        <f t="shared" si="135"/>
        <v>1</v>
      </c>
      <c r="R181" s="29">
        <f t="shared" si="136"/>
        <v>1</v>
      </c>
      <c r="S181" s="29">
        <f t="shared" si="137"/>
        <v>1</v>
      </c>
      <c r="T181" s="29">
        <f t="shared" si="137"/>
        <v>0</v>
      </c>
      <c r="U181" s="29">
        <f t="shared" si="137"/>
        <v>0</v>
      </c>
      <c r="V181" s="29">
        <f t="shared" si="138"/>
        <v>0</v>
      </c>
      <c r="W181" s="29">
        <f t="shared" si="138"/>
        <v>1</v>
      </c>
      <c r="X181" s="29">
        <f t="shared" si="138"/>
        <v>1</v>
      </c>
      <c r="Y181" s="29">
        <f t="shared" si="139"/>
        <v>1</v>
      </c>
      <c r="Z181" s="29">
        <f t="shared" si="140"/>
        <v>1</v>
      </c>
      <c r="AA181" s="29">
        <f t="shared" si="140"/>
        <v>0</v>
      </c>
      <c r="AB181" s="29">
        <f t="shared" si="140"/>
        <v>1</v>
      </c>
      <c r="AC181" s="29">
        <f t="shared" si="140"/>
        <v>0</v>
      </c>
      <c r="AD181" s="29">
        <f t="shared" si="141"/>
        <v>1</v>
      </c>
      <c r="AE181" s="29">
        <f t="shared" si="142"/>
        <v>1</v>
      </c>
      <c r="AF181" s="29">
        <f t="shared" si="143"/>
        <v>1</v>
      </c>
      <c r="AG181" s="29">
        <f t="shared" si="143"/>
        <v>0</v>
      </c>
      <c r="AH181" s="29">
        <f t="shared" si="143"/>
        <v>1</v>
      </c>
      <c r="AI181" s="29">
        <f t="shared" si="143"/>
        <v>1</v>
      </c>
      <c r="AJ181" s="29">
        <f t="shared" si="144"/>
        <v>1</v>
      </c>
      <c r="AK181" s="29">
        <f t="shared" si="145"/>
        <v>0</v>
      </c>
      <c r="AL181" s="29">
        <f t="shared" si="146"/>
        <v>1</v>
      </c>
      <c r="AM181" s="29">
        <f t="shared" si="147"/>
        <v>1</v>
      </c>
      <c r="AN181" s="29">
        <f t="shared" si="147"/>
        <v>1</v>
      </c>
      <c r="AO181" s="29">
        <f t="shared" si="147"/>
        <v>0</v>
      </c>
      <c r="AP181" s="29">
        <f t="shared" si="147"/>
        <v>1</v>
      </c>
      <c r="AQ181" s="29">
        <f t="shared" si="148"/>
        <v>1</v>
      </c>
      <c r="AR181" s="29">
        <f t="shared" si="149"/>
        <v>0</v>
      </c>
      <c r="AS181" s="29">
        <f t="shared" si="150"/>
        <v>2</v>
      </c>
      <c r="AW181" s="227" t="s">
        <v>211</v>
      </c>
      <c r="AX181" s="29">
        <v>3</v>
      </c>
      <c r="AY181" s="65" t="s">
        <v>227</v>
      </c>
      <c r="AZ181" s="301" t="s">
        <v>172</v>
      </c>
      <c r="BA181" s="306" t="s">
        <v>142</v>
      </c>
      <c r="BB181" s="262" t="s">
        <v>175</v>
      </c>
      <c r="BC181" s="262" t="s">
        <v>178</v>
      </c>
      <c r="BD181" s="261" t="s">
        <v>168</v>
      </c>
      <c r="BE181" s="387" t="s">
        <v>425</v>
      </c>
      <c r="BF181" s="302" t="s">
        <v>170</v>
      </c>
      <c r="BG181" s="155" t="s">
        <v>181</v>
      </c>
      <c r="BH181" s="43" t="s">
        <v>95</v>
      </c>
      <c r="BI181" s="306" t="s">
        <v>141</v>
      </c>
      <c r="BJ181" s="183" t="s">
        <v>273</v>
      </c>
      <c r="BK181" s="292" t="s">
        <v>386</v>
      </c>
      <c r="BL181" s="292" t="s">
        <v>394</v>
      </c>
      <c r="BM181" s="46" t="s">
        <v>163</v>
      </c>
      <c r="BN181" s="155" t="s">
        <v>180</v>
      </c>
      <c r="BO181" s="297" t="s">
        <v>455</v>
      </c>
      <c r="BP181" s="37"/>
      <c r="BQ181" s="37"/>
      <c r="BR181" s="290" t="s">
        <v>435</v>
      </c>
      <c r="BS181" s="37"/>
      <c r="BT181" s="37"/>
      <c r="BU181" s="37"/>
      <c r="BV181" s="29">
        <v>3</v>
      </c>
      <c r="BX181">
        <v>6</v>
      </c>
      <c r="BY181">
        <v>6</v>
      </c>
      <c r="BZ181">
        <v>6</v>
      </c>
    </row>
    <row r="182" spans="9:78" x14ac:dyDescent="0.25">
      <c r="I182" s="42" t="s">
        <v>211</v>
      </c>
      <c r="J182" s="29">
        <v>4</v>
      </c>
      <c r="K182" s="29">
        <f t="shared" ref="K182:Q191" si="153">COUNTIF($AY182:$BU182,"*"&amp;K$171&amp;"*")</f>
        <v>0</v>
      </c>
      <c r="L182" s="29">
        <f t="shared" si="153"/>
        <v>1</v>
      </c>
      <c r="M182" s="29">
        <f t="shared" si="153"/>
        <v>1</v>
      </c>
      <c r="N182" s="29">
        <f t="shared" si="153"/>
        <v>1</v>
      </c>
      <c r="O182" s="29">
        <f t="shared" si="153"/>
        <v>1</v>
      </c>
      <c r="P182" s="29">
        <f t="shared" si="153"/>
        <v>1</v>
      </c>
      <c r="Q182" s="29">
        <f t="shared" si="153"/>
        <v>1</v>
      </c>
      <c r="R182" s="29">
        <f t="shared" si="136"/>
        <v>1</v>
      </c>
      <c r="S182" s="29">
        <f t="shared" si="137"/>
        <v>1</v>
      </c>
      <c r="T182" s="29">
        <f t="shared" si="137"/>
        <v>1</v>
      </c>
      <c r="U182" s="29">
        <f t="shared" si="137"/>
        <v>1</v>
      </c>
      <c r="V182" s="29">
        <f t="shared" si="138"/>
        <v>0</v>
      </c>
      <c r="W182" s="29">
        <f t="shared" si="138"/>
        <v>0</v>
      </c>
      <c r="X182" s="29">
        <f t="shared" si="138"/>
        <v>1</v>
      </c>
      <c r="Y182" s="29">
        <f t="shared" si="139"/>
        <v>1</v>
      </c>
      <c r="Z182" s="29">
        <f t="shared" si="140"/>
        <v>1</v>
      </c>
      <c r="AA182" s="29">
        <f t="shared" si="140"/>
        <v>0</v>
      </c>
      <c r="AB182" s="29">
        <f t="shared" si="140"/>
        <v>1</v>
      </c>
      <c r="AC182" s="29">
        <f t="shared" si="140"/>
        <v>0</v>
      </c>
      <c r="AD182" s="29">
        <f t="shared" si="141"/>
        <v>1</v>
      </c>
      <c r="AE182" s="29">
        <f t="shared" si="142"/>
        <v>1</v>
      </c>
      <c r="AF182" s="29">
        <f t="shared" si="143"/>
        <v>1</v>
      </c>
      <c r="AG182" s="29">
        <f t="shared" si="143"/>
        <v>1</v>
      </c>
      <c r="AH182" s="29">
        <f t="shared" si="143"/>
        <v>0</v>
      </c>
      <c r="AI182" s="29">
        <f t="shared" si="143"/>
        <v>0</v>
      </c>
      <c r="AJ182" s="29">
        <f t="shared" si="144"/>
        <v>1</v>
      </c>
      <c r="AK182" s="29">
        <f t="shared" si="145"/>
        <v>0</v>
      </c>
      <c r="AL182" s="29">
        <f t="shared" si="146"/>
        <v>1</v>
      </c>
      <c r="AM182" s="29">
        <f t="shared" si="147"/>
        <v>1</v>
      </c>
      <c r="AN182" s="29">
        <f t="shared" si="147"/>
        <v>0</v>
      </c>
      <c r="AO182" s="29">
        <f t="shared" si="147"/>
        <v>0</v>
      </c>
      <c r="AP182" s="29">
        <f t="shared" si="147"/>
        <v>1</v>
      </c>
      <c r="AQ182" s="29">
        <f t="shared" si="148"/>
        <v>1</v>
      </c>
      <c r="AR182" s="29">
        <f t="shared" si="149"/>
        <v>0</v>
      </c>
      <c r="AS182" s="29">
        <f t="shared" si="150"/>
        <v>1</v>
      </c>
      <c r="AW182" s="227" t="s">
        <v>211</v>
      </c>
      <c r="AX182" s="29">
        <v>4</v>
      </c>
      <c r="AY182" s="303" t="s">
        <v>30</v>
      </c>
      <c r="AZ182" s="301" t="s">
        <v>173</v>
      </c>
      <c r="BA182" s="65" t="s">
        <v>227</v>
      </c>
      <c r="BB182" s="301" t="s">
        <v>174</v>
      </c>
      <c r="BC182" s="262" t="s">
        <v>179</v>
      </c>
      <c r="BD182" s="303" t="s">
        <v>182</v>
      </c>
      <c r="BE182" s="306" t="s">
        <v>141</v>
      </c>
      <c r="BF182" s="261" t="s">
        <v>171</v>
      </c>
      <c r="BG182" s="288" t="s">
        <v>428</v>
      </c>
      <c r="BH182" s="46" t="s">
        <v>196</v>
      </c>
      <c r="BI182" s="291" t="s">
        <v>407</v>
      </c>
      <c r="BJ182" s="291" t="s">
        <v>394</v>
      </c>
      <c r="BK182" s="293" t="s">
        <v>365</v>
      </c>
      <c r="BL182" s="155" t="s">
        <v>181</v>
      </c>
      <c r="BM182" s="382" t="s">
        <v>449</v>
      </c>
      <c r="BN182" s="299" t="s">
        <v>426</v>
      </c>
      <c r="BO182" s="306" t="s">
        <v>142</v>
      </c>
      <c r="BP182" s="37"/>
      <c r="BQ182" s="37"/>
      <c r="BR182" s="37"/>
      <c r="BS182" s="37"/>
      <c r="BT182" s="37"/>
      <c r="BU182" s="37"/>
      <c r="BV182" s="29">
        <v>4</v>
      </c>
      <c r="BX182">
        <v>9</v>
      </c>
      <c r="BY182">
        <v>12</v>
      </c>
      <c r="BZ182">
        <v>12</v>
      </c>
    </row>
    <row r="183" spans="9:78" x14ac:dyDescent="0.25">
      <c r="I183" s="42" t="s">
        <v>211</v>
      </c>
      <c r="J183" s="29">
        <v>5</v>
      </c>
      <c r="K183" s="29">
        <f t="shared" si="153"/>
        <v>1</v>
      </c>
      <c r="L183" s="29">
        <f t="shared" si="153"/>
        <v>1</v>
      </c>
      <c r="M183" s="29">
        <f t="shared" si="153"/>
        <v>1</v>
      </c>
      <c r="N183" s="29">
        <f t="shared" si="153"/>
        <v>1</v>
      </c>
      <c r="O183" s="29">
        <f t="shared" si="153"/>
        <v>1</v>
      </c>
      <c r="P183" s="29">
        <f t="shared" si="153"/>
        <v>1</v>
      </c>
      <c r="Q183" s="29">
        <f t="shared" si="153"/>
        <v>1</v>
      </c>
      <c r="R183" s="29">
        <f t="shared" si="136"/>
        <v>1</v>
      </c>
      <c r="S183" s="29">
        <f t="shared" si="137"/>
        <v>1</v>
      </c>
      <c r="T183" s="29">
        <f t="shared" si="137"/>
        <v>1</v>
      </c>
      <c r="U183" s="29">
        <f t="shared" si="137"/>
        <v>0</v>
      </c>
      <c r="V183" s="29">
        <f t="shared" si="138"/>
        <v>1</v>
      </c>
      <c r="W183" s="29">
        <f t="shared" si="138"/>
        <v>0</v>
      </c>
      <c r="X183" s="29">
        <f t="shared" si="138"/>
        <v>1</v>
      </c>
      <c r="Y183" s="29">
        <f t="shared" si="139"/>
        <v>1</v>
      </c>
      <c r="Z183" s="29">
        <f t="shared" si="140"/>
        <v>1</v>
      </c>
      <c r="AA183" s="29">
        <f t="shared" si="140"/>
        <v>0</v>
      </c>
      <c r="AB183" s="29">
        <f t="shared" si="140"/>
        <v>1</v>
      </c>
      <c r="AC183" s="29">
        <f t="shared" si="140"/>
        <v>0</v>
      </c>
      <c r="AD183" s="29">
        <f t="shared" si="141"/>
        <v>1</v>
      </c>
      <c r="AE183" s="29">
        <f t="shared" si="142"/>
        <v>1</v>
      </c>
      <c r="AF183" s="29">
        <f t="shared" si="143"/>
        <v>1</v>
      </c>
      <c r="AG183" s="29">
        <f t="shared" si="143"/>
        <v>1</v>
      </c>
      <c r="AH183" s="29">
        <f t="shared" si="143"/>
        <v>1</v>
      </c>
      <c r="AI183" s="29">
        <f t="shared" si="143"/>
        <v>1</v>
      </c>
      <c r="AJ183" s="29">
        <f t="shared" si="144"/>
        <v>1</v>
      </c>
      <c r="AK183" s="29">
        <f t="shared" si="145"/>
        <v>0</v>
      </c>
      <c r="AL183" s="29">
        <f t="shared" si="146"/>
        <v>0</v>
      </c>
      <c r="AM183" s="29">
        <f t="shared" si="147"/>
        <v>0</v>
      </c>
      <c r="AN183" s="29">
        <f t="shared" si="147"/>
        <v>0</v>
      </c>
      <c r="AO183" s="29">
        <f t="shared" si="147"/>
        <v>0</v>
      </c>
      <c r="AP183" s="29">
        <f t="shared" si="147"/>
        <v>1</v>
      </c>
      <c r="AQ183" s="29">
        <f t="shared" si="148"/>
        <v>0</v>
      </c>
      <c r="AR183" s="29">
        <f t="shared" si="149"/>
        <v>0</v>
      </c>
      <c r="AS183" s="29">
        <f t="shared" si="150"/>
        <v>0</v>
      </c>
      <c r="AW183" s="227" t="s">
        <v>211</v>
      </c>
      <c r="AX183" s="29">
        <v>5</v>
      </c>
      <c r="AY183" s="291" t="s">
        <v>364</v>
      </c>
      <c r="AZ183" s="291" t="s">
        <v>404</v>
      </c>
      <c r="BA183" s="290" t="s">
        <v>367</v>
      </c>
      <c r="BB183" s="299" t="s">
        <v>427</v>
      </c>
      <c r="BC183" s="302" t="s">
        <v>166</v>
      </c>
      <c r="BD183" s="262" t="s">
        <v>178</v>
      </c>
      <c r="BE183" s="261" t="s">
        <v>170</v>
      </c>
      <c r="BF183" s="155" t="s">
        <v>180</v>
      </c>
      <c r="BG183" s="306" t="s">
        <v>141</v>
      </c>
      <c r="BH183" s="261" t="s">
        <v>167</v>
      </c>
      <c r="BI183" s="303" t="s">
        <v>182</v>
      </c>
      <c r="BJ183" s="387" t="s">
        <v>425</v>
      </c>
      <c r="BK183" s="155" t="s">
        <v>181</v>
      </c>
      <c r="BL183" s="294" t="s">
        <v>310</v>
      </c>
      <c r="BM183" s="381" t="s">
        <v>451</v>
      </c>
      <c r="BN183" s="262" t="s">
        <v>174</v>
      </c>
      <c r="BO183" s="43" t="s">
        <v>95</v>
      </c>
      <c r="BP183" s="37"/>
      <c r="BQ183" s="37"/>
      <c r="BR183" s="37"/>
      <c r="BS183" s="37"/>
      <c r="BT183" s="37"/>
      <c r="BU183" s="37"/>
      <c r="BV183" s="29">
        <v>5</v>
      </c>
      <c r="BX183">
        <v>3</v>
      </c>
      <c r="BY183">
        <v>3</v>
      </c>
      <c r="BZ183">
        <v>3</v>
      </c>
    </row>
    <row r="184" spans="9:78" x14ac:dyDescent="0.25">
      <c r="I184" s="42" t="s">
        <v>211</v>
      </c>
      <c r="J184" s="29">
        <v>6</v>
      </c>
      <c r="K184" s="29">
        <f t="shared" si="153"/>
        <v>1</v>
      </c>
      <c r="L184" s="29">
        <f t="shared" si="153"/>
        <v>1</v>
      </c>
      <c r="M184" s="29">
        <f t="shared" si="153"/>
        <v>1</v>
      </c>
      <c r="N184" s="29">
        <f t="shared" si="153"/>
        <v>0</v>
      </c>
      <c r="O184" s="29">
        <f t="shared" si="153"/>
        <v>0</v>
      </c>
      <c r="P184" s="29">
        <f t="shared" si="153"/>
        <v>1</v>
      </c>
      <c r="Q184" s="29">
        <f t="shared" si="153"/>
        <v>0</v>
      </c>
      <c r="R184" s="29">
        <f t="shared" si="136"/>
        <v>1</v>
      </c>
      <c r="S184" s="29">
        <f t="shared" si="137"/>
        <v>1</v>
      </c>
      <c r="T184" s="29">
        <f t="shared" si="137"/>
        <v>1</v>
      </c>
      <c r="U184" s="29">
        <f t="shared" si="137"/>
        <v>1</v>
      </c>
      <c r="V184" s="29">
        <f t="shared" si="138"/>
        <v>0</v>
      </c>
      <c r="W184" s="29">
        <f t="shared" si="138"/>
        <v>1</v>
      </c>
      <c r="X184" s="29">
        <f t="shared" si="138"/>
        <v>1</v>
      </c>
      <c r="Y184" s="29">
        <f t="shared" si="139"/>
        <v>1</v>
      </c>
      <c r="Z184" s="29">
        <f t="shared" si="140"/>
        <v>1</v>
      </c>
      <c r="AA184" s="29">
        <f t="shared" si="140"/>
        <v>0</v>
      </c>
      <c r="AB184" s="29">
        <f t="shared" si="140"/>
        <v>1</v>
      </c>
      <c r="AC184" s="29">
        <f t="shared" si="140"/>
        <v>1</v>
      </c>
      <c r="AD184" s="29">
        <f t="shared" si="141"/>
        <v>1</v>
      </c>
      <c r="AE184" s="29">
        <f t="shared" si="142"/>
        <v>1</v>
      </c>
      <c r="AF184" s="29">
        <f t="shared" si="143"/>
        <v>1</v>
      </c>
      <c r="AG184" s="29">
        <f t="shared" si="143"/>
        <v>1</v>
      </c>
      <c r="AH184" s="29">
        <f t="shared" si="143"/>
        <v>1</v>
      </c>
      <c r="AI184" s="29">
        <f t="shared" si="143"/>
        <v>0</v>
      </c>
      <c r="AJ184" s="29">
        <f t="shared" si="144"/>
        <v>1</v>
      </c>
      <c r="AK184" s="29">
        <f t="shared" si="145"/>
        <v>0</v>
      </c>
      <c r="AL184" s="29">
        <f t="shared" si="146"/>
        <v>1</v>
      </c>
      <c r="AM184" s="29">
        <f t="shared" si="147"/>
        <v>0</v>
      </c>
      <c r="AN184" s="29">
        <f t="shared" si="147"/>
        <v>0</v>
      </c>
      <c r="AO184" s="29">
        <f t="shared" si="147"/>
        <v>0</v>
      </c>
      <c r="AP184" s="29">
        <f t="shared" si="147"/>
        <v>0</v>
      </c>
      <c r="AQ184" s="29">
        <f t="shared" si="148"/>
        <v>1</v>
      </c>
      <c r="AR184" s="29">
        <f t="shared" si="149"/>
        <v>0</v>
      </c>
      <c r="AS184" s="29">
        <f t="shared" si="150"/>
        <v>0</v>
      </c>
      <c r="AW184" s="227" t="s">
        <v>211</v>
      </c>
      <c r="AX184" s="29">
        <v>6</v>
      </c>
      <c r="AY184" s="306" t="s">
        <v>142</v>
      </c>
      <c r="AZ184" s="303" t="s">
        <v>30</v>
      </c>
      <c r="BA184" s="303" t="s">
        <v>182</v>
      </c>
      <c r="BB184" s="276" t="s">
        <v>300</v>
      </c>
      <c r="BC184" s="302" t="s">
        <v>164</v>
      </c>
      <c r="BD184" s="262" t="s">
        <v>179</v>
      </c>
      <c r="BE184" s="261" t="s">
        <v>171</v>
      </c>
      <c r="BF184" s="387" t="s">
        <v>425</v>
      </c>
      <c r="BG184" s="299" t="s">
        <v>426</v>
      </c>
      <c r="BH184" s="290" t="s">
        <v>204</v>
      </c>
      <c r="BI184" s="288" t="s">
        <v>428</v>
      </c>
      <c r="BJ184" s="261" t="s">
        <v>169</v>
      </c>
      <c r="BK184" s="301" t="s">
        <v>302</v>
      </c>
      <c r="BL184" s="294" t="s">
        <v>64</v>
      </c>
      <c r="BM184" s="393" t="s">
        <v>476</v>
      </c>
      <c r="BN184" s="262" t="s">
        <v>175</v>
      </c>
      <c r="BO184" s="155" t="s">
        <v>181</v>
      </c>
      <c r="BP184" s="65"/>
      <c r="BQ184" s="65"/>
      <c r="BR184" s="65"/>
      <c r="BS184" s="65"/>
      <c r="BT184" s="65"/>
      <c r="BU184" s="65"/>
      <c r="BV184" s="29">
        <v>6</v>
      </c>
      <c r="BX184">
        <v>12</v>
      </c>
      <c r="BY184">
        <v>9</v>
      </c>
      <c r="BZ184">
        <v>11</v>
      </c>
    </row>
    <row r="185" spans="9:78" x14ac:dyDescent="0.25">
      <c r="I185" s="42" t="s">
        <v>211</v>
      </c>
      <c r="J185" s="88">
        <v>7</v>
      </c>
      <c r="K185" s="65">
        <f t="shared" si="153"/>
        <v>0</v>
      </c>
      <c r="L185" s="65">
        <f t="shared" si="153"/>
        <v>0</v>
      </c>
      <c r="M185" s="65">
        <f t="shared" si="153"/>
        <v>0</v>
      </c>
      <c r="N185" s="65">
        <f t="shared" si="153"/>
        <v>0</v>
      </c>
      <c r="O185" s="65">
        <f t="shared" si="153"/>
        <v>0</v>
      </c>
      <c r="P185" s="65">
        <f t="shared" si="153"/>
        <v>0</v>
      </c>
      <c r="Q185" s="65">
        <f t="shared" si="153"/>
        <v>0</v>
      </c>
      <c r="R185" s="65">
        <f t="shared" si="136"/>
        <v>0</v>
      </c>
      <c r="S185" s="65">
        <f t="shared" si="137"/>
        <v>0</v>
      </c>
      <c r="T185" s="65">
        <f t="shared" si="137"/>
        <v>0</v>
      </c>
      <c r="U185" s="65">
        <f t="shared" si="137"/>
        <v>0</v>
      </c>
      <c r="V185" s="65">
        <f t="shared" si="138"/>
        <v>0</v>
      </c>
      <c r="W185" s="65">
        <f t="shared" si="138"/>
        <v>0</v>
      </c>
      <c r="X185" s="65">
        <f t="shared" si="138"/>
        <v>0</v>
      </c>
      <c r="Y185" s="65">
        <f t="shared" si="139"/>
        <v>0</v>
      </c>
      <c r="Z185" s="65">
        <f t="shared" si="140"/>
        <v>0</v>
      </c>
      <c r="AA185" s="65">
        <f t="shared" si="140"/>
        <v>0</v>
      </c>
      <c r="AB185" s="65">
        <f t="shared" si="140"/>
        <v>0</v>
      </c>
      <c r="AC185" s="65">
        <f t="shared" si="140"/>
        <v>0</v>
      </c>
      <c r="AD185" s="65">
        <f t="shared" si="141"/>
        <v>0</v>
      </c>
      <c r="AE185" s="65">
        <f t="shared" si="142"/>
        <v>0</v>
      </c>
      <c r="AF185" s="65">
        <f t="shared" si="143"/>
        <v>0</v>
      </c>
      <c r="AG185" s="65">
        <f t="shared" si="143"/>
        <v>0</v>
      </c>
      <c r="AH185" s="65">
        <f t="shared" si="143"/>
        <v>1</v>
      </c>
      <c r="AI185" s="65">
        <f t="shared" si="143"/>
        <v>0</v>
      </c>
      <c r="AJ185" s="65">
        <f t="shared" si="144"/>
        <v>0</v>
      </c>
      <c r="AK185" s="65">
        <f t="shared" si="145"/>
        <v>0</v>
      </c>
      <c r="AL185" s="65">
        <f t="shared" si="146"/>
        <v>0</v>
      </c>
      <c r="AM185" s="65">
        <f t="shared" si="147"/>
        <v>0</v>
      </c>
      <c r="AN185" s="65">
        <f t="shared" si="147"/>
        <v>0</v>
      </c>
      <c r="AO185" s="65">
        <f t="shared" si="147"/>
        <v>0</v>
      </c>
      <c r="AP185" s="65">
        <f t="shared" si="147"/>
        <v>0</v>
      </c>
      <c r="AQ185" s="65">
        <f t="shared" si="148"/>
        <v>0</v>
      </c>
      <c r="AR185" s="65">
        <f t="shared" si="149"/>
        <v>0</v>
      </c>
      <c r="AS185" s="65">
        <f t="shared" si="150"/>
        <v>0</v>
      </c>
      <c r="AW185" s="227" t="s">
        <v>211</v>
      </c>
      <c r="AX185" s="29">
        <v>7</v>
      </c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380" t="s">
        <v>92</v>
      </c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29">
        <v>7</v>
      </c>
      <c r="BX185" s="35">
        <f>SUM(BX179:BX184)</f>
        <v>46</v>
      </c>
      <c r="BY185" s="35">
        <f t="shared" ref="BY185:BZ185" si="154">SUM(BY179:BY184)</f>
        <v>46</v>
      </c>
      <c r="BZ185" s="35">
        <f t="shared" si="154"/>
        <v>48</v>
      </c>
    </row>
    <row r="186" spans="9:78" x14ac:dyDescent="0.25">
      <c r="I186" s="38" t="s">
        <v>212</v>
      </c>
      <c r="J186" s="29">
        <v>1</v>
      </c>
      <c r="K186" s="29">
        <f t="shared" si="153"/>
        <v>1</v>
      </c>
      <c r="L186" s="29">
        <f t="shared" si="153"/>
        <v>0</v>
      </c>
      <c r="M186" s="29">
        <f t="shared" si="153"/>
        <v>1</v>
      </c>
      <c r="N186" s="29">
        <f t="shared" si="153"/>
        <v>0</v>
      </c>
      <c r="O186" s="29">
        <f t="shared" si="153"/>
        <v>0</v>
      </c>
      <c r="P186" s="29">
        <f t="shared" si="153"/>
        <v>0</v>
      </c>
      <c r="Q186" s="29">
        <f t="shared" si="153"/>
        <v>0</v>
      </c>
      <c r="R186" s="29">
        <f t="shared" si="136"/>
        <v>1</v>
      </c>
      <c r="S186" s="29">
        <f t="shared" si="137"/>
        <v>1</v>
      </c>
      <c r="T186" s="29">
        <f t="shared" si="137"/>
        <v>1</v>
      </c>
      <c r="U186" s="29">
        <f t="shared" si="137"/>
        <v>0</v>
      </c>
      <c r="V186" s="29">
        <f t="shared" si="138"/>
        <v>1</v>
      </c>
      <c r="W186" s="29">
        <f t="shared" si="138"/>
        <v>1</v>
      </c>
      <c r="X186" s="29">
        <f t="shared" si="138"/>
        <v>1</v>
      </c>
      <c r="Y186" s="29">
        <f t="shared" si="139"/>
        <v>1</v>
      </c>
      <c r="Z186" s="29">
        <f t="shared" si="140"/>
        <v>1</v>
      </c>
      <c r="AA186" s="29">
        <f t="shared" si="140"/>
        <v>0</v>
      </c>
      <c r="AB186" s="29">
        <f t="shared" si="140"/>
        <v>1</v>
      </c>
      <c r="AC186" s="29">
        <f t="shared" si="140"/>
        <v>1</v>
      </c>
      <c r="AD186" s="29">
        <f t="shared" si="141"/>
        <v>1</v>
      </c>
      <c r="AE186" s="29">
        <f t="shared" si="142"/>
        <v>1</v>
      </c>
      <c r="AF186" s="29">
        <f t="shared" si="143"/>
        <v>1</v>
      </c>
      <c r="AG186" s="29">
        <f t="shared" si="143"/>
        <v>1</v>
      </c>
      <c r="AH186" s="29">
        <f t="shared" si="143"/>
        <v>0</v>
      </c>
      <c r="AI186" s="29">
        <f t="shared" si="143"/>
        <v>0</v>
      </c>
      <c r="AJ186" s="29">
        <f t="shared" si="144"/>
        <v>1</v>
      </c>
      <c r="AK186" s="29">
        <f t="shared" si="145"/>
        <v>0</v>
      </c>
      <c r="AL186" s="29">
        <f t="shared" si="146"/>
        <v>0</v>
      </c>
      <c r="AM186" s="29">
        <f t="shared" si="147"/>
        <v>1</v>
      </c>
      <c r="AN186" s="29">
        <f t="shared" si="147"/>
        <v>1</v>
      </c>
      <c r="AO186" s="29">
        <f t="shared" si="147"/>
        <v>0</v>
      </c>
      <c r="AP186" s="29">
        <f t="shared" si="147"/>
        <v>0</v>
      </c>
      <c r="AQ186" s="29">
        <f t="shared" si="148"/>
        <v>0</v>
      </c>
      <c r="AR186" s="29">
        <f t="shared" si="149"/>
        <v>1</v>
      </c>
      <c r="AS186" s="29">
        <f t="shared" si="150"/>
        <v>2</v>
      </c>
      <c r="AW186" s="228" t="s">
        <v>212</v>
      </c>
      <c r="AX186" s="29">
        <v>1</v>
      </c>
      <c r="AY186" s="295" t="s">
        <v>339</v>
      </c>
      <c r="AZ186" s="301" t="s">
        <v>173</v>
      </c>
      <c r="BA186" s="261" t="s">
        <v>167</v>
      </c>
      <c r="BB186" s="302" t="s">
        <v>170</v>
      </c>
      <c r="BC186" s="303" t="s">
        <v>182</v>
      </c>
      <c r="BD186" s="48" t="s">
        <v>199</v>
      </c>
      <c r="BE186" s="262" t="s">
        <v>178</v>
      </c>
      <c r="BF186" s="299" t="s">
        <v>426</v>
      </c>
      <c r="BG186" s="306" t="s">
        <v>141</v>
      </c>
      <c r="BH186" s="262" t="s">
        <v>174</v>
      </c>
      <c r="BI186" s="299" t="s">
        <v>427</v>
      </c>
      <c r="BJ186" s="301" t="s">
        <v>303</v>
      </c>
      <c r="BK186" s="261" t="s">
        <v>168</v>
      </c>
      <c r="BL186" s="155" t="s">
        <v>181</v>
      </c>
      <c r="BM186" s="382" t="s">
        <v>449</v>
      </c>
      <c r="BN186" s="394" t="s">
        <v>350</v>
      </c>
      <c r="BO186" s="290" t="s">
        <v>204</v>
      </c>
      <c r="BP186" s="51"/>
      <c r="BQ186" s="51"/>
      <c r="BR186" s="51"/>
      <c r="BS186" s="51"/>
      <c r="BT186" s="51"/>
      <c r="BU186" s="51"/>
      <c r="BV186" s="29">
        <v>1</v>
      </c>
    </row>
    <row r="187" spans="9:78" x14ac:dyDescent="0.25">
      <c r="I187" s="38" t="s">
        <v>212</v>
      </c>
      <c r="J187" s="29">
        <v>2</v>
      </c>
      <c r="K187" s="29">
        <f t="shared" si="153"/>
        <v>1</v>
      </c>
      <c r="L187" s="29">
        <f t="shared" si="153"/>
        <v>0</v>
      </c>
      <c r="M187" s="29">
        <f t="shared" si="153"/>
        <v>0</v>
      </c>
      <c r="N187" s="29">
        <f t="shared" si="153"/>
        <v>1</v>
      </c>
      <c r="O187" s="29">
        <f t="shared" si="153"/>
        <v>1</v>
      </c>
      <c r="P187" s="29">
        <f t="shared" si="153"/>
        <v>1</v>
      </c>
      <c r="Q187" s="29">
        <f t="shared" si="153"/>
        <v>0</v>
      </c>
      <c r="R187" s="29">
        <f t="shared" si="136"/>
        <v>1</v>
      </c>
      <c r="S187" s="29">
        <f t="shared" si="137"/>
        <v>1</v>
      </c>
      <c r="T187" s="29">
        <f t="shared" si="137"/>
        <v>1</v>
      </c>
      <c r="U187" s="29">
        <f t="shared" si="137"/>
        <v>0</v>
      </c>
      <c r="V187" s="29">
        <f t="shared" si="138"/>
        <v>1</v>
      </c>
      <c r="W187" s="29">
        <f t="shared" si="138"/>
        <v>1</v>
      </c>
      <c r="X187" s="29">
        <f t="shared" si="138"/>
        <v>1</v>
      </c>
      <c r="Y187" s="29">
        <f t="shared" si="139"/>
        <v>1</v>
      </c>
      <c r="Z187" s="29">
        <f t="shared" si="140"/>
        <v>1</v>
      </c>
      <c r="AA187" s="29">
        <f t="shared" si="140"/>
        <v>0</v>
      </c>
      <c r="AB187" s="29">
        <f t="shared" si="140"/>
        <v>1</v>
      </c>
      <c r="AC187" s="29">
        <f t="shared" si="140"/>
        <v>1</v>
      </c>
      <c r="AD187" s="29">
        <f t="shared" si="141"/>
        <v>1</v>
      </c>
      <c r="AE187" s="29">
        <f t="shared" si="142"/>
        <v>1</v>
      </c>
      <c r="AF187" s="29">
        <f t="shared" si="143"/>
        <v>0</v>
      </c>
      <c r="AG187" s="29">
        <f t="shared" si="143"/>
        <v>1</v>
      </c>
      <c r="AH187" s="29">
        <f t="shared" si="143"/>
        <v>1</v>
      </c>
      <c r="AI187" s="29">
        <f t="shared" si="143"/>
        <v>0</v>
      </c>
      <c r="AJ187" s="29">
        <f t="shared" si="144"/>
        <v>1</v>
      </c>
      <c r="AK187" s="29">
        <f t="shared" si="145"/>
        <v>0</v>
      </c>
      <c r="AL187" s="29">
        <f t="shared" si="146"/>
        <v>1</v>
      </c>
      <c r="AM187" s="29">
        <f t="shared" si="147"/>
        <v>1</v>
      </c>
      <c r="AN187" s="29">
        <f t="shared" si="147"/>
        <v>1</v>
      </c>
      <c r="AO187" s="29">
        <f t="shared" si="147"/>
        <v>0</v>
      </c>
      <c r="AP187" s="29">
        <f t="shared" si="147"/>
        <v>0</v>
      </c>
      <c r="AQ187" s="29">
        <f t="shared" si="148"/>
        <v>0</v>
      </c>
      <c r="AR187" s="29">
        <f t="shared" si="149"/>
        <v>0</v>
      </c>
      <c r="AS187" s="29">
        <f t="shared" si="150"/>
        <v>2</v>
      </c>
      <c r="AW187" s="228" t="s">
        <v>212</v>
      </c>
      <c r="AX187" s="29">
        <v>2</v>
      </c>
      <c r="AY187" s="261" t="s">
        <v>170</v>
      </c>
      <c r="AZ187" s="301" t="s">
        <v>172</v>
      </c>
      <c r="BA187" s="261" t="s">
        <v>165</v>
      </c>
      <c r="BB187" s="306" t="s">
        <v>141</v>
      </c>
      <c r="BC187" s="46" t="s">
        <v>196</v>
      </c>
      <c r="BD187" s="303" t="s">
        <v>182</v>
      </c>
      <c r="BE187" s="262" t="s">
        <v>179</v>
      </c>
      <c r="BF187" s="155" t="s">
        <v>180</v>
      </c>
      <c r="BG187" s="155" t="s">
        <v>181</v>
      </c>
      <c r="BH187" s="301" t="s">
        <v>175</v>
      </c>
      <c r="BI187" s="288" t="s">
        <v>428</v>
      </c>
      <c r="BJ187" s="301" t="s">
        <v>302</v>
      </c>
      <c r="BK187" s="183" t="s">
        <v>273</v>
      </c>
      <c r="BL187" s="387" t="s">
        <v>425</v>
      </c>
      <c r="BM187" s="306" t="s">
        <v>142</v>
      </c>
      <c r="BN187" s="394" t="s">
        <v>349</v>
      </c>
      <c r="BO187" s="261" t="s">
        <v>168</v>
      </c>
      <c r="BP187" s="291" t="s">
        <v>389</v>
      </c>
      <c r="BQ187" s="291" t="s">
        <v>366</v>
      </c>
      <c r="BR187" s="51"/>
      <c r="BS187" s="51"/>
      <c r="BT187" s="51"/>
      <c r="BU187" s="51"/>
      <c r="BV187" s="29">
        <v>2</v>
      </c>
    </row>
    <row r="188" spans="9:78" x14ac:dyDescent="0.25">
      <c r="I188" s="38" t="s">
        <v>212</v>
      </c>
      <c r="J188" s="29">
        <v>3</v>
      </c>
      <c r="K188" s="29">
        <f t="shared" si="153"/>
        <v>1</v>
      </c>
      <c r="L188" s="29">
        <f t="shared" si="153"/>
        <v>0</v>
      </c>
      <c r="M188" s="29">
        <f t="shared" si="153"/>
        <v>0</v>
      </c>
      <c r="N188" s="29">
        <f t="shared" si="153"/>
        <v>1</v>
      </c>
      <c r="O188" s="29">
        <f t="shared" si="153"/>
        <v>1</v>
      </c>
      <c r="P188" s="29">
        <f t="shared" si="153"/>
        <v>1</v>
      </c>
      <c r="Q188" s="29">
        <f t="shared" si="153"/>
        <v>1</v>
      </c>
      <c r="R188" s="29">
        <f t="shared" si="136"/>
        <v>1</v>
      </c>
      <c r="S188" s="29">
        <f t="shared" si="137"/>
        <v>1</v>
      </c>
      <c r="T188" s="29">
        <f t="shared" si="137"/>
        <v>0</v>
      </c>
      <c r="U188" s="29">
        <f t="shared" si="137"/>
        <v>0</v>
      </c>
      <c r="V188" s="29">
        <f t="shared" si="138"/>
        <v>1</v>
      </c>
      <c r="W188" s="29">
        <f t="shared" si="138"/>
        <v>1</v>
      </c>
      <c r="X188" s="29">
        <f t="shared" si="138"/>
        <v>1</v>
      </c>
      <c r="Y188" s="29">
        <f t="shared" si="139"/>
        <v>1</v>
      </c>
      <c r="Z188" s="29">
        <f t="shared" si="140"/>
        <v>1</v>
      </c>
      <c r="AA188" s="29">
        <f t="shared" si="140"/>
        <v>0</v>
      </c>
      <c r="AB188" s="29">
        <f t="shared" si="140"/>
        <v>0</v>
      </c>
      <c r="AC188" s="29">
        <f t="shared" si="140"/>
        <v>1</v>
      </c>
      <c r="AD188" s="29">
        <f t="shared" si="141"/>
        <v>1</v>
      </c>
      <c r="AE188" s="29">
        <f t="shared" si="142"/>
        <v>1</v>
      </c>
      <c r="AF188" s="29">
        <f t="shared" si="143"/>
        <v>1</v>
      </c>
      <c r="AG188" s="29">
        <f t="shared" si="143"/>
        <v>0</v>
      </c>
      <c r="AH188" s="29">
        <f t="shared" si="143"/>
        <v>1</v>
      </c>
      <c r="AI188" s="29">
        <f t="shared" si="143"/>
        <v>0</v>
      </c>
      <c r="AJ188" s="29">
        <f t="shared" si="144"/>
        <v>0</v>
      </c>
      <c r="AK188" s="29">
        <f t="shared" si="145"/>
        <v>0</v>
      </c>
      <c r="AL188" s="29">
        <f t="shared" si="146"/>
        <v>0</v>
      </c>
      <c r="AM188" s="29">
        <f t="shared" si="147"/>
        <v>1</v>
      </c>
      <c r="AN188" s="29">
        <f t="shared" si="147"/>
        <v>1</v>
      </c>
      <c r="AO188" s="29">
        <f t="shared" si="147"/>
        <v>0</v>
      </c>
      <c r="AP188" s="29">
        <f t="shared" si="147"/>
        <v>0</v>
      </c>
      <c r="AQ188" s="29">
        <f t="shared" si="148"/>
        <v>0</v>
      </c>
      <c r="AR188" s="29">
        <f t="shared" si="149"/>
        <v>1</v>
      </c>
      <c r="AS188" s="29">
        <f t="shared" si="150"/>
        <v>2</v>
      </c>
      <c r="AW188" s="228" t="s">
        <v>212</v>
      </c>
      <c r="AX188" s="29">
        <v>3</v>
      </c>
      <c r="AY188" s="261" t="s">
        <v>171</v>
      </c>
      <c r="AZ188" s="295" t="s">
        <v>339</v>
      </c>
      <c r="BA188" s="301" t="s">
        <v>302</v>
      </c>
      <c r="BB188" s="155" t="s">
        <v>181</v>
      </c>
      <c r="BC188" s="291" t="s">
        <v>394</v>
      </c>
      <c r="BD188" s="291" t="s">
        <v>158</v>
      </c>
      <c r="BE188" s="183" t="s">
        <v>273</v>
      </c>
      <c r="BF188" s="293" t="s">
        <v>365</v>
      </c>
      <c r="BG188" s="46" t="s">
        <v>197</v>
      </c>
      <c r="BH188" s="155" t="s">
        <v>180</v>
      </c>
      <c r="BI188" s="302" t="s">
        <v>166</v>
      </c>
      <c r="BJ188" s="387" t="s">
        <v>425</v>
      </c>
      <c r="BK188" s="46" t="s">
        <v>196</v>
      </c>
      <c r="BL188" s="262" t="s">
        <v>175</v>
      </c>
      <c r="BM188" s="261" t="s">
        <v>167</v>
      </c>
      <c r="BN188" s="299" t="s">
        <v>426</v>
      </c>
      <c r="BO188" s="261" t="s">
        <v>169</v>
      </c>
      <c r="BP188" s="37"/>
      <c r="BQ188" s="37"/>
      <c r="BR188" s="37"/>
      <c r="BS188" s="37"/>
      <c r="BT188" s="37"/>
      <c r="BU188" s="37"/>
      <c r="BV188" s="29">
        <v>3</v>
      </c>
    </row>
    <row r="189" spans="9:78" x14ac:dyDescent="0.25">
      <c r="I189" s="38" t="s">
        <v>212</v>
      </c>
      <c r="J189" s="29">
        <v>4</v>
      </c>
      <c r="K189" s="29">
        <f t="shared" si="153"/>
        <v>1</v>
      </c>
      <c r="L189" s="29">
        <f t="shared" si="153"/>
        <v>1</v>
      </c>
      <c r="M189" s="29">
        <f t="shared" si="153"/>
        <v>1</v>
      </c>
      <c r="N189" s="29">
        <f t="shared" si="153"/>
        <v>1</v>
      </c>
      <c r="O189" s="29">
        <f t="shared" si="153"/>
        <v>0</v>
      </c>
      <c r="P189" s="29">
        <f t="shared" si="153"/>
        <v>0</v>
      </c>
      <c r="Q189" s="29">
        <f t="shared" si="153"/>
        <v>1</v>
      </c>
      <c r="R189" s="29">
        <f t="shared" si="136"/>
        <v>1</v>
      </c>
      <c r="S189" s="29">
        <f t="shared" si="137"/>
        <v>1</v>
      </c>
      <c r="T189" s="29">
        <f t="shared" si="137"/>
        <v>1</v>
      </c>
      <c r="U189" s="29">
        <f t="shared" si="137"/>
        <v>1</v>
      </c>
      <c r="V189" s="29">
        <f t="shared" si="138"/>
        <v>1</v>
      </c>
      <c r="W189" s="29">
        <f t="shared" si="138"/>
        <v>1</v>
      </c>
      <c r="X189" s="29">
        <f t="shared" si="138"/>
        <v>1</v>
      </c>
      <c r="Y189" s="29">
        <f t="shared" si="139"/>
        <v>1</v>
      </c>
      <c r="Z189" s="29">
        <f t="shared" si="140"/>
        <v>1</v>
      </c>
      <c r="AA189" s="29">
        <f t="shared" si="140"/>
        <v>0</v>
      </c>
      <c r="AB189" s="29">
        <f t="shared" si="140"/>
        <v>1</v>
      </c>
      <c r="AC189" s="29">
        <f t="shared" si="140"/>
        <v>1</v>
      </c>
      <c r="AD189" s="29">
        <f t="shared" si="141"/>
        <v>1</v>
      </c>
      <c r="AE189" s="29">
        <f t="shared" si="142"/>
        <v>1</v>
      </c>
      <c r="AF189" s="29">
        <f t="shared" si="143"/>
        <v>1</v>
      </c>
      <c r="AG189" s="29">
        <f t="shared" si="143"/>
        <v>0</v>
      </c>
      <c r="AH189" s="29">
        <f t="shared" si="143"/>
        <v>1</v>
      </c>
      <c r="AI189" s="29">
        <f t="shared" si="143"/>
        <v>0</v>
      </c>
      <c r="AJ189" s="29">
        <f t="shared" si="144"/>
        <v>0</v>
      </c>
      <c r="AK189" s="29">
        <f t="shared" si="145"/>
        <v>1</v>
      </c>
      <c r="AL189" s="29">
        <f t="shared" si="146"/>
        <v>0</v>
      </c>
      <c r="AM189" s="29">
        <f t="shared" si="147"/>
        <v>0</v>
      </c>
      <c r="AN189" s="29">
        <f t="shared" si="147"/>
        <v>0</v>
      </c>
      <c r="AO189" s="29">
        <f t="shared" si="147"/>
        <v>0</v>
      </c>
      <c r="AP189" s="29">
        <f t="shared" si="147"/>
        <v>0</v>
      </c>
      <c r="AQ189" s="29">
        <f t="shared" si="148"/>
        <v>0</v>
      </c>
      <c r="AR189" s="29">
        <f t="shared" si="149"/>
        <v>0</v>
      </c>
      <c r="AS189" s="29">
        <f t="shared" si="150"/>
        <v>0</v>
      </c>
      <c r="AW189" s="228" t="s">
        <v>212</v>
      </c>
      <c r="AX189" s="29">
        <v>4</v>
      </c>
      <c r="AY189" s="301" t="s">
        <v>172</v>
      </c>
      <c r="AZ189" s="303" t="s">
        <v>30</v>
      </c>
      <c r="BA189" s="301" t="s">
        <v>303</v>
      </c>
      <c r="BB189" s="261" t="s">
        <v>171</v>
      </c>
      <c r="BC189" s="306" t="s">
        <v>143</v>
      </c>
      <c r="BD189" s="262" t="s">
        <v>178</v>
      </c>
      <c r="BE189" s="292" t="s">
        <v>392</v>
      </c>
      <c r="BF189" s="292" t="s">
        <v>283</v>
      </c>
      <c r="BG189" s="292" t="s">
        <v>393</v>
      </c>
      <c r="BH189" s="387" t="s">
        <v>425</v>
      </c>
      <c r="BI189" s="303" t="s">
        <v>182</v>
      </c>
      <c r="BJ189" s="261" t="s">
        <v>168</v>
      </c>
      <c r="BK189" s="155" t="s">
        <v>181</v>
      </c>
      <c r="BL189" s="262" t="s">
        <v>174</v>
      </c>
      <c r="BM189" s="261" t="s">
        <v>165</v>
      </c>
      <c r="BN189" s="155" t="s">
        <v>180</v>
      </c>
      <c r="BO189" s="380" t="s">
        <v>452</v>
      </c>
      <c r="BP189" s="37"/>
      <c r="BQ189" s="37"/>
      <c r="BR189" s="37"/>
      <c r="BS189" s="37"/>
      <c r="BT189" s="37"/>
      <c r="BU189" s="37"/>
      <c r="BV189" s="29">
        <v>4</v>
      </c>
    </row>
    <row r="190" spans="9:78" x14ac:dyDescent="0.25">
      <c r="I190" s="38" t="s">
        <v>212</v>
      </c>
      <c r="J190" s="29">
        <v>5</v>
      </c>
      <c r="K190" s="29">
        <f t="shared" si="153"/>
        <v>0</v>
      </c>
      <c r="L190" s="29">
        <f t="shared" si="153"/>
        <v>1</v>
      </c>
      <c r="M190" s="29">
        <f t="shared" si="153"/>
        <v>1</v>
      </c>
      <c r="N190" s="29">
        <f t="shared" si="153"/>
        <v>0</v>
      </c>
      <c r="O190" s="29">
        <f t="shared" si="153"/>
        <v>1</v>
      </c>
      <c r="P190" s="29">
        <f t="shared" si="153"/>
        <v>1</v>
      </c>
      <c r="Q190" s="29">
        <f t="shared" si="153"/>
        <v>1</v>
      </c>
      <c r="R190" s="29">
        <f t="shared" si="136"/>
        <v>1</v>
      </c>
      <c r="S190" s="29">
        <f t="shared" si="137"/>
        <v>1</v>
      </c>
      <c r="T190" s="29">
        <f t="shared" si="137"/>
        <v>1</v>
      </c>
      <c r="U190" s="29">
        <f t="shared" si="137"/>
        <v>0</v>
      </c>
      <c r="V190" s="29">
        <f t="shared" si="138"/>
        <v>1</v>
      </c>
      <c r="W190" s="29">
        <f t="shared" si="138"/>
        <v>1</v>
      </c>
      <c r="X190" s="29">
        <f t="shared" si="138"/>
        <v>0</v>
      </c>
      <c r="Y190" s="29">
        <f t="shared" si="139"/>
        <v>1</v>
      </c>
      <c r="Z190" s="29">
        <f t="shared" si="140"/>
        <v>1</v>
      </c>
      <c r="AA190" s="29">
        <f t="shared" si="140"/>
        <v>0</v>
      </c>
      <c r="AB190" s="29">
        <f t="shared" si="140"/>
        <v>1</v>
      </c>
      <c r="AC190" s="29">
        <f t="shared" si="140"/>
        <v>0</v>
      </c>
      <c r="AD190" s="29">
        <f t="shared" si="141"/>
        <v>0</v>
      </c>
      <c r="AE190" s="29">
        <f t="shared" si="142"/>
        <v>1</v>
      </c>
      <c r="AF190" s="29">
        <f t="shared" si="143"/>
        <v>1</v>
      </c>
      <c r="AG190" s="29">
        <f t="shared" si="143"/>
        <v>0</v>
      </c>
      <c r="AH190" s="29">
        <f t="shared" si="143"/>
        <v>1</v>
      </c>
      <c r="AI190" s="29">
        <f t="shared" si="143"/>
        <v>0</v>
      </c>
      <c r="AJ190" s="29">
        <f t="shared" si="144"/>
        <v>1</v>
      </c>
      <c r="AK190" s="29">
        <f t="shared" si="145"/>
        <v>1</v>
      </c>
      <c r="AL190" s="29">
        <f t="shared" si="146"/>
        <v>1</v>
      </c>
      <c r="AM190" s="29">
        <f t="shared" si="147"/>
        <v>1</v>
      </c>
      <c r="AN190" s="29">
        <f t="shared" si="147"/>
        <v>0</v>
      </c>
      <c r="AO190" s="29">
        <f t="shared" si="147"/>
        <v>0</v>
      </c>
      <c r="AP190" s="29">
        <f t="shared" si="147"/>
        <v>0</v>
      </c>
      <c r="AQ190" s="29">
        <f t="shared" si="148"/>
        <v>0</v>
      </c>
      <c r="AR190" s="29">
        <f t="shared" si="149"/>
        <v>0</v>
      </c>
      <c r="AS190" s="29">
        <f t="shared" si="150"/>
        <v>1</v>
      </c>
      <c r="AW190" s="228" t="s">
        <v>212</v>
      </c>
      <c r="AX190" s="29">
        <v>5</v>
      </c>
      <c r="AY190" s="301" t="s">
        <v>173</v>
      </c>
      <c r="AZ190" s="261" t="s">
        <v>165</v>
      </c>
      <c r="BA190" s="303" t="s">
        <v>182</v>
      </c>
      <c r="BB190" s="262" t="s">
        <v>174</v>
      </c>
      <c r="BC190" s="262" t="s">
        <v>178</v>
      </c>
      <c r="BD190" s="261" t="s">
        <v>169</v>
      </c>
      <c r="BE190" s="46" t="s">
        <v>196</v>
      </c>
      <c r="BF190" s="306" t="s">
        <v>143</v>
      </c>
      <c r="BG190" s="299" t="s">
        <v>426</v>
      </c>
      <c r="BH190" s="183" t="s">
        <v>273</v>
      </c>
      <c r="BI190" s="306" t="s">
        <v>141</v>
      </c>
      <c r="BJ190" s="155" t="s">
        <v>180</v>
      </c>
      <c r="BK190" s="387" t="s">
        <v>425</v>
      </c>
      <c r="BL190" s="289" t="s">
        <v>438</v>
      </c>
      <c r="BM190" s="291" t="s">
        <v>391</v>
      </c>
      <c r="BN190" s="291" t="s">
        <v>367</v>
      </c>
      <c r="BO190" s="155" t="s">
        <v>181</v>
      </c>
      <c r="BP190" s="37"/>
      <c r="BQ190" s="37"/>
      <c r="BR190" s="37"/>
      <c r="BS190" s="37"/>
      <c r="BT190" s="37"/>
      <c r="BU190" s="37"/>
      <c r="BV190" s="29">
        <v>5</v>
      </c>
    </row>
    <row r="191" spans="9:78" x14ac:dyDescent="0.25">
      <c r="I191" s="38" t="s">
        <v>212</v>
      </c>
      <c r="J191" s="29">
        <v>6</v>
      </c>
      <c r="K191" s="29">
        <f t="shared" si="153"/>
        <v>0</v>
      </c>
      <c r="L191" s="29">
        <f t="shared" si="153"/>
        <v>0</v>
      </c>
      <c r="M191" s="29">
        <f t="shared" si="153"/>
        <v>1</v>
      </c>
      <c r="N191" s="29">
        <f t="shared" si="153"/>
        <v>1</v>
      </c>
      <c r="O191" s="29">
        <f t="shared" si="153"/>
        <v>1</v>
      </c>
      <c r="P191" s="29">
        <f t="shared" si="153"/>
        <v>1</v>
      </c>
      <c r="Q191" s="29">
        <f t="shared" si="153"/>
        <v>1</v>
      </c>
      <c r="R191" s="29">
        <f t="shared" si="136"/>
        <v>1</v>
      </c>
      <c r="S191" s="29">
        <f t="shared" si="137"/>
        <v>1</v>
      </c>
      <c r="T191" s="29">
        <f t="shared" si="137"/>
        <v>0</v>
      </c>
      <c r="U191" s="29">
        <f t="shared" si="137"/>
        <v>1</v>
      </c>
      <c r="V191" s="29">
        <f t="shared" si="138"/>
        <v>1</v>
      </c>
      <c r="W191" s="29">
        <f t="shared" si="138"/>
        <v>1</v>
      </c>
      <c r="X191" s="29">
        <f t="shared" si="138"/>
        <v>0</v>
      </c>
      <c r="Y191" s="29">
        <f t="shared" si="139"/>
        <v>1</v>
      </c>
      <c r="Z191" s="29">
        <f t="shared" si="140"/>
        <v>1</v>
      </c>
      <c r="AA191" s="29">
        <f t="shared" si="140"/>
        <v>1</v>
      </c>
      <c r="AB191" s="29">
        <f t="shared" si="140"/>
        <v>1</v>
      </c>
      <c r="AC191" s="29">
        <f t="shared" si="140"/>
        <v>0</v>
      </c>
      <c r="AD191" s="29">
        <f t="shared" si="141"/>
        <v>0</v>
      </c>
      <c r="AE191" s="29">
        <f t="shared" si="142"/>
        <v>1</v>
      </c>
      <c r="AF191" s="29">
        <f t="shared" si="143"/>
        <v>1</v>
      </c>
      <c r="AG191" s="29">
        <f t="shared" si="143"/>
        <v>1</v>
      </c>
      <c r="AH191" s="29">
        <f t="shared" si="143"/>
        <v>0</v>
      </c>
      <c r="AI191" s="29">
        <f t="shared" si="143"/>
        <v>0</v>
      </c>
      <c r="AJ191" s="29">
        <f t="shared" si="144"/>
        <v>1</v>
      </c>
      <c r="AK191" s="29">
        <f t="shared" si="145"/>
        <v>0</v>
      </c>
      <c r="AL191" s="29">
        <f t="shared" si="146"/>
        <v>1</v>
      </c>
      <c r="AM191" s="29">
        <f t="shared" si="147"/>
        <v>1</v>
      </c>
      <c r="AN191" s="29">
        <f t="shared" si="147"/>
        <v>1</v>
      </c>
      <c r="AO191" s="29">
        <f t="shared" si="147"/>
        <v>0</v>
      </c>
      <c r="AP191" s="29">
        <f t="shared" si="147"/>
        <v>0</v>
      </c>
      <c r="AQ191" s="29">
        <f t="shared" si="148"/>
        <v>0</v>
      </c>
      <c r="AR191" s="29">
        <f t="shared" si="149"/>
        <v>1</v>
      </c>
      <c r="AS191" s="29">
        <f t="shared" si="150"/>
        <v>2</v>
      </c>
      <c r="AW191" s="228" t="s">
        <v>212</v>
      </c>
      <c r="AX191" s="29">
        <v>6</v>
      </c>
      <c r="AY191" s="303" t="s">
        <v>30</v>
      </c>
      <c r="AZ191" s="261" t="s">
        <v>167</v>
      </c>
      <c r="BA191" s="295" t="s">
        <v>339</v>
      </c>
      <c r="BB191" s="262" t="s">
        <v>175</v>
      </c>
      <c r="BC191" s="302" t="s">
        <v>166</v>
      </c>
      <c r="BD191" s="261" t="s">
        <v>168</v>
      </c>
      <c r="BE191" s="155" t="s">
        <v>181</v>
      </c>
      <c r="BF191" s="262" t="s">
        <v>179</v>
      </c>
      <c r="BG191" s="301" t="s">
        <v>176</v>
      </c>
      <c r="BH191" s="306" t="s">
        <v>141</v>
      </c>
      <c r="BI191" s="387" t="s">
        <v>425</v>
      </c>
      <c r="BJ191" s="299" t="s">
        <v>427</v>
      </c>
      <c r="BK191" s="291" t="s">
        <v>385</v>
      </c>
      <c r="BL191" s="291" t="s">
        <v>394</v>
      </c>
      <c r="BM191" s="392" t="s">
        <v>446</v>
      </c>
      <c r="BN191" s="306" t="s">
        <v>142</v>
      </c>
      <c r="BO191" s="46" t="s">
        <v>163</v>
      </c>
      <c r="BP191" s="65"/>
      <c r="BQ191" s="65"/>
      <c r="BR191" s="65"/>
      <c r="BS191" s="65"/>
      <c r="BT191" s="65"/>
      <c r="BU191" s="65"/>
      <c r="BV191" s="29">
        <v>6</v>
      </c>
    </row>
    <row r="192" spans="9:78" x14ac:dyDescent="0.25">
      <c r="I192" s="38" t="s">
        <v>212</v>
      </c>
      <c r="J192" s="88">
        <v>7</v>
      </c>
      <c r="K192" s="110">
        <f t="shared" ref="K192:Q201" si="155">COUNTIF($AY192:$BU192,"*"&amp;K$171&amp;"*")</f>
        <v>0</v>
      </c>
      <c r="L192" s="110">
        <f t="shared" si="155"/>
        <v>0</v>
      </c>
      <c r="M192" s="110">
        <f t="shared" si="155"/>
        <v>0</v>
      </c>
      <c r="N192" s="110">
        <f t="shared" si="155"/>
        <v>0</v>
      </c>
      <c r="O192" s="110">
        <f t="shared" si="155"/>
        <v>0</v>
      </c>
      <c r="P192" s="110">
        <f t="shared" si="155"/>
        <v>0</v>
      </c>
      <c r="Q192" s="110">
        <f t="shared" si="155"/>
        <v>0</v>
      </c>
      <c r="R192" s="110">
        <f t="shared" si="136"/>
        <v>0</v>
      </c>
      <c r="S192" s="110">
        <f t="shared" ref="S192:U208" si="156">COUNTIF($AY192:$BU192,"*"&amp;S$171&amp;"*")</f>
        <v>0</v>
      </c>
      <c r="T192" s="110">
        <f t="shared" si="156"/>
        <v>0</v>
      </c>
      <c r="U192" s="110">
        <f t="shared" si="156"/>
        <v>0</v>
      </c>
      <c r="V192" s="110">
        <f t="shared" ref="V192:X208" si="157">COUNTIF($AY192:$BU192,"*"&amp;V$171&amp;"*")+COUNTIF($AY192:$BU192,"*"&amp;V$170&amp;"*")</f>
        <v>0</v>
      </c>
      <c r="W192" s="110">
        <f t="shared" si="157"/>
        <v>0</v>
      </c>
      <c r="X192" s="110">
        <f t="shared" si="157"/>
        <v>0</v>
      </c>
      <c r="Y192" s="110">
        <f t="shared" si="139"/>
        <v>0</v>
      </c>
      <c r="Z192" s="110">
        <f t="shared" ref="Z192:AC208" si="158">COUNTIF($AY192:$BU192,"*"&amp;Z$171&amp;"*")+COUNTIF($AY192:$BU192,"*"&amp;Z$170&amp;"*")</f>
        <v>0</v>
      </c>
      <c r="AA192" s="110">
        <f t="shared" si="158"/>
        <v>0</v>
      </c>
      <c r="AB192" s="110">
        <f t="shared" si="158"/>
        <v>0</v>
      </c>
      <c r="AC192" s="110">
        <f t="shared" si="158"/>
        <v>0</v>
      </c>
      <c r="AD192" s="110">
        <f t="shared" si="141"/>
        <v>0</v>
      </c>
      <c r="AE192" s="110">
        <f t="shared" si="142"/>
        <v>0</v>
      </c>
      <c r="AF192" s="110">
        <f t="shared" ref="AF192:AI208" si="159">COUNTIF($AY192:$BU192,"*"&amp;AF$171&amp;"*")+COUNTIF($AY192:$BU192,"*"&amp;AF$170&amp;"*")</f>
        <v>0</v>
      </c>
      <c r="AG192" s="110">
        <f t="shared" si="159"/>
        <v>0</v>
      </c>
      <c r="AH192" s="110">
        <f t="shared" si="159"/>
        <v>0</v>
      </c>
      <c r="AI192" s="110">
        <f t="shared" si="159"/>
        <v>0</v>
      </c>
      <c r="AJ192" s="110">
        <f t="shared" si="144"/>
        <v>0</v>
      </c>
      <c r="AK192" s="110">
        <f t="shared" si="145"/>
        <v>0</v>
      </c>
      <c r="AL192" s="110">
        <f t="shared" si="146"/>
        <v>0</v>
      </c>
      <c r="AM192" s="110">
        <f t="shared" ref="AM192:AP208" si="160">COUNTIF($AY192:$BU192,"*"&amp;AM$171&amp;"*")+COUNTIF($AY192:$BU192,"*"&amp;AM$170&amp;"*")</f>
        <v>1</v>
      </c>
      <c r="AN192" s="110">
        <f t="shared" si="160"/>
        <v>1</v>
      </c>
      <c r="AO192" s="110">
        <f t="shared" si="160"/>
        <v>0</v>
      </c>
      <c r="AP192" s="110">
        <f t="shared" si="160"/>
        <v>0</v>
      </c>
      <c r="AQ192" s="110">
        <f t="shared" si="148"/>
        <v>0</v>
      </c>
      <c r="AR192" s="110">
        <f t="shared" si="149"/>
        <v>0</v>
      </c>
      <c r="AS192" s="110">
        <f t="shared" si="150"/>
        <v>2</v>
      </c>
      <c r="AW192" s="228" t="s">
        <v>212</v>
      </c>
      <c r="AX192" s="29">
        <v>7</v>
      </c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48" t="s">
        <v>199</v>
      </c>
      <c r="BK192" s="65"/>
      <c r="BL192" s="48" t="s">
        <v>198</v>
      </c>
      <c r="BM192" s="65"/>
      <c r="BN192" s="65"/>
      <c r="BO192" s="65"/>
      <c r="BP192" s="65"/>
      <c r="BQ192" s="65"/>
      <c r="BR192" s="65"/>
      <c r="BS192" s="65"/>
      <c r="BT192" s="65"/>
      <c r="BU192" s="65"/>
      <c r="BV192" s="29">
        <v>7</v>
      </c>
    </row>
    <row r="193" spans="9:167" x14ac:dyDescent="0.25">
      <c r="I193" s="44" t="s">
        <v>213</v>
      </c>
      <c r="J193" s="29">
        <v>1</v>
      </c>
      <c r="K193" s="29">
        <f t="shared" si="155"/>
        <v>1</v>
      </c>
      <c r="L193" s="29">
        <f t="shared" si="155"/>
        <v>0</v>
      </c>
      <c r="M193" s="29">
        <f t="shared" si="155"/>
        <v>0</v>
      </c>
      <c r="N193" s="29">
        <f t="shared" si="155"/>
        <v>1</v>
      </c>
      <c r="O193" s="29">
        <f t="shared" si="155"/>
        <v>1</v>
      </c>
      <c r="P193" s="29">
        <f t="shared" si="155"/>
        <v>1</v>
      </c>
      <c r="Q193" s="29">
        <f t="shared" si="155"/>
        <v>1</v>
      </c>
      <c r="R193" s="29">
        <f t="shared" si="136"/>
        <v>1</v>
      </c>
      <c r="S193" s="29">
        <f t="shared" si="156"/>
        <v>1</v>
      </c>
      <c r="T193" s="29">
        <f t="shared" si="156"/>
        <v>1</v>
      </c>
      <c r="U193" s="29">
        <f t="shared" si="156"/>
        <v>0</v>
      </c>
      <c r="V193" s="29">
        <f t="shared" si="157"/>
        <v>0</v>
      </c>
      <c r="W193" s="29">
        <f t="shared" si="157"/>
        <v>0</v>
      </c>
      <c r="X193" s="29">
        <f t="shared" si="157"/>
        <v>0</v>
      </c>
      <c r="Y193" s="29">
        <f t="shared" si="139"/>
        <v>1</v>
      </c>
      <c r="Z193" s="29">
        <f t="shared" si="158"/>
        <v>1</v>
      </c>
      <c r="AA193" s="29">
        <f t="shared" si="158"/>
        <v>0</v>
      </c>
      <c r="AB193" s="29">
        <f t="shared" si="158"/>
        <v>0</v>
      </c>
      <c r="AC193" s="29">
        <f t="shared" si="158"/>
        <v>1</v>
      </c>
      <c r="AD193" s="29">
        <f t="shared" si="141"/>
        <v>1</v>
      </c>
      <c r="AE193" s="29">
        <f t="shared" si="142"/>
        <v>1</v>
      </c>
      <c r="AF193" s="29">
        <f t="shared" si="159"/>
        <v>1</v>
      </c>
      <c r="AG193" s="29">
        <f t="shared" si="159"/>
        <v>1</v>
      </c>
      <c r="AH193" s="29">
        <f t="shared" si="159"/>
        <v>1</v>
      </c>
      <c r="AI193" s="29">
        <f t="shared" si="159"/>
        <v>1</v>
      </c>
      <c r="AJ193" s="29">
        <f t="shared" si="144"/>
        <v>1</v>
      </c>
      <c r="AK193" s="29">
        <f t="shared" si="145"/>
        <v>1</v>
      </c>
      <c r="AL193" s="29">
        <f t="shared" si="146"/>
        <v>1</v>
      </c>
      <c r="AM193" s="29">
        <f t="shared" si="160"/>
        <v>1</v>
      </c>
      <c r="AN193" s="29">
        <f t="shared" si="160"/>
        <v>1</v>
      </c>
      <c r="AO193" s="29">
        <f t="shared" si="160"/>
        <v>0</v>
      </c>
      <c r="AP193" s="29">
        <f t="shared" si="160"/>
        <v>1</v>
      </c>
      <c r="AQ193" s="29">
        <f t="shared" si="148"/>
        <v>1</v>
      </c>
      <c r="AR193" s="29">
        <f t="shared" si="149"/>
        <v>0</v>
      </c>
      <c r="AS193" s="29">
        <f t="shared" si="150"/>
        <v>2</v>
      </c>
      <c r="AT193">
        <v>4</v>
      </c>
      <c r="AW193" s="229" t="s">
        <v>213</v>
      </c>
      <c r="AX193" s="29">
        <v>1</v>
      </c>
      <c r="AY193" s="306" t="s">
        <v>142</v>
      </c>
      <c r="AZ193" s="301" t="s">
        <v>172</v>
      </c>
      <c r="BA193" s="43" t="s">
        <v>96</v>
      </c>
      <c r="BB193" s="65" t="s">
        <v>227</v>
      </c>
      <c r="BC193" s="293" t="s">
        <v>371</v>
      </c>
      <c r="BD193" s="306" t="s">
        <v>143</v>
      </c>
      <c r="BE193" s="48" t="s">
        <v>198</v>
      </c>
      <c r="BF193" s="46" t="s">
        <v>197</v>
      </c>
      <c r="BG193" s="155" t="s">
        <v>181</v>
      </c>
      <c r="BH193" s="306" t="s">
        <v>141</v>
      </c>
      <c r="BI193" s="303" t="s">
        <v>182</v>
      </c>
      <c r="BJ193" s="301" t="s">
        <v>302</v>
      </c>
      <c r="BK193" s="299" t="s">
        <v>427</v>
      </c>
      <c r="BL193" s="262" t="s">
        <v>174</v>
      </c>
      <c r="BM193" s="381" t="s">
        <v>451</v>
      </c>
      <c r="BN193" s="155" t="s">
        <v>180</v>
      </c>
      <c r="BO193" s="34" t="s">
        <v>91</v>
      </c>
      <c r="BP193" s="291" t="s">
        <v>389</v>
      </c>
      <c r="BQ193" s="291" t="s">
        <v>366</v>
      </c>
      <c r="BR193" s="37"/>
      <c r="BS193" s="37"/>
      <c r="BT193" s="37"/>
      <c r="BU193" s="37"/>
      <c r="BV193" s="29">
        <v>1</v>
      </c>
    </row>
    <row r="194" spans="9:167" x14ac:dyDescent="0.25">
      <c r="I194" s="44" t="s">
        <v>213</v>
      </c>
      <c r="J194" s="29">
        <v>2</v>
      </c>
      <c r="K194" s="29">
        <f t="shared" si="155"/>
        <v>1</v>
      </c>
      <c r="L194" s="29">
        <f t="shared" si="155"/>
        <v>1</v>
      </c>
      <c r="M194" s="29">
        <f t="shared" si="155"/>
        <v>0</v>
      </c>
      <c r="N194" s="29">
        <f t="shared" si="155"/>
        <v>1</v>
      </c>
      <c r="O194" s="29">
        <f t="shared" si="155"/>
        <v>1</v>
      </c>
      <c r="P194" s="29">
        <f t="shared" si="155"/>
        <v>1</v>
      </c>
      <c r="Q194" s="29">
        <f t="shared" si="155"/>
        <v>0</v>
      </c>
      <c r="R194" s="29">
        <f t="shared" si="136"/>
        <v>1</v>
      </c>
      <c r="S194" s="29">
        <f t="shared" si="156"/>
        <v>1</v>
      </c>
      <c r="T194" s="29">
        <f t="shared" si="156"/>
        <v>1</v>
      </c>
      <c r="U194" s="29">
        <f t="shared" si="156"/>
        <v>1</v>
      </c>
      <c r="V194" s="29">
        <f t="shared" si="157"/>
        <v>0</v>
      </c>
      <c r="W194" s="29">
        <f t="shared" si="157"/>
        <v>0</v>
      </c>
      <c r="X194" s="29">
        <f t="shared" si="157"/>
        <v>0</v>
      </c>
      <c r="Y194" s="29">
        <f t="shared" si="139"/>
        <v>1</v>
      </c>
      <c r="Z194" s="29">
        <f t="shared" si="158"/>
        <v>1</v>
      </c>
      <c r="AA194" s="29">
        <f t="shared" si="158"/>
        <v>0</v>
      </c>
      <c r="AB194" s="29">
        <f t="shared" si="158"/>
        <v>1</v>
      </c>
      <c r="AC194" s="29">
        <f t="shared" si="158"/>
        <v>0</v>
      </c>
      <c r="AD194" s="29">
        <f t="shared" si="141"/>
        <v>1</v>
      </c>
      <c r="AE194" s="29">
        <f t="shared" si="142"/>
        <v>1</v>
      </c>
      <c r="AF194" s="29">
        <f t="shared" si="159"/>
        <v>1</v>
      </c>
      <c r="AG194" s="29">
        <f t="shared" si="159"/>
        <v>1</v>
      </c>
      <c r="AH194" s="29">
        <f t="shared" si="159"/>
        <v>1</v>
      </c>
      <c r="AI194" s="29">
        <f t="shared" si="159"/>
        <v>0</v>
      </c>
      <c r="AJ194" s="29">
        <f t="shared" si="144"/>
        <v>1</v>
      </c>
      <c r="AK194" s="29">
        <f t="shared" si="145"/>
        <v>0</v>
      </c>
      <c r="AL194" s="29">
        <f t="shared" si="146"/>
        <v>1</v>
      </c>
      <c r="AM194" s="29">
        <f t="shared" si="160"/>
        <v>1</v>
      </c>
      <c r="AN194" s="29">
        <f t="shared" si="160"/>
        <v>1</v>
      </c>
      <c r="AO194" s="29">
        <f t="shared" si="160"/>
        <v>0</v>
      </c>
      <c r="AP194" s="29">
        <f t="shared" si="160"/>
        <v>1</v>
      </c>
      <c r="AQ194" s="29">
        <f t="shared" si="148"/>
        <v>1</v>
      </c>
      <c r="AR194" s="29">
        <f t="shared" si="149"/>
        <v>0</v>
      </c>
      <c r="AS194" s="29">
        <f t="shared" si="150"/>
        <v>2</v>
      </c>
      <c r="AT194">
        <v>4</v>
      </c>
      <c r="AW194" s="229" t="s">
        <v>213</v>
      </c>
      <c r="AX194" s="29">
        <v>2</v>
      </c>
      <c r="AY194" s="48" t="s">
        <v>198</v>
      </c>
      <c r="AZ194" s="303" t="s">
        <v>30</v>
      </c>
      <c r="BA194" s="303" t="s">
        <v>182</v>
      </c>
      <c r="BB194" s="65" t="s">
        <v>227</v>
      </c>
      <c r="BC194" s="292" t="s">
        <v>293</v>
      </c>
      <c r="BD194" s="292" t="s">
        <v>158</v>
      </c>
      <c r="BE194" s="262" t="s">
        <v>178</v>
      </c>
      <c r="BF194" s="276" t="s">
        <v>300</v>
      </c>
      <c r="BG194" s="48" t="s">
        <v>199</v>
      </c>
      <c r="BH194" s="155" t="s">
        <v>180</v>
      </c>
      <c r="BI194" s="302" t="s">
        <v>164</v>
      </c>
      <c r="BJ194" s="299" t="s">
        <v>427</v>
      </c>
      <c r="BK194" s="306" t="s">
        <v>142</v>
      </c>
      <c r="BL194" s="262" t="s">
        <v>175</v>
      </c>
      <c r="BM194" s="380" t="s">
        <v>452</v>
      </c>
      <c r="BN194" s="387" t="s">
        <v>425</v>
      </c>
      <c r="BO194" s="155" t="s">
        <v>181</v>
      </c>
      <c r="BP194" s="37"/>
      <c r="BQ194" s="37"/>
      <c r="BR194" s="290" t="s">
        <v>435</v>
      </c>
      <c r="BS194" s="37"/>
      <c r="BT194" s="37"/>
      <c r="BU194" s="37"/>
      <c r="BV194" s="29">
        <v>2</v>
      </c>
    </row>
    <row r="195" spans="9:167" x14ac:dyDescent="0.25">
      <c r="I195" s="44" t="s">
        <v>213</v>
      </c>
      <c r="J195" s="29">
        <v>3</v>
      </c>
      <c r="K195" s="29">
        <f t="shared" si="155"/>
        <v>1</v>
      </c>
      <c r="L195" s="29">
        <f t="shared" si="155"/>
        <v>1</v>
      </c>
      <c r="M195" s="29">
        <f t="shared" si="155"/>
        <v>1</v>
      </c>
      <c r="N195" s="29">
        <f t="shared" si="155"/>
        <v>1</v>
      </c>
      <c r="O195" s="29">
        <f t="shared" si="155"/>
        <v>1</v>
      </c>
      <c r="P195" s="29">
        <f t="shared" si="155"/>
        <v>1</v>
      </c>
      <c r="Q195" s="29">
        <f t="shared" si="155"/>
        <v>1</v>
      </c>
      <c r="R195" s="29">
        <f t="shared" si="136"/>
        <v>1</v>
      </c>
      <c r="S195" s="29">
        <f t="shared" si="156"/>
        <v>1</v>
      </c>
      <c r="T195" s="29">
        <f t="shared" si="156"/>
        <v>1</v>
      </c>
      <c r="U195" s="29">
        <f t="shared" si="156"/>
        <v>1</v>
      </c>
      <c r="V195" s="29">
        <f t="shared" si="157"/>
        <v>0</v>
      </c>
      <c r="W195" s="29">
        <f t="shared" si="157"/>
        <v>0</v>
      </c>
      <c r="X195" s="29">
        <f t="shared" si="157"/>
        <v>0</v>
      </c>
      <c r="Y195" s="29">
        <f t="shared" si="139"/>
        <v>0</v>
      </c>
      <c r="Z195" s="29">
        <f t="shared" si="158"/>
        <v>0</v>
      </c>
      <c r="AA195" s="29">
        <f t="shared" si="158"/>
        <v>0</v>
      </c>
      <c r="AB195" s="29">
        <f t="shared" si="158"/>
        <v>1</v>
      </c>
      <c r="AC195" s="29">
        <f t="shared" si="158"/>
        <v>1</v>
      </c>
      <c r="AD195" s="29">
        <f t="shared" si="141"/>
        <v>1</v>
      </c>
      <c r="AE195" s="29">
        <f t="shared" si="142"/>
        <v>1</v>
      </c>
      <c r="AF195" s="29">
        <f t="shared" si="159"/>
        <v>1</v>
      </c>
      <c r="AG195" s="29">
        <f t="shared" si="159"/>
        <v>0</v>
      </c>
      <c r="AH195" s="29">
        <f t="shared" si="159"/>
        <v>1</v>
      </c>
      <c r="AI195" s="29">
        <f t="shared" si="159"/>
        <v>1</v>
      </c>
      <c r="AJ195" s="29">
        <f t="shared" si="144"/>
        <v>1</v>
      </c>
      <c r="AK195" s="29">
        <f t="shared" si="145"/>
        <v>0</v>
      </c>
      <c r="AL195" s="29">
        <f t="shared" si="146"/>
        <v>1</v>
      </c>
      <c r="AM195" s="29">
        <f t="shared" si="160"/>
        <v>1</v>
      </c>
      <c r="AN195" s="29">
        <f t="shared" si="160"/>
        <v>1</v>
      </c>
      <c r="AO195" s="29">
        <f t="shared" si="160"/>
        <v>1</v>
      </c>
      <c r="AP195" s="29">
        <f t="shared" si="160"/>
        <v>1</v>
      </c>
      <c r="AQ195" s="29">
        <f t="shared" si="148"/>
        <v>1</v>
      </c>
      <c r="AR195" s="29">
        <f t="shared" si="149"/>
        <v>0</v>
      </c>
      <c r="AS195" s="29">
        <f t="shared" si="150"/>
        <v>3</v>
      </c>
      <c r="AT195">
        <v>8</v>
      </c>
      <c r="AW195" s="229" t="s">
        <v>213</v>
      </c>
      <c r="AX195" s="29">
        <v>3</v>
      </c>
      <c r="AY195" s="303" t="s">
        <v>30</v>
      </c>
      <c r="AZ195" s="306" t="s">
        <v>142</v>
      </c>
      <c r="BA195" s="308" t="s">
        <v>432</v>
      </c>
      <c r="BB195" s="293" t="s">
        <v>440</v>
      </c>
      <c r="BC195" s="48" t="s">
        <v>198</v>
      </c>
      <c r="BD195" s="303" t="s">
        <v>182</v>
      </c>
      <c r="BE195" s="262" t="s">
        <v>179</v>
      </c>
      <c r="BF195" s="155" t="s">
        <v>180</v>
      </c>
      <c r="BG195" s="276" t="s">
        <v>300</v>
      </c>
      <c r="BH195" s="299" t="s">
        <v>426</v>
      </c>
      <c r="BI195" s="65" t="s">
        <v>227</v>
      </c>
      <c r="BJ195" s="46" t="s">
        <v>197</v>
      </c>
      <c r="BK195" s="301" t="s">
        <v>303</v>
      </c>
      <c r="BL195" s="155" t="s">
        <v>181</v>
      </c>
      <c r="BM195" s="43" t="s">
        <v>95</v>
      </c>
      <c r="BN195" s="183" t="s">
        <v>273</v>
      </c>
      <c r="BO195" s="387" t="s">
        <v>425</v>
      </c>
      <c r="BP195" s="37"/>
      <c r="BQ195" s="37"/>
      <c r="BR195" s="37"/>
      <c r="BS195" s="291" t="s">
        <v>389</v>
      </c>
      <c r="BT195" s="291" t="s">
        <v>367</v>
      </c>
      <c r="BU195" s="291" t="s">
        <v>394</v>
      </c>
      <c r="BV195" s="29">
        <v>3</v>
      </c>
    </row>
    <row r="196" spans="9:167" x14ac:dyDescent="0.25">
      <c r="I196" s="44" t="s">
        <v>213</v>
      </c>
      <c r="J196" s="29">
        <v>4</v>
      </c>
      <c r="K196" s="29">
        <f t="shared" si="155"/>
        <v>1</v>
      </c>
      <c r="L196" s="29">
        <f t="shared" si="155"/>
        <v>1</v>
      </c>
      <c r="M196" s="29">
        <f t="shared" si="155"/>
        <v>1</v>
      </c>
      <c r="N196" s="29">
        <f t="shared" si="155"/>
        <v>1</v>
      </c>
      <c r="O196" s="29">
        <f t="shared" si="155"/>
        <v>1</v>
      </c>
      <c r="P196" s="29">
        <f t="shared" si="155"/>
        <v>1</v>
      </c>
      <c r="Q196" s="29">
        <f t="shared" si="155"/>
        <v>1</v>
      </c>
      <c r="R196" s="29">
        <f t="shared" si="136"/>
        <v>1</v>
      </c>
      <c r="S196" s="29">
        <f t="shared" si="156"/>
        <v>1</v>
      </c>
      <c r="T196" s="29">
        <f t="shared" si="156"/>
        <v>1</v>
      </c>
      <c r="U196" s="29">
        <f t="shared" si="156"/>
        <v>0</v>
      </c>
      <c r="V196" s="29">
        <f t="shared" si="157"/>
        <v>0</v>
      </c>
      <c r="W196" s="29">
        <f t="shared" si="157"/>
        <v>0</v>
      </c>
      <c r="X196" s="29">
        <f t="shared" si="157"/>
        <v>0</v>
      </c>
      <c r="Y196" s="29">
        <f t="shared" si="139"/>
        <v>0</v>
      </c>
      <c r="Z196" s="29">
        <f t="shared" si="158"/>
        <v>1</v>
      </c>
      <c r="AA196" s="29">
        <f t="shared" si="158"/>
        <v>1</v>
      </c>
      <c r="AB196" s="29">
        <f t="shared" si="158"/>
        <v>1</v>
      </c>
      <c r="AC196" s="29">
        <f t="shared" si="158"/>
        <v>0</v>
      </c>
      <c r="AD196" s="29">
        <f t="shared" si="141"/>
        <v>1</v>
      </c>
      <c r="AE196" s="29">
        <f t="shared" si="142"/>
        <v>1</v>
      </c>
      <c r="AF196" s="29">
        <f t="shared" si="159"/>
        <v>1</v>
      </c>
      <c r="AG196" s="29">
        <f t="shared" si="159"/>
        <v>1</v>
      </c>
      <c r="AH196" s="29">
        <f t="shared" si="159"/>
        <v>1</v>
      </c>
      <c r="AI196" s="29">
        <f t="shared" si="159"/>
        <v>1</v>
      </c>
      <c r="AJ196" s="29">
        <f t="shared" si="144"/>
        <v>1</v>
      </c>
      <c r="AK196" s="29">
        <f t="shared" si="145"/>
        <v>0</v>
      </c>
      <c r="AL196" s="29">
        <f t="shared" si="146"/>
        <v>1</v>
      </c>
      <c r="AM196" s="29">
        <f t="shared" si="160"/>
        <v>1</v>
      </c>
      <c r="AN196" s="29">
        <f t="shared" si="160"/>
        <v>0</v>
      </c>
      <c r="AO196" s="29">
        <f t="shared" si="160"/>
        <v>0</v>
      </c>
      <c r="AP196" s="29">
        <f t="shared" si="160"/>
        <v>1</v>
      </c>
      <c r="AQ196" s="29">
        <f t="shared" si="148"/>
        <v>1</v>
      </c>
      <c r="AR196" s="29">
        <f t="shared" si="149"/>
        <v>0</v>
      </c>
      <c r="AS196" s="29">
        <f t="shared" si="150"/>
        <v>1</v>
      </c>
      <c r="AT196">
        <v>12</v>
      </c>
      <c r="AW196" s="229" t="s">
        <v>213</v>
      </c>
      <c r="AX196" s="29">
        <v>4</v>
      </c>
      <c r="AY196" s="291" t="s">
        <v>364</v>
      </c>
      <c r="AZ196" s="291" t="s">
        <v>404</v>
      </c>
      <c r="BA196" s="290" t="s">
        <v>367</v>
      </c>
      <c r="BB196" s="46" t="s">
        <v>196</v>
      </c>
      <c r="BC196" s="303" t="s">
        <v>182</v>
      </c>
      <c r="BD196" s="294" t="s">
        <v>64</v>
      </c>
      <c r="BE196" s="155" t="s">
        <v>181</v>
      </c>
      <c r="BF196" s="262" t="s">
        <v>178</v>
      </c>
      <c r="BG196" s="301" t="s">
        <v>177</v>
      </c>
      <c r="BH196" s="262" t="s">
        <v>174</v>
      </c>
      <c r="BI196" s="299" t="s">
        <v>427</v>
      </c>
      <c r="BJ196" s="306" t="s">
        <v>141</v>
      </c>
      <c r="BK196" s="43" t="s">
        <v>95</v>
      </c>
      <c r="BL196" s="306" t="s">
        <v>142</v>
      </c>
      <c r="BM196" s="382" t="s">
        <v>449</v>
      </c>
      <c r="BN196" s="66" t="s">
        <v>103</v>
      </c>
      <c r="BO196" s="381" t="s">
        <v>453</v>
      </c>
      <c r="BP196" s="37"/>
      <c r="BQ196" s="37"/>
      <c r="BR196" s="37"/>
      <c r="BS196" s="37"/>
      <c r="BT196" s="37"/>
      <c r="BU196" s="37"/>
      <c r="BV196" s="29">
        <v>4</v>
      </c>
    </row>
    <row r="197" spans="9:167" x14ac:dyDescent="0.25">
      <c r="I197" s="44" t="s">
        <v>213</v>
      </c>
      <c r="J197" s="29">
        <v>5</v>
      </c>
      <c r="K197" s="29">
        <f t="shared" si="155"/>
        <v>1</v>
      </c>
      <c r="L197" s="29">
        <f t="shared" si="155"/>
        <v>1</v>
      </c>
      <c r="M197" s="29">
        <f t="shared" si="155"/>
        <v>0</v>
      </c>
      <c r="N197" s="29">
        <f t="shared" si="155"/>
        <v>0</v>
      </c>
      <c r="O197" s="29">
        <f t="shared" si="155"/>
        <v>0</v>
      </c>
      <c r="P197" s="29">
        <f t="shared" si="155"/>
        <v>1</v>
      </c>
      <c r="Q197" s="29">
        <f t="shared" si="155"/>
        <v>1</v>
      </c>
      <c r="R197" s="29">
        <f t="shared" si="136"/>
        <v>1</v>
      </c>
      <c r="S197" s="29">
        <f t="shared" si="156"/>
        <v>1</v>
      </c>
      <c r="T197" s="29">
        <f t="shared" si="156"/>
        <v>0</v>
      </c>
      <c r="U197" s="29">
        <f t="shared" si="156"/>
        <v>0</v>
      </c>
      <c r="V197" s="29">
        <f t="shared" si="157"/>
        <v>0</v>
      </c>
      <c r="W197" s="29">
        <f t="shared" si="157"/>
        <v>0</v>
      </c>
      <c r="X197" s="29">
        <f t="shared" si="157"/>
        <v>0</v>
      </c>
      <c r="Y197" s="29">
        <f t="shared" si="139"/>
        <v>1</v>
      </c>
      <c r="Z197" s="29">
        <f t="shared" si="158"/>
        <v>1</v>
      </c>
      <c r="AA197" s="29">
        <f t="shared" si="158"/>
        <v>0</v>
      </c>
      <c r="AB197" s="29">
        <f t="shared" si="158"/>
        <v>1</v>
      </c>
      <c r="AC197" s="29">
        <f t="shared" si="158"/>
        <v>1</v>
      </c>
      <c r="AD197" s="29">
        <f t="shared" si="141"/>
        <v>1</v>
      </c>
      <c r="AE197" s="29">
        <f t="shared" si="142"/>
        <v>1</v>
      </c>
      <c r="AF197" s="29">
        <f t="shared" si="159"/>
        <v>1</v>
      </c>
      <c r="AG197" s="29">
        <f t="shared" si="159"/>
        <v>1</v>
      </c>
      <c r="AH197" s="29">
        <f t="shared" si="159"/>
        <v>1</v>
      </c>
      <c r="AI197" s="29">
        <f t="shared" si="159"/>
        <v>1</v>
      </c>
      <c r="AJ197" s="29">
        <f t="shared" si="144"/>
        <v>1</v>
      </c>
      <c r="AK197" s="29">
        <f t="shared" si="145"/>
        <v>1</v>
      </c>
      <c r="AL197" s="29">
        <f t="shared" si="146"/>
        <v>1</v>
      </c>
      <c r="AM197" s="29">
        <f t="shared" si="160"/>
        <v>1</v>
      </c>
      <c r="AN197" s="29">
        <f t="shared" si="160"/>
        <v>0</v>
      </c>
      <c r="AO197" s="29">
        <f t="shared" si="160"/>
        <v>1</v>
      </c>
      <c r="AP197" s="29">
        <f t="shared" si="160"/>
        <v>1</v>
      </c>
      <c r="AQ197" s="29">
        <f t="shared" si="148"/>
        <v>1</v>
      </c>
      <c r="AR197" s="29">
        <f t="shared" si="149"/>
        <v>0</v>
      </c>
      <c r="AS197" s="29">
        <f t="shared" si="150"/>
        <v>2</v>
      </c>
      <c r="AT197">
        <v>11</v>
      </c>
      <c r="AW197" s="229" t="s">
        <v>213</v>
      </c>
      <c r="AX197" s="29">
        <v>5</v>
      </c>
      <c r="AY197" s="301" t="s">
        <v>172</v>
      </c>
      <c r="AZ197" s="308" t="s">
        <v>432</v>
      </c>
      <c r="BA197" s="301" t="s">
        <v>302</v>
      </c>
      <c r="BB197" s="292" t="s">
        <v>441</v>
      </c>
      <c r="BC197" s="306" t="s">
        <v>143</v>
      </c>
      <c r="BD197" s="65" t="s">
        <v>227</v>
      </c>
      <c r="BE197" s="276" t="s">
        <v>300</v>
      </c>
      <c r="BF197" s="262" t="s">
        <v>179</v>
      </c>
      <c r="BG197" s="387" t="s">
        <v>425</v>
      </c>
      <c r="BH197" s="46" t="s">
        <v>196</v>
      </c>
      <c r="BI197" s="301" t="s">
        <v>174</v>
      </c>
      <c r="BJ197" s="183" t="s">
        <v>273</v>
      </c>
      <c r="BK197" s="155" t="s">
        <v>181</v>
      </c>
      <c r="BL197" s="299" t="s">
        <v>427</v>
      </c>
      <c r="BM197" s="381" t="s">
        <v>477</v>
      </c>
      <c r="BN197" s="43" t="s">
        <v>95</v>
      </c>
      <c r="BO197" s="306" t="s">
        <v>142</v>
      </c>
      <c r="BP197" s="37"/>
      <c r="BQ197" s="37"/>
      <c r="BR197" s="37"/>
      <c r="BS197" s="37"/>
      <c r="BT197" s="37"/>
      <c r="BU197" s="37"/>
      <c r="BV197" s="29">
        <v>5</v>
      </c>
    </row>
    <row r="198" spans="9:167" x14ac:dyDescent="0.25">
      <c r="I198" s="44" t="s">
        <v>213</v>
      </c>
      <c r="J198" s="29">
        <v>6</v>
      </c>
      <c r="K198" s="29">
        <f t="shared" si="155"/>
        <v>1</v>
      </c>
      <c r="L198" s="29">
        <f t="shared" si="155"/>
        <v>1</v>
      </c>
      <c r="M198" s="29">
        <f t="shared" si="155"/>
        <v>1</v>
      </c>
      <c r="N198" s="29">
        <f t="shared" si="155"/>
        <v>1</v>
      </c>
      <c r="O198" s="29">
        <f t="shared" si="155"/>
        <v>0</v>
      </c>
      <c r="P198" s="29">
        <f t="shared" si="155"/>
        <v>1</v>
      </c>
      <c r="Q198" s="29">
        <f t="shared" si="155"/>
        <v>1</v>
      </c>
      <c r="R198" s="29">
        <f t="shared" si="136"/>
        <v>1</v>
      </c>
      <c r="S198" s="29">
        <f t="shared" si="156"/>
        <v>1</v>
      </c>
      <c r="T198" s="29">
        <f t="shared" si="156"/>
        <v>0</v>
      </c>
      <c r="U198" s="29">
        <f t="shared" si="156"/>
        <v>0</v>
      </c>
      <c r="V198" s="29">
        <f t="shared" si="157"/>
        <v>0</v>
      </c>
      <c r="W198" s="29">
        <f t="shared" si="157"/>
        <v>0</v>
      </c>
      <c r="X198" s="29">
        <f t="shared" si="157"/>
        <v>0</v>
      </c>
      <c r="Y198" s="29">
        <f t="shared" si="139"/>
        <v>0</v>
      </c>
      <c r="Z198" s="29">
        <f t="shared" si="158"/>
        <v>1</v>
      </c>
      <c r="AA198" s="29">
        <f t="shared" si="158"/>
        <v>0</v>
      </c>
      <c r="AB198" s="29">
        <f t="shared" si="158"/>
        <v>0</v>
      </c>
      <c r="AC198" s="29">
        <f t="shared" si="158"/>
        <v>0</v>
      </c>
      <c r="AD198" s="29">
        <f t="shared" si="141"/>
        <v>1</v>
      </c>
      <c r="AE198" s="29">
        <f t="shared" si="142"/>
        <v>1</v>
      </c>
      <c r="AF198" s="29">
        <f t="shared" si="159"/>
        <v>1</v>
      </c>
      <c r="AG198" s="29">
        <f t="shared" si="159"/>
        <v>0</v>
      </c>
      <c r="AH198" s="29">
        <f t="shared" si="159"/>
        <v>1</v>
      </c>
      <c r="AI198" s="29">
        <f t="shared" si="159"/>
        <v>1</v>
      </c>
      <c r="AJ198" s="29">
        <f t="shared" si="144"/>
        <v>1</v>
      </c>
      <c r="AK198" s="29">
        <f t="shared" si="145"/>
        <v>0</v>
      </c>
      <c r="AL198" s="29">
        <f t="shared" si="146"/>
        <v>0</v>
      </c>
      <c r="AM198" s="29">
        <f t="shared" si="160"/>
        <v>1</v>
      </c>
      <c r="AN198" s="29">
        <f t="shared" si="160"/>
        <v>1</v>
      </c>
      <c r="AO198" s="29">
        <f t="shared" si="160"/>
        <v>0</v>
      </c>
      <c r="AP198" s="29">
        <f t="shared" si="160"/>
        <v>1</v>
      </c>
      <c r="AQ198" s="29">
        <f t="shared" si="148"/>
        <v>0</v>
      </c>
      <c r="AR198" s="29">
        <f t="shared" si="149"/>
        <v>0</v>
      </c>
      <c r="AS198" s="29">
        <f t="shared" si="150"/>
        <v>2</v>
      </c>
      <c r="AT198">
        <v>10</v>
      </c>
      <c r="AW198" s="229" t="s">
        <v>213</v>
      </c>
      <c r="AX198" s="29">
        <v>6</v>
      </c>
      <c r="AY198" s="65"/>
      <c r="AZ198" s="65"/>
      <c r="BA198" s="65"/>
      <c r="BB198" s="155" t="s">
        <v>181</v>
      </c>
      <c r="BC198" s="276" t="s">
        <v>300</v>
      </c>
      <c r="BD198" s="294" t="s">
        <v>310</v>
      </c>
      <c r="BE198" s="291" t="s">
        <v>392</v>
      </c>
      <c r="BF198" s="291" t="s">
        <v>437</v>
      </c>
      <c r="BG198" s="291" t="s">
        <v>393</v>
      </c>
      <c r="BH198" s="183" t="s">
        <v>273</v>
      </c>
      <c r="BI198" s="301" t="s">
        <v>175</v>
      </c>
      <c r="BJ198" s="155" t="s">
        <v>180</v>
      </c>
      <c r="BK198" s="387" t="s">
        <v>425</v>
      </c>
      <c r="BL198" s="43" t="s">
        <v>95</v>
      </c>
      <c r="BM198" s="46" t="s">
        <v>163</v>
      </c>
      <c r="BN198" s="65"/>
      <c r="BO198" s="381" t="s">
        <v>93</v>
      </c>
      <c r="BP198" s="65"/>
      <c r="BQ198" s="65"/>
      <c r="BR198" s="65"/>
      <c r="BS198" s="65"/>
      <c r="BT198" s="65"/>
      <c r="BU198" s="65"/>
      <c r="BV198" s="29">
        <v>6</v>
      </c>
    </row>
    <row r="199" spans="9:167" x14ac:dyDescent="0.25">
      <c r="I199" s="44" t="s">
        <v>213</v>
      </c>
      <c r="J199" s="88">
        <v>7</v>
      </c>
      <c r="K199" s="110">
        <f t="shared" si="155"/>
        <v>0</v>
      </c>
      <c r="L199" s="110">
        <f t="shared" si="155"/>
        <v>0</v>
      </c>
      <c r="M199" s="110">
        <f t="shared" si="155"/>
        <v>0</v>
      </c>
      <c r="N199" s="110">
        <f t="shared" si="155"/>
        <v>0</v>
      </c>
      <c r="O199" s="110">
        <f t="shared" si="155"/>
        <v>0</v>
      </c>
      <c r="P199" s="110">
        <f t="shared" si="155"/>
        <v>0</v>
      </c>
      <c r="Q199" s="110">
        <f t="shared" si="155"/>
        <v>0</v>
      </c>
      <c r="R199" s="110">
        <f t="shared" si="136"/>
        <v>0</v>
      </c>
      <c r="S199" s="110">
        <f t="shared" si="156"/>
        <v>0</v>
      </c>
      <c r="T199" s="110">
        <f t="shared" si="156"/>
        <v>0</v>
      </c>
      <c r="U199" s="110">
        <f t="shared" si="156"/>
        <v>0</v>
      </c>
      <c r="V199" s="110">
        <f t="shared" si="157"/>
        <v>0</v>
      </c>
      <c r="W199" s="110">
        <f t="shared" si="157"/>
        <v>0</v>
      </c>
      <c r="X199" s="110">
        <f t="shared" si="157"/>
        <v>0</v>
      </c>
      <c r="Y199" s="110">
        <f t="shared" si="139"/>
        <v>0</v>
      </c>
      <c r="Z199" s="110">
        <f t="shared" si="158"/>
        <v>0</v>
      </c>
      <c r="AA199" s="110">
        <f t="shared" si="158"/>
        <v>0</v>
      </c>
      <c r="AB199" s="110">
        <f t="shared" si="158"/>
        <v>0</v>
      </c>
      <c r="AC199" s="110">
        <f t="shared" si="158"/>
        <v>0</v>
      </c>
      <c r="AD199" s="110">
        <f t="shared" si="141"/>
        <v>0</v>
      </c>
      <c r="AE199" s="110">
        <f t="shared" si="142"/>
        <v>0</v>
      </c>
      <c r="AF199" s="110">
        <f t="shared" si="159"/>
        <v>0</v>
      </c>
      <c r="AG199" s="110">
        <f t="shared" si="159"/>
        <v>0</v>
      </c>
      <c r="AH199" s="110">
        <f t="shared" si="159"/>
        <v>0</v>
      </c>
      <c r="AI199" s="110">
        <f t="shared" si="159"/>
        <v>0</v>
      </c>
      <c r="AJ199" s="110">
        <f t="shared" si="144"/>
        <v>0</v>
      </c>
      <c r="AK199" s="110">
        <f t="shared" si="145"/>
        <v>0</v>
      </c>
      <c r="AL199" s="110">
        <f t="shared" si="146"/>
        <v>0</v>
      </c>
      <c r="AM199" s="110">
        <f t="shared" si="160"/>
        <v>1</v>
      </c>
      <c r="AN199" s="110">
        <f t="shared" si="160"/>
        <v>1</v>
      </c>
      <c r="AO199" s="110">
        <f t="shared" si="160"/>
        <v>0</v>
      </c>
      <c r="AP199" s="110">
        <f t="shared" si="160"/>
        <v>0</v>
      </c>
      <c r="AQ199" s="110">
        <f t="shared" si="148"/>
        <v>0</v>
      </c>
      <c r="AR199" s="110">
        <f t="shared" si="149"/>
        <v>0</v>
      </c>
      <c r="AS199" s="110">
        <f t="shared" si="150"/>
        <v>2</v>
      </c>
      <c r="AW199" s="229" t="s">
        <v>213</v>
      </c>
      <c r="AX199" s="29">
        <v>7</v>
      </c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48" t="s">
        <v>199</v>
      </c>
      <c r="BJ199" s="65"/>
      <c r="BK199" s="48" t="s">
        <v>198</v>
      </c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29">
        <v>7</v>
      </c>
    </row>
    <row r="200" spans="9:167" x14ac:dyDescent="0.25">
      <c r="I200" s="39" t="s">
        <v>214</v>
      </c>
      <c r="J200" s="29">
        <v>1</v>
      </c>
      <c r="K200" s="29">
        <f t="shared" si="155"/>
        <v>0</v>
      </c>
      <c r="L200" s="29">
        <f t="shared" si="155"/>
        <v>0</v>
      </c>
      <c r="M200" s="29">
        <f t="shared" si="155"/>
        <v>1</v>
      </c>
      <c r="N200" s="29">
        <f t="shared" si="155"/>
        <v>0</v>
      </c>
      <c r="O200" s="29">
        <f t="shared" si="155"/>
        <v>0</v>
      </c>
      <c r="P200" s="29">
        <f t="shared" si="155"/>
        <v>0</v>
      </c>
      <c r="Q200" s="29">
        <f t="shared" si="155"/>
        <v>0</v>
      </c>
      <c r="R200" s="29">
        <f t="shared" si="136"/>
        <v>1</v>
      </c>
      <c r="S200" s="29">
        <f t="shared" si="156"/>
        <v>1</v>
      </c>
      <c r="T200" s="29">
        <f t="shared" si="156"/>
        <v>0</v>
      </c>
      <c r="U200" s="29">
        <f t="shared" si="156"/>
        <v>1</v>
      </c>
      <c r="V200" s="29">
        <f t="shared" si="157"/>
        <v>1</v>
      </c>
      <c r="W200" s="29">
        <f t="shared" si="157"/>
        <v>0</v>
      </c>
      <c r="X200" s="29">
        <f t="shared" si="157"/>
        <v>1</v>
      </c>
      <c r="Y200" s="29">
        <f t="shared" si="139"/>
        <v>0</v>
      </c>
      <c r="Z200" s="29">
        <f t="shared" si="158"/>
        <v>1</v>
      </c>
      <c r="AA200" s="29">
        <f t="shared" si="158"/>
        <v>0</v>
      </c>
      <c r="AB200" s="29">
        <f t="shared" si="158"/>
        <v>1</v>
      </c>
      <c r="AC200" s="29">
        <f t="shared" si="158"/>
        <v>1</v>
      </c>
      <c r="AD200" s="29">
        <f t="shared" si="141"/>
        <v>1</v>
      </c>
      <c r="AE200" s="29">
        <f t="shared" si="142"/>
        <v>1</v>
      </c>
      <c r="AF200" s="29">
        <f t="shared" si="159"/>
        <v>1</v>
      </c>
      <c r="AG200" s="29">
        <f t="shared" si="159"/>
        <v>0</v>
      </c>
      <c r="AH200" s="29">
        <f t="shared" si="159"/>
        <v>1</v>
      </c>
      <c r="AI200" s="29">
        <f t="shared" si="159"/>
        <v>1</v>
      </c>
      <c r="AJ200" s="29">
        <f t="shared" si="144"/>
        <v>1</v>
      </c>
      <c r="AK200" s="29">
        <f t="shared" si="145"/>
        <v>0</v>
      </c>
      <c r="AL200" s="29">
        <f t="shared" si="146"/>
        <v>1</v>
      </c>
      <c r="AM200" s="29">
        <f t="shared" si="160"/>
        <v>1</v>
      </c>
      <c r="AN200" s="29">
        <f t="shared" si="160"/>
        <v>1</v>
      </c>
      <c r="AO200" s="29">
        <f t="shared" si="160"/>
        <v>0</v>
      </c>
      <c r="AP200" s="29">
        <f t="shared" si="160"/>
        <v>1</v>
      </c>
      <c r="AQ200" s="29">
        <f t="shared" si="148"/>
        <v>1</v>
      </c>
      <c r="AR200" s="29">
        <f t="shared" si="149"/>
        <v>0</v>
      </c>
      <c r="AS200" s="29">
        <f t="shared" si="150"/>
        <v>2</v>
      </c>
      <c r="AT200">
        <v>4</v>
      </c>
      <c r="AW200" s="230" t="s">
        <v>214</v>
      </c>
      <c r="AX200" s="29">
        <v>1</v>
      </c>
      <c r="AY200" s="303" t="s">
        <v>30</v>
      </c>
      <c r="AZ200" s="43" t="s">
        <v>96</v>
      </c>
      <c r="BA200" s="306" t="s">
        <v>142</v>
      </c>
      <c r="BB200" s="262" t="s">
        <v>174</v>
      </c>
      <c r="BC200" s="65" t="s">
        <v>227</v>
      </c>
      <c r="BD200" s="301" t="s">
        <v>178</v>
      </c>
      <c r="BE200" s="261" t="s">
        <v>170</v>
      </c>
      <c r="BF200" s="387" t="s">
        <v>425</v>
      </c>
      <c r="BG200" s="46" t="s">
        <v>197</v>
      </c>
      <c r="BH200" s="155" t="s">
        <v>180</v>
      </c>
      <c r="BI200" s="293" t="s">
        <v>283</v>
      </c>
      <c r="BJ200" s="306" t="s">
        <v>141</v>
      </c>
      <c r="BK200" s="301" t="s">
        <v>303</v>
      </c>
      <c r="BL200" s="46" t="s">
        <v>196</v>
      </c>
      <c r="BM200" s="380" t="s">
        <v>452</v>
      </c>
      <c r="BN200" s="261" t="s">
        <v>165</v>
      </c>
      <c r="BO200" s="155" t="s">
        <v>181</v>
      </c>
      <c r="BP200" s="37"/>
      <c r="BQ200" s="37"/>
      <c r="BR200" s="37"/>
      <c r="BS200" s="37"/>
      <c r="BT200" s="37"/>
      <c r="BU200" s="37"/>
      <c r="BV200" s="29">
        <v>1</v>
      </c>
    </row>
    <row r="201" spans="9:167" x14ac:dyDescent="0.25">
      <c r="I201" s="39" t="s">
        <v>214</v>
      </c>
      <c r="J201" s="29">
        <v>2</v>
      </c>
      <c r="K201" s="29">
        <f t="shared" si="155"/>
        <v>1</v>
      </c>
      <c r="L201" s="29">
        <f t="shared" si="155"/>
        <v>1</v>
      </c>
      <c r="M201" s="29">
        <f t="shared" si="155"/>
        <v>1</v>
      </c>
      <c r="N201" s="29">
        <f t="shared" si="155"/>
        <v>1</v>
      </c>
      <c r="O201" s="29">
        <f t="shared" si="155"/>
        <v>1</v>
      </c>
      <c r="P201" s="29">
        <f t="shared" si="155"/>
        <v>0</v>
      </c>
      <c r="Q201" s="29">
        <f t="shared" si="155"/>
        <v>1</v>
      </c>
      <c r="R201" s="29">
        <f t="shared" si="136"/>
        <v>1</v>
      </c>
      <c r="S201" s="29">
        <f t="shared" si="156"/>
        <v>1</v>
      </c>
      <c r="T201" s="29">
        <f t="shared" si="156"/>
        <v>1</v>
      </c>
      <c r="U201" s="29">
        <f t="shared" si="156"/>
        <v>0</v>
      </c>
      <c r="V201" s="29">
        <f t="shared" si="157"/>
        <v>0</v>
      </c>
      <c r="W201" s="29">
        <f t="shared" si="157"/>
        <v>0</v>
      </c>
      <c r="X201" s="29">
        <f t="shared" si="157"/>
        <v>0</v>
      </c>
      <c r="Y201" s="29">
        <f t="shared" si="139"/>
        <v>0</v>
      </c>
      <c r="Z201" s="29">
        <f t="shared" si="158"/>
        <v>0</v>
      </c>
      <c r="AA201" s="29">
        <f t="shared" si="158"/>
        <v>1</v>
      </c>
      <c r="AB201" s="29">
        <f t="shared" si="158"/>
        <v>1</v>
      </c>
      <c r="AC201" s="29">
        <f t="shared" si="158"/>
        <v>1</v>
      </c>
      <c r="AD201" s="29">
        <f t="shared" si="141"/>
        <v>1</v>
      </c>
      <c r="AE201" s="29">
        <f t="shared" si="142"/>
        <v>1</v>
      </c>
      <c r="AF201" s="29">
        <f t="shared" si="159"/>
        <v>1</v>
      </c>
      <c r="AG201" s="29">
        <f t="shared" si="159"/>
        <v>0</v>
      </c>
      <c r="AH201" s="29">
        <f t="shared" si="159"/>
        <v>1</v>
      </c>
      <c r="AI201" s="29">
        <f t="shared" si="159"/>
        <v>1</v>
      </c>
      <c r="AJ201" s="29">
        <f t="shared" si="144"/>
        <v>1</v>
      </c>
      <c r="AK201" s="29">
        <f t="shared" si="145"/>
        <v>0</v>
      </c>
      <c r="AL201" s="29">
        <f t="shared" si="146"/>
        <v>1</v>
      </c>
      <c r="AM201" s="29">
        <f t="shared" si="160"/>
        <v>1</v>
      </c>
      <c r="AN201" s="29">
        <f t="shared" si="160"/>
        <v>0</v>
      </c>
      <c r="AO201" s="29">
        <f t="shared" si="160"/>
        <v>1</v>
      </c>
      <c r="AP201" s="29">
        <f t="shared" si="160"/>
        <v>1</v>
      </c>
      <c r="AQ201" s="29">
        <f t="shared" si="148"/>
        <v>1</v>
      </c>
      <c r="AR201" s="29">
        <f t="shared" si="149"/>
        <v>0</v>
      </c>
      <c r="AS201" s="29">
        <f t="shared" si="150"/>
        <v>2</v>
      </c>
      <c r="AT201">
        <v>4</v>
      </c>
      <c r="AW201" s="230" t="s">
        <v>214</v>
      </c>
      <c r="AX201" s="29">
        <v>2</v>
      </c>
      <c r="AY201" s="43" t="s">
        <v>96</v>
      </c>
      <c r="AZ201" s="307" t="s">
        <v>431</v>
      </c>
      <c r="BA201" s="303" t="s">
        <v>182</v>
      </c>
      <c r="BB201" s="48" t="s">
        <v>198</v>
      </c>
      <c r="BC201" s="65" t="s">
        <v>227</v>
      </c>
      <c r="BD201" s="262" t="s">
        <v>179</v>
      </c>
      <c r="BE201" s="306" t="s">
        <v>141</v>
      </c>
      <c r="BF201" s="183" t="s">
        <v>273</v>
      </c>
      <c r="BG201" s="301" t="s">
        <v>176</v>
      </c>
      <c r="BH201" s="299" t="s">
        <v>426</v>
      </c>
      <c r="BI201" s="292" t="s">
        <v>443</v>
      </c>
      <c r="BJ201" s="292" t="s">
        <v>394</v>
      </c>
      <c r="BK201" s="301" t="s">
        <v>302</v>
      </c>
      <c r="BL201" s="155" t="s">
        <v>181</v>
      </c>
      <c r="BM201" s="382" t="s">
        <v>449</v>
      </c>
      <c r="BN201" s="306" t="s">
        <v>142</v>
      </c>
      <c r="BO201" s="290" t="s">
        <v>204</v>
      </c>
      <c r="BP201" s="37"/>
      <c r="BQ201" s="37"/>
      <c r="BR201" s="37"/>
      <c r="BS201" s="37"/>
      <c r="BT201" s="37"/>
      <c r="BU201" s="37"/>
      <c r="BV201" s="29">
        <v>2</v>
      </c>
    </row>
    <row r="202" spans="9:167" x14ac:dyDescent="0.25">
      <c r="I202" s="39" t="s">
        <v>214</v>
      </c>
      <c r="J202" s="29">
        <v>3</v>
      </c>
      <c r="K202" s="29">
        <f t="shared" ref="K202:Q208" si="161">COUNTIF($AY202:$BU202,"*"&amp;K$171&amp;"*")</f>
        <v>1</v>
      </c>
      <c r="L202" s="29">
        <f t="shared" si="161"/>
        <v>0</v>
      </c>
      <c r="M202" s="29">
        <f t="shared" si="161"/>
        <v>1</v>
      </c>
      <c r="N202" s="29">
        <f t="shared" si="161"/>
        <v>1</v>
      </c>
      <c r="O202" s="29">
        <f t="shared" si="161"/>
        <v>1</v>
      </c>
      <c r="P202" s="29">
        <f t="shared" si="161"/>
        <v>1</v>
      </c>
      <c r="Q202" s="29">
        <f t="shared" si="161"/>
        <v>1</v>
      </c>
      <c r="R202" s="29">
        <f t="shared" si="136"/>
        <v>1</v>
      </c>
      <c r="S202" s="29">
        <f t="shared" si="156"/>
        <v>1</v>
      </c>
      <c r="T202" s="29">
        <f t="shared" si="156"/>
        <v>1</v>
      </c>
      <c r="U202" s="29">
        <f t="shared" si="156"/>
        <v>1</v>
      </c>
      <c r="V202" s="29">
        <f t="shared" si="157"/>
        <v>1</v>
      </c>
      <c r="W202" s="29">
        <f t="shared" si="157"/>
        <v>0</v>
      </c>
      <c r="X202" s="29">
        <f t="shared" si="157"/>
        <v>1</v>
      </c>
      <c r="Y202" s="29">
        <f t="shared" si="139"/>
        <v>0</v>
      </c>
      <c r="Z202" s="29">
        <f t="shared" si="158"/>
        <v>0</v>
      </c>
      <c r="AA202" s="29">
        <f t="shared" si="158"/>
        <v>1</v>
      </c>
      <c r="AB202" s="29">
        <f t="shared" si="158"/>
        <v>1</v>
      </c>
      <c r="AC202" s="29">
        <f t="shared" si="158"/>
        <v>0</v>
      </c>
      <c r="AD202" s="29">
        <f t="shared" si="141"/>
        <v>1</v>
      </c>
      <c r="AE202" s="29">
        <f t="shared" si="142"/>
        <v>1</v>
      </c>
      <c r="AF202" s="29">
        <f t="shared" si="159"/>
        <v>1</v>
      </c>
      <c r="AG202" s="29">
        <f t="shared" si="159"/>
        <v>0</v>
      </c>
      <c r="AH202" s="29">
        <f t="shared" si="159"/>
        <v>1</v>
      </c>
      <c r="AI202" s="29">
        <f t="shared" si="159"/>
        <v>1</v>
      </c>
      <c r="AJ202" s="29">
        <f t="shared" si="144"/>
        <v>0</v>
      </c>
      <c r="AK202" s="29">
        <f t="shared" si="145"/>
        <v>0</v>
      </c>
      <c r="AL202" s="29">
        <f t="shared" si="146"/>
        <v>1</v>
      </c>
      <c r="AM202" s="29">
        <f t="shared" si="160"/>
        <v>1</v>
      </c>
      <c r="AN202" s="29">
        <f t="shared" si="160"/>
        <v>1</v>
      </c>
      <c r="AO202" s="29">
        <f t="shared" si="160"/>
        <v>0</v>
      </c>
      <c r="AP202" s="29">
        <f t="shared" si="160"/>
        <v>1</v>
      </c>
      <c r="AQ202" s="29">
        <f t="shared" si="148"/>
        <v>1</v>
      </c>
      <c r="AR202" s="29">
        <f t="shared" si="149"/>
        <v>0</v>
      </c>
      <c r="AS202" s="29">
        <f t="shared" si="150"/>
        <v>2</v>
      </c>
      <c r="AT202">
        <v>12</v>
      </c>
      <c r="AW202" s="230" t="s">
        <v>214</v>
      </c>
      <c r="AX202" s="29">
        <v>3</v>
      </c>
      <c r="AY202" s="261" t="s">
        <v>170</v>
      </c>
      <c r="AZ202" s="303" t="s">
        <v>30</v>
      </c>
      <c r="BA202" s="261" t="s">
        <v>167</v>
      </c>
      <c r="BB202" s="155" t="s">
        <v>181</v>
      </c>
      <c r="BC202" s="301" t="s">
        <v>178</v>
      </c>
      <c r="BD202" s="303" t="s">
        <v>182</v>
      </c>
      <c r="BE202" s="387" t="s">
        <v>425</v>
      </c>
      <c r="BF202" s="65" t="s">
        <v>227</v>
      </c>
      <c r="BG202" s="301" t="s">
        <v>177</v>
      </c>
      <c r="BH202" s="293" t="s">
        <v>282</v>
      </c>
      <c r="BI202" s="43" t="s">
        <v>95</v>
      </c>
      <c r="BJ202" s="155" t="s">
        <v>180</v>
      </c>
      <c r="BK202" s="291" t="s">
        <v>385</v>
      </c>
      <c r="BL202" s="291" t="s">
        <v>394</v>
      </c>
      <c r="BM202" s="306" t="s">
        <v>142</v>
      </c>
      <c r="BN202" s="46" t="s">
        <v>163</v>
      </c>
      <c r="BO202" s="381" t="s">
        <v>453</v>
      </c>
      <c r="BP202" s="37"/>
      <c r="BQ202" s="37"/>
      <c r="BR202" s="37"/>
      <c r="BS202" s="37"/>
      <c r="BT202" s="37"/>
      <c r="BU202" s="37"/>
      <c r="BV202" s="29">
        <v>3</v>
      </c>
    </row>
    <row r="203" spans="9:167" x14ac:dyDescent="0.25">
      <c r="I203" s="39" t="s">
        <v>214</v>
      </c>
      <c r="J203" s="29">
        <v>4</v>
      </c>
      <c r="K203" s="29">
        <f t="shared" si="161"/>
        <v>1</v>
      </c>
      <c r="L203" s="29">
        <f t="shared" si="161"/>
        <v>0</v>
      </c>
      <c r="M203" s="29">
        <f t="shared" si="161"/>
        <v>1</v>
      </c>
      <c r="N203" s="29">
        <f t="shared" si="161"/>
        <v>1</v>
      </c>
      <c r="O203" s="29">
        <f t="shared" si="161"/>
        <v>1</v>
      </c>
      <c r="P203" s="29">
        <f t="shared" si="161"/>
        <v>0</v>
      </c>
      <c r="Q203" s="29">
        <f t="shared" si="161"/>
        <v>1</v>
      </c>
      <c r="R203" s="29">
        <f t="shared" si="136"/>
        <v>1</v>
      </c>
      <c r="S203" s="29">
        <f t="shared" si="156"/>
        <v>1</v>
      </c>
      <c r="T203" s="29">
        <f t="shared" si="156"/>
        <v>0</v>
      </c>
      <c r="U203" s="29">
        <f t="shared" si="156"/>
        <v>0</v>
      </c>
      <c r="V203" s="29">
        <f t="shared" si="157"/>
        <v>1</v>
      </c>
      <c r="W203" s="29">
        <f t="shared" si="157"/>
        <v>0</v>
      </c>
      <c r="X203" s="29">
        <f t="shared" si="157"/>
        <v>1</v>
      </c>
      <c r="Y203" s="29">
        <f t="shared" si="139"/>
        <v>0</v>
      </c>
      <c r="Z203" s="29">
        <f t="shared" si="158"/>
        <v>1</v>
      </c>
      <c r="AA203" s="29">
        <f t="shared" si="158"/>
        <v>0</v>
      </c>
      <c r="AB203" s="29">
        <f t="shared" si="158"/>
        <v>1</v>
      </c>
      <c r="AC203" s="29">
        <f t="shared" si="158"/>
        <v>0</v>
      </c>
      <c r="AD203" s="29">
        <f t="shared" si="141"/>
        <v>1</v>
      </c>
      <c r="AE203" s="29">
        <f t="shared" si="142"/>
        <v>1</v>
      </c>
      <c r="AF203" s="29">
        <f t="shared" si="159"/>
        <v>1</v>
      </c>
      <c r="AG203" s="29">
        <f t="shared" si="159"/>
        <v>0</v>
      </c>
      <c r="AH203" s="29">
        <f t="shared" si="159"/>
        <v>1</v>
      </c>
      <c r="AI203" s="29">
        <f t="shared" si="159"/>
        <v>1</v>
      </c>
      <c r="AJ203" s="29">
        <f t="shared" si="144"/>
        <v>1</v>
      </c>
      <c r="AK203" s="29">
        <f t="shared" si="145"/>
        <v>0</v>
      </c>
      <c r="AL203" s="29">
        <f t="shared" si="146"/>
        <v>1</v>
      </c>
      <c r="AM203" s="29">
        <f t="shared" si="160"/>
        <v>1</v>
      </c>
      <c r="AN203" s="29">
        <f t="shared" si="160"/>
        <v>0</v>
      </c>
      <c r="AO203" s="29">
        <f t="shared" si="160"/>
        <v>1</v>
      </c>
      <c r="AP203" s="29">
        <f t="shared" si="160"/>
        <v>1</v>
      </c>
      <c r="AQ203" s="29">
        <f t="shared" si="148"/>
        <v>1</v>
      </c>
      <c r="AR203" s="29">
        <f t="shared" si="149"/>
        <v>0</v>
      </c>
      <c r="AS203" s="29">
        <f t="shared" si="150"/>
        <v>2</v>
      </c>
      <c r="AT203">
        <v>11</v>
      </c>
      <c r="AW203" s="230" t="s">
        <v>214</v>
      </c>
      <c r="AX203" s="29">
        <v>4</v>
      </c>
      <c r="AY203" s="46" t="s">
        <v>196</v>
      </c>
      <c r="AZ203" s="261" t="s">
        <v>167</v>
      </c>
      <c r="BA203" s="307" t="s">
        <v>431</v>
      </c>
      <c r="BB203" s="306" t="s">
        <v>141</v>
      </c>
      <c r="BC203" s="291" t="s">
        <v>394</v>
      </c>
      <c r="BD203" s="291" t="s">
        <v>158</v>
      </c>
      <c r="BE203" s="155" t="s">
        <v>181</v>
      </c>
      <c r="BF203" s="65" t="s">
        <v>227</v>
      </c>
      <c r="BG203" s="261" t="s">
        <v>170</v>
      </c>
      <c r="BH203" s="293" t="s">
        <v>397</v>
      </c>
      <c r="BI203" s="301" t="s">
        <v>174</v>
      </c>
      <c r="BJ203" s="43" t="s">
        <v>95</v>
      </c>
      <c r="BK203" s="289" t="s">
        <v>438</v>
      </c>
      <c r="BL203" s="387" t="s">
        <v>425</v>
      </c>
      <c r="BM203" s="301" t="s">
        <v>178</v>
      </c>
      <c r="BN203" s="155" t="s">
        <v>180</v>
      </c>
      <c r="BO203" s="380" t="s">
        <v>452</v>
      </c>
      <c r="BP203" s="37"/>
      <c r="BQ203" s="37"/>
      <c r="BR203" s="37"/>
      <c r="BS203" s="37"/>
      <c r="BT203" s="37"/>
      <c r="BU203" s="37"/>
      <c r="BV203" s="29">
        <v>4</v>
      </c>
    </row>
    <row r="204" spans="9:167" x14ac:dyDescent="0.25">
      <c r="I204" s="39" t="s">
        <v>214</v>
      </c>
      <c r="J204" s="29">
        <v>5</v>
      </c>
      <c r="K204" s="29">
        <f t="shared" si="161"/>
        <v>1</v>
      </c>
      <c r="L204" s="29">
        <f t="shared" si="161"/>
        <v>1</v>
      </c>
      <c r="M204" s="29">
        <f t="shared" si="161"/>
        <v>1</v>
      </c>
      <c r="N204" s="29">
        <f t="shared" si="161"/>
        <v>1</v>
      </c>
      <c r="O204" s="29">
        <f t="shared" si="161"/>
        <v>1</v>
      </c>
      <c r="P204" s="29">
        <f t="shared" si="161"/>
        <v>1</v>
      </c>
      <c r="Q204" s="29">
        <f t="shared" si="161"/>
        <v>1</v>
      </c>
      <c r="R204" s="29">
        <f t="shared" si="136"/>
        <v>1</v>
      </c>
      <c r="S204" s="29">
        <f t="shared" si="156"/>
        <v>1</v>
      </c>
      <c r="T204" s="29">
        <f t="shared" si="156"/>
        <v>1</v>
      </c>
      <c r="U204" s="29">
        <f t="shared" si="156"/>
        <v>0</v>
      </c>
      <c r="V204" s="29">
        <f t="shared" si="157"/>
        <v>1</v>
      </c>
      <c r="W204" s="29">
        <f t="shared" si="157"/>
        <v>1</v>
      </c>
      <c r="X204" s="29">
        <f t="shared" si="157"/>
        <v>1</v>
      </c>
      <c r="Y204" s="29">
        <f t="shared" si="139"/>
        <v>0</v>
      </c>
      <c r="Z204" s="29">
        <f t="shared" si="158"/>
        <v>1</v>
      </c>
      <c r="AA204" s="29">
        <f t="shared" si="158"/>
        <v>1</v>
      </c>
      <c r="AB204" s="29">
        <f t="shared" si="158"/>
        <v>1</v>
      </c>
      <c r="AC204" s="29">
        <f t="shared" si="158"/>
        <v>0</v>
      </c>
      <c r="AD204" s="29">
        <f t="shared" si="141"/>
        <v>1</v>
      </c>
      <c r="AE204" s="29">
        <f t="shared" si="142"/>
        <v>1</v>
      </c>
      <c r="AF204" s="29">
        <f t="shared" si="159"/>
        <v>0</v>
      </c>
      <c r="AG204" s="29">
        <f t="shared" si="159"/>
        <v>0</v>
      </c>
      <c r="AH204" s="29">
        <f t="shared" si="159"/>
        <v>1</v>
      </c>
      <c r="AI204" s="29">
        <f t="shared" si="159"/>
        <v>0</v>
      </c>
      <c r="AJ204" s="29">
        <f t="shared" si="144"/>
        <v>0</v>
      </c>
      <c r="AK204" s="29">
        <f t="shared" si="145"/>
        <v>0</v>
      </c>
      <c r="AL204" s="29">
        <f t="shared" si="146"/>
        <v>1</v>
      </c>
      <c r="AM204" s="29">
        <f t="shared" si="160"/>
        <v>1</v>
      </c>
      <c r="AN204" s="29">
        <f t="shared" si="160"/>
        <v>1</v>
      </c>
      <c r="AO204" s="29">
        <f t="shared" si="160"/>
        <v>0</v>
      </c>
      <c r="AP204" s="29">
        <f t="shared" si="160"/>
        <v>0</v>
      </c>
      <c r="AQ204" s="29">
        <f t="shared" si="148"/>
        <v>1</v>
      </c>
      <c r="AR204" s="29">
        <f t="shared" si="149"/>
        <v>0</v>
      </c>
      <c r="AS204" s="29">
        <f t="shared" si="150"/>
        <v>2</v>
      </c>
      <c r="AT204">
        <v>6</v>
      </c>
      <c r="AW204" s="230" t="s">
        <v>214</v>
      </c>
      <c r="AX204" s="29">
        <v>5</v>
      </c>
      <c r="AY204" s="291" t="s">
        <v>364</v>
      </c>
      <c r="AZ204" s="291" t="s">
        <v>404</v>
      </c>
      <c r="BA204" s="290" t="s">
        <v>367</v>
      </c>
      <c r="BB204" s="261" t="s">
        <v>170</v>
      </c>
      <c r="BC204" s="303" t="s">
        <v>182</v>
      </c>
      <c r="BD204" s="302" t="s">
        <v>169</v>
      </c>
      <c r="BE204" s="307" t="s">
        <v>196</v>
      </c>
      <c r="BF204" s="301" t="s">
        <v>178</v>
      </c>
      <c r="BG204" s="155" t="s">
        <v>181</v>
      </c>
      <c r="BH204" s="302" t="s">
        <v>165</v>
      </c>
      <c r="BI204" s="46" t="s">
        <v>197</v>
      </c>
      <c r="BJ204" s="294" t="s">
        <v>64</v>
      </c>
      <c r="BK204" s="306" t="s">
        <v>142</v>
      </c>
      <c r="BL204" s="183" t="s">
        <v>273</v>
      </c>
      <c r="BM204" s="383" t="s">
        <v>450</v>
      </c>
      <c r="BN204" s="301" t="s">
        <v>174</v>
      </c>
      <c r="BO204" s="301" t="s">
        <v>177</v>
      </c>
      <c r="BP204" s="65"/>
      <c r="BQ204" s="65"/>
      <c r="BR204" s="65"/>
      <c r="BS204" s="65"/>
      <c r="BT204" s="65"/>
      <c r="BU204" s="65"/>
      <c r="BV204" s="29">
        <v>5</v>
      </c>
    </row>
    <row r="205" spans="9:167" x14ac:dyDescent="0.25">
      <c r="I205" s="39" t="s">
        <v>214</v>
      </c>
      <c r="J205" s="29">
        <v>6</v>
      </c>
      <c r="K205" s="29">
        <f t="shared" si="161"/>
        <v>1</v>
      </c>
      <c r="L205" s="29">
        <f t="shared" si="161"/>
        <v>1</v>
      </c>
      <c r="M205" s="29">
        <f t="shared" si="161"/>
        <v>0</v>
      </c>
      <c r="N205" s="29">
        <f t="shared" si="161"/>
        <v>0</v>
      </c>
      <c r="O205" s="29">
        <f t="shared" si="161"/>
        <v>0</v>
      </c>
      <c r="P205" s="29">
        <f t="shared" si="161"/>
        <v>0</v>
      </c>
      <c r="Q205" s="29">
        <f t="shared" si="161"/>
        <v>1</v>
      </c>
      <c r="R205" s="29">
        <f t="shared" si="136"/>
        <v>1</v>
      </c>
      <c r="S205" s="29">
        <f t="shared" si="156"/>
        <v>1</v>
      </c>
      <c r="T205" s="29">
        <f t="shared" si="156"/>
        <v>1</v>
      </c>
      <c r="U205" s="29">
        <f t="shared" si="156"/>
        <v>0</v>
      </c>
      <c r="V205" s="29">
        <f t="shared" si="157"/>
        <v>1</v>
      </c>
      <c r="W205" s="29">
        <f t="shared" si="157"/>
        <v>1</v>
      </c>
      <c r="X205" s="29">
        <f t="shared" si="157"/>
        <v>0</v>
      </c>
      <c r="Y205" s="29">
        <f t="shared" si="139"/>
        <v>0</v>
      </c>
      <c r="Z205" s="29">
        <f t="shared" si="158"/>
        <v>0</v>
      </c>
      <c r="AA205" s="29">
        <f t="shared" si="158"/>
        <v>0</v>
      </c>
      <c r="AB205" s="29">
        <f t="shared" si="158"/>
        <v>1</v>
      </c>
      <c r="AC205" s="29">
        <f t="shared" si="158"/>
        <v>0</v>
      </c>
      <c r="AD205" s="29">
        <f t="shared" si="141"/>
        <v>1</v>
      </c>
      <c r="AE205" s="29">
        <f t="shared" si="142"/>
        <v>1</v>
      </c>
      <c r="AF205" s="29">
        <f t="shared" si="159"/>
        <v>1</v>
      </c>
      <c r="AG205" s="29">
        <f t="shared" si="159"/>
        <v>0</v>
      </c>
      <c r="AH205" s="29">
        <f t="shared" si="159"/>
        <v>0</v>
      </c>
      <c r="AI205" s="29">
        <f t="shared" si="159"/>
        <v>1</v>
      </c>
      <c r="AJ205" s="29">
        <f t="shared" si="144"/>
        <v>0</v>
      </c>
      <c r="AK205" s="29">
        <f t="shared" si="145"/>
        <v>0</v>
      </c>
      <c r="AL205" s="29">
        <f t="shared" si="146"/>
        <v>1</v>
      </c>
      <c r="AM205" s="29">
        <f t="shared" si="160"/>
        <v>0</v>
      </c>
      <c r="AN205" s="29">
        <f t="shared" si="160"/>
        <v>1</v>
      </c>
      <c r="AO205" s="29">
        <f t="shared" si="160"/>
        <v>0</v>
      </c>
      <c r="AP205" s="29">
        <f t="shared" si="160"/>
        <v>1</v>
      </c>
      <c r="AQ205" s="29">
        <f t="shared" si="148"/>
        <v>0</v>
      </c>
      <c r="AR205" s="29">
        <f t="shared" si="149"/>
        <v>0</v>
      </c>
      <c r="AS205" s="29">
        <f t="shared" si="150"/>
        <v>1</v>
      </c>
      <c r="AT205">
        <v>10</v>
      </c>
      <c r="AW205" s="230" t="s">
        <v>214</v>
      </c>
      <c r="AX205" s="29">
        <v>6</v>
      </c>
      <c r="AY205" s="65"/>
      <c r="AZ205" s="65"/>
      <c r="BA205" s="65"/>
      <c r="BB205" s="290" t="s">
        <v>436</v>
      </c>
      <c r="BC205" s="262" t="s">
        <v>179</v>
      </c>
      <c r="BD205" s="46" t="s">
        <v>197</v>
      </c>
      <c r="BE205" s="299" t="s">
        <v>426</v>
      </c>
      <c r="BF205" s="155" t="s">
        <v>180</v>
      </c>
      <c r="BG205" s="387" t="s">
        <v>425</v>
      </c>
      <c r="BH205" s="43" t="s">
        <v>95</v>
      </c>
      <c r="BI205" s="303" t="s">
        <v>182</v>
      </c>
      <c r="BJ205" s="294" t="s">
        <v>310</v>
      </c>
      <c r="BK205" s="155" t="s">
        <v>181</v>
      </c>
      <c r="BL205" s="306" t="s">
        <v>142</v>
      </c>
      <c r="BM205" s="302" t="s">
        <v>165</v>
      </c>
      <c r="BN205" s="65"/>
      <c r="BO205" s="302" t="s">
        <v>168</v>
      </c>
      <c r="BP205" s="65"/>
      <c r="BQ205" s="65"/>
      <c r="BR205" s="65"/>
      <c r="BS205" s="65"/>
      <c r="BT205" s="65"/>
      <c r="BU205" s="65"/>
      <c r="BV205" s="29">
        <v>6</v>
      </c>
    </row>
    <row r="206" spans="9:167" x14ac:dyDescent="0.25">
      <c r="I206" s="39" t="s">
        <v>214</v>
      </c>
      <c r="J206" s="29">
        <v>7</v>
      </c>
      <c r="K206" s="110">
        <f t="shared" si="161"/>
        <v>0</v>
      </c>
      <c r="L206" s="110">
        <f t="shared" si="161"/>
        <v>0</v>
      </c>
      <c r="M206" s="110">
        <f t="shared" si="161"/>
        <v>0</v>
      </c>
      <c r="N206" s="110">
        <f t="shared" si="161"/>
        <v>0</v>
      </c>
      <c r="O206" s="110">
        <f t="shared" si="161"/>
        <v>0</v>
      </c>
      <c r="P206" s="110">
        <f t="shared" si="161"/>
        <v>0</v>
      </c>
      <c r="Q206" s="110">
        <f t="shared" si="161"/>
        <v>0</v>
      </c>
      <c r="R206" s="110">
        <f t="shared" si="136"/>
        <v>1</v>
      </c>
      <c r="S206" s="110">
        <f t="shared" si="156"/>
        <v>0</v>
      </c>
      <c r="T206" s="110">
        <f t="shared" si="156"/>
        <v>0</v>
      </c>
      <c r="U206" s="110">
        <f t="shared" si="156"/>
        <v>0</v>
      </c>
      <c r="V206" s="110">
        <f t="shared" si="157"/>
        <v>0</v>
      </c>
      <c r="W206" s="110">
        <f t="shared" si="157"/>
        <v>0</v>
      </c>
      <c r="X206" s="110">
        <f t="shared" si="157"/>
        <v>0</v>
      </c>
      <c r="Y206" s="110">
        <f t="shared" si="139"/>
        <v>0</v>
      </c>
      <c r="Z206" s="110">
        <f t="shared" si="158"/>
        <v>0</v>
      </c>
      <c r="AA206" s="110">
        <f t="shared" si="158"/>
        <v>0</v>
      </c>
      <c r="AB206" s="110">
        <f t="shared" si="158"/>
        <v>0</v>
      </c>
      <c r="AC206" s="110">
        <f t="shared" si="158"/>
        <v>0</v>
      </c>
      <c r="AD206" s="110">
        <f t="shared" si="141"/>
        <v>0</v>
      </c>
      <c r="AE206" s="110">
        <f t="shared" si="142"/>
        <v>0</v>
      </c>
      <c r="AF206" s="110">
        <f t="shared" si="159"/>
        <v>0</v>
      </c>
      <c r="AG206" s="110">
        <f t="shared" si="159"/>
        <v>0</v>
      </c>
      <c r="AH206" s="110">
        <f t="shared" si="159"/>
        <v>0</v>
      </c>
      <c r="AI206" s="110">
        <f t="shared" si="159"/>
        <v>0</v>
      </c>
      <c r="AJ206" s="110">
        <f t="shared" si="144"/>
        <v>0</v>
      </c>
      <c r="AK206" s="110">
        <f t="shared" si="145"/>
        <v>0</v>
      </c>
      <c r="AL206" s="110">
        <f t="shared" si="146"/>
        <v>0</v>
      </c>
      <c r="AM206" s="110">
        <f t="shared" si="160"/>
        <v>1</v>
      </c>
      <c r="AN206" s="110">
        <f t="shared" si="160"/>
        <v>1</v>
      </c>
      <c r="AO206" s="110">
        <f t="shared" si="160"/>
        <v>0</v>
      </c>
      <c r="AP206" s="110">
        <f t="shared" si="160"/>
        <v>0</v>
      </c>
      <c r="AQ206" s="110">
        <f t="shared" si="148"/>
        <v>0</v>
      </c>
      <c r="AR206" s="110">
        <f t="shared" si="149"/>
        <v>0</v>
      </c>
      <c r="AS206" s="110">
        <f t="shared" si="150"/>
        <v>2</v>
      </c>
      <c r="AW206" s="230" t="s">
        <v>214</v>
      </c>
      <c r="AX206" s="29">
        <v>7</v>
      </c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383" t="s">
        <v>88</v>
      </c>
      <c r="BK206" s="65"/>
      <c r="BL206" s="65"/>
      <c r="BM206" s="48" t="s">
        <v>198</v>
      </c>
      <c r="BN206" s="65"/>
      <c r="BO206" s="308" t="s">
        <v>199</v>
      </c>
      <c r="BP206" s="65"/>
      <c r="BQ206" s="65"/>
      <c r="BR206" s="65"/>
      <c r="BS206" s="65"/>
      <c r="BT206" s="65"/>
      <c r="BU206" s="65"/>
      <c r="BV206" s="29">
        <v>7</v>
      </c>
    </row>
    <row r="207" spans="9:167" x14ac:dyDescent="0.25">
      <c r="I207" s="330" t="s">
        <v>372</v>
      </c>
      <c r="J207" s="29">
        <v>1</v>
      </c>
      <c r="K207" s="29">
        <f t="shared" si="161"/>
        <v>0</v>
      </c>
      <c r="L207" s="29">
        <f t="shared" si="161"/>
        <v>0</v>
      </c>
      <c r="M207" s="29">
        <f t="shared" si="161"/>
        <v>0</v>
      </c>
      <c r="N207" s="29">
        <f t="shared" si="161"/>
        <v>0</v>
      </c>
      <c r="O207" s="29">
        <f t="shared" si="161"/>
        <v>0</v>
      </c>
      <c r="P207" s="29">
        <f t="shared" si="161"/>
        <v>0</v>
      </c>
      <c r="Q207" s="29">
        <f t="shared" si="161"/>
        <v>0</v>
      </c>
      <c r="R207" s="29">
        <f t="shared" si="136"/>
        <v>0</v>
      </c>
      <c r="S207" s="29">
        <f t="shared" si="156"/>
        <v>0</v>
      </c>
      <c r="T207" s="29">
        <f t="shared" si="156"/>
        <v>0</v>
      </c>
      <c r="U207" s="29">
        <f t="shared" si="156"/>
        <v>0</v>
      </c>
      <c r="V207" s="29">
        <f t="shared" si="157"/>
        <v>0</v>
      </c>
      <c r="W207" s="29">
        <f t="shared" si="157"/>
        <v>0</v>
      </c>
      <c r="X207" s="29">
        <f t="shared" si="157"/>
        <v>0</v>
      </c>
      <c r="Y207" s="29">
        <f t="shared" si="139"/>
        <v>0</v>
      </c>
      <c r="Z207" s="29">
        <f t="shared" si="158"/>
        <v>0</v>
      </c>
      <c r="AA207" s="29">
        <f t="shared" si="158"/>
        <v>0</v>
      </c>
      <c r="AB207" s="29">
        <f t="shared" si="158"/>
        <v>0</v>
      </c>
      <c r="AC207" s="29">
        <f t="shared" si="158"/>
        <v>0</v>
      </c>
      <c r="AD207" s="29">
        <f t="shared" si="141"/>
        <v>0</v>
      </c>
      <c r="AE207" s="29">
        <f t="shared" si="142"/>
        <v>0</v>
      </c>
      <c r="AF207" s="29">
        <f t="shared" si="159"/>
        <v>0</v>
      </c>
      <c r="AG207" s="29">
        <f t="shared" si="159"/>
        <v>0</v>
      </c>
      <c r="AH207" s="29">
        <f t="shared" si="159"/>
        <v>0</v>
      </c>
      <c r="AI207" s="29">
        <f t="shared" si="159"/>
        <v>0</v>
      </c>
      <c r="AJ207" s="29">
        <f t="shared" si="144"/>
        <v>0</v>
      </c>
      <c r="AK207" s="29">
        <f t="shared" si="145"/>
        <v>0</v>
      </c>
      <c r="AL207" s="29">
        <f t="shared" si="146"/>
        <v>0</v>
      </c>
      <c r="AM207" s="29">
        <f t="shared" si="160"/>
        <v>0</v>
      </c>
      <c r="AN207" s="29">
        <f t="shared" si="160"/>
        <v>0</v>
      </c>
      <c r="AO207" s="29">
        <f t="shared" si="160"/>
        <v>0</v>
      </c>
      <c r="AP207" s="29">
        <f t="shared" si="160"/>
        <v>0</v>
      </c>
      <c r="AQ207" s="29">
        <f t="shared" si="148"/>
        <v>0</v>
      </c>
      <c r="AR207" s="29">
        <f t="shared" si="149"/>
        <v>0</v>
      </c>
      <c r="AS207" s="29">
        <f t="shared" si="150"/>
        <v>0</v>
      </c>
      <c r="AU207" s="60"/>
      <c r="AV207" s="60"/>
      <c r="AW207" s="330" t="s">
        <v>372</v>
      </c>
      <c r="AX207" s="29">
        <v>1</v>
      </c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</row>
    <row r="208" spans="9:167" x14ac:dyDescent="0.25">
      <c r="I208" s="330" t="s">
        <v>372</v>
      </c>
      <c r="J208" s="29">
        <v>2</v>
      </c>
      <c r="K208" s="29">
        <f t="shared" si="161"/>
        <v>0</v>
      </c>
      <c r="L208" s="29">
        <f t="shared" si="161"/>
        <v>0</v>
      </c>
      <c r="M208" s="29">
        <f t="shared" si="161"/>
        <v>0</v>
      </c>
      <c r="N208" s="29">
        <f t="shared" si="161"/>
        <v>0</v>
      </c>
      <c r="O208" s="29">
        <f t="shared" si="161"/>
        <v>0</v>
      </c>
      <c r="P208" s="29">
        <f t="shared" si="161"/>
        <v>0</v>
      </c>
      <c r="Q208" s="29">
        <f t="shared" si="161"/>
        <v>0</v>
      </c>
      <c r="R208" s="29">
        <f t="shared" si="136"/>
        <v>0</v>
      </c>
      <c r="S208" s="29">
        <f t="shared" si="156"/>
        <v>0</v>
      </c>
      <c r="T208" s="29">
        <f t="shared" si="156"/>
        <v>0</v>
      </c>
      <c r="U208" s="29">
        <f t="shared" si="156"/>
        <v>0</v>
      </c>
      <c r="V208" s="29">
        <f t="shared" si="157"/>
        <v>0</v>
      </c>
      <c r="W208" s="29">
        <f t="shared" si="157"/>
        <v>0</v>
      </c>
      <c r="X208" s="29">
        <f t="shared" si="157"/>
        <v>0</v>
      </c>
      <c r="Y208" s="29">
        <f t="shared" si="139"/>
        <v>0</v>
      </c>
      <c r="Z208" s="29">
        <f t="shared" si="158"/>
        <v>0</v>
      </c>
      <c r="AA208" s="29">
        <f t="shared" si="158"/>
        <v>0</v>
      </c>
      <c r="AB208" s="29">
        <f t="shared" si="158"/>
        <v>0</v>
      </c>
      <c r="AC208" s="29">
        <f t="shared" si="158"/>
        <v>0</v>
      </c>
      <c r="AD208" s="29">
        <f t="shared" si="141"/>
        <v>0</v>
      </c>
      <c r="AE208" s="29">
        <f t="shared" si="142"/>
        <v>0</v>
      </c>
      <c r="AF208" s="29">
        <f t="shared" si="159"/>
        <v>0</v>
      </c>
      <c r="AG208" s="29">
        <f t="shared" si="159"/>
        <v>0</v>
      </c>
      <c r="AH208" s="29">
        <f t="shared" si="159"/>
        <v>0</v>
      </c>
      <c r="AI208" s="29">
        <f t="shared" si="159"/>
        <v>0</v>
      </c>
      <c r="AJ208" s="29">
        <f t="shared" si="144"/>
        <v>0</v>
      </c>
      <c r="AK208" s="29">
        <f t="shared" si="145"/>
        <v>0</v>
      </c>
      <c r="AL208" s="29">
        <f t="shared" si="146"/>
        <v>0</v>
      </c>
      <c r="AM208" s="29">
        <f t="shared" si="160"/>
        <v>0</v>
      </c>
      <c r="AN208" s="29">
        <f t="shared" si="160"/>
        <v>0</v>
      </c>
      <c r="AO208" s="29">
        <f t="shared" si="160"/>
        <v>0</v>
      </c>
      <c r="AP208" s="29">
        <f t="shared" si="160"/>
        <v>0</v>
      </c>
      <c r="AQ208" s="29">
        <f t="shared" si="148"/>
        <v>0</v>
      </c>
      <c r="AR208" s="29">
        <f t="shared" si="149"/>
        <v>0</v>
      </c>
      <c r="AS208" s="29">
        <f t="shared" si="150"/>
        <v>0</v>
      </c>
      <c r="AW208" s="330" t="s">
        <v>372</v>
      </c>
      <c r="AX208" s="29">
        <v>2</v>
      </c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</row>
    <row r="209" spans="9:74" x14ac:dyDescent="0.25">
      <c r="I209" s="37" t="s">
        <v>2</v>
      </c>
      <c r="J209" s="37" t="s">
        <v>3</v>
      </c>
      <c r="K209" s="19">
        <f t="shared" ref="K209:AQ209" si="162">SUM(K172:K208)</f>
        <v>25</v>
      </c>
      <c r="L209" s="19">
        <f t="shared" si="162"/>
        <v>19</v>
      </c>
      <c r="M209" s="19">
        <f t="shared" si="162"/>
        <v>22</v>
      </c>
      <c r="N209" s="19">
        <f t="shared" si="162"/>
        <v>21</v>
      </c>
      <c r="O209" s="19">
        <f t="shared" si="162"/>
        <v>20</v>
      </c>
      <c r="P209" s="19">
        <f t="shared" si="162"/>
        <v>22</v>
      </c>
      <c r="Q209" s="19">
        <f t="shared" si="162"/>
        <v>23</v>
      </c>
      <c r="R209" s="19">
        <f t="shared" ref="R209:AD209" si="163">SUM(R172:R208)</f>
        <v>30</v>
      </c>
      <c r="S209" s="19">
        <f t="shared" si="163"/>
        <v>29</v>
      </c>
      <c r="T209" s="19">
        <f t="shared" si="163"/>
        <v>20</v>
      </c>
      <c r="U209" s="19">
        <f t="shared" si="163"/>
        <v>10</v>
      </c>
      <c r="V209" s="19">
        <f t="shared" si="163"/>
        <v>20</v>
      </c>
      <c r="W209" s="19">
        <f t="shared" si="163"/>
        <v>18</v>
      </c>
      <c r="X209" s="19">
        <f t="shared" si="163"/>
        <v>19</v>
      </c>
      <c r="Y209" s="19">
        <f t="shared" si="163"/>
        <v>19</v>
      </c>
      <c r="Z209" s="19">
        <f t="shared" si="163"/>
        <v>18</v>
      </c>
      <c r="AA209" s="19">
        <f t="shared" si="163"/>
        <v>7</v>
      </c>
      <c r="AB209" s="19">
        <f t="shared" si="163"/>
        <v>21</v>
      </c>
      <c r="AC209" s="19">
        <f t="shared" si="163"/>
        <v>12</v>
      </c>
      <c r="AD209" s="19">
        <f t="shared" si="163"/>
        <v>28</v>
      </c>
      <c r="AE209" s="19">
        <f t="shared" ref="AE209" si="164">SUM(AE172:AE208)</f>
        <v>27</v>
      </c>
      <c r="AF209" s="19">
        <f t="shared" ref="AF209:AH209" si="165">SUM(AF172:AF208)</f>
        <v>22</v>
      </c>
      <c r="AG209" s="19">
        <f t="shared" si="165"/>
        <v>14</v>
      </c>
      <c r="AH209" s="19">
        <f t="shared" si="165"/>
        <v>26</v>
      </c>
      <c r="AI209" s="19">
        <f t="shared" ref="AI209:AK209" si="166">SUM(AI172:AI208)</f>
        <v>20</v>
      </c>
      <c r="AJ209" s="19">
        <f t="shared" si="166"/>
        <v>24</v>
      </c>
      <c r="AK209" s="19">
        <f t="shared" si="166"/>
        <v>6</v>
      </c>
      <c r="AL209" s="19">
        <f t="shared" ref="AL209" si="167">SUM(AL172:AL208)</f>
        <v>24</v>
      </c>
      <c r="AM209" s="19">
        <f>SUM(AM172:AM208)</f>
        <v>28</v>
      </c>
      <c r="AN209" s="19">
        <f>SUM(AN172:AN208)</f>
        <v>23</v>
      </c>
      <c r="AO209" s="19">
        <f>SUM(AO172:AO208)</f>
        <v>6</v>
      </c>
      <c r="AP209" s="19">
        <f t="shared" si="162"/>
        <v>22</v>
      </c>
      <c r="AQ209" s="19">
        <f t="shared" si="162"/>
        <v>20</v>
      </c>
      <c r="AR209" s="19">
        <f t="shared" ref="AR209:AS209" si="168">SUM(AR172:AR208)</f>
        <v>6</v>
      </c>
      <c r="AS209" s="19">
        <f t="shared" si="168"/>
        <v>57</v>
      </c>
      <c r="AW209" s="52"/>
      <c r="AX209" s="37" t="s">
        <v>145</v>
      </c>
      <c r="AY209" s="231">
        <f t="shared" ref="AY209:BL209" si="169">COUNTA(AY172:AY206)</f>
        <v>27</v>
      </c>
      <c r="AZ209" s="19">
        <f t="shared" si="169"/>
        <v>27</v>
      </c>
      <c r="BA209" s="19">
        <f t="shared" si="169"/>
        <v>27</v>
      </c>
      <c r="BB209" s="19">
        <f t="shared" si="169"/>
        <v>29</v>
      </c>
      <c r="BC209" s="19">
        <f t="shared" si="169"/>
        <v>29</v>
      </c>
      <c r="BD209" s="19">
        <f>COUNTA(BD172:BD206)</f>
        <v>29</v>
      </c>
      <c r="BE209" s="19">
        <f t="shared" si="169"/>
        <v>30</v>
      </c>
      <c r="BF209" s="19">
        <f t="shared" si="169"/>
        <v>30</v>
      </c>
      <c r="BG209" s="19">
        <f t="shared" si="169"/>
        <v>30</v>
      </c>
      <c r="BH209" s="19">
        <f t="shared" si="169"/>
        <v>31</v>
      </c>
      <c r="BI209" s="19">
        <f t="shared" si="169"/>
        <v>31</v>
      </c>
      <c r="BJ209" s="19">
        <f t="shared" si="169"/>
        <v>32</v>
      </c>
      <c r="BK209" s="19">
        <f t="shared" si="169"/>
        <v>33</v>
      </c>
      <c r="BL209" s="19">
        <f t="shared" si="169"/>
        <v>31</v>
      </c>
      <c r="BM209" s="19">
        <f t="shared" ref="BM209" si="170">COUNTA(BM172:BM206)</f>
        <v>31</v>
      </c>
      <c r="BN209" s="19">
        <f t="shared" ref="BN209:BU209" si="171">COUNTA(BN172:BN206)</f>
        <v>27</v>
      </c>
      <c r="BO209" s="19">
        <f>COUNTA(BO172:BO206)</f>
        <v>31</v>
      </c>
      <c r="BP209" s="19">
        <f t="shared" si="171"/>
        <v>3</v>
      </c>
      <c r="BQ209" s="19">
        <f t="shared" si="171"/>
        <v>3</v>
      </c>
      <c r="BR209" s="19">
        <f t="shared" si="171"/>
        <v>3</v>
      </c>
      <c r="BS209" s="19">
        <f t="shared" si="171"/>
        <v>3</v>
      </c>
      <c r="BT209" s="19">
        <f t="shared" si="171"/>
        <v>3</v>
      </c>
      <c r="BU209" s="19">
        <f t="shared" si="171"/>
        <v>3</v>
      </c>
      <c r="BV209" s="37" t="s">
        <v>145</v>
      </c>
    </row>
    <row r="210" spans="9:74" x14ac:dyDescent="0.25">
      <c r="I210" s="41" t="s">
        <v>210</v>
      </c>
      <c r="K210" s="82">
        <f t="shared" ref="K210:AQ210" si="172">SUM(K172:K177)</f>
        <v>5</v>
      </c>
      <c r="L210" s="82">
        <f t="shared" si="172"/>
        <v>4</v>
      </c>
      <c r="M210" s="82">
        <f t="shared" si="172"/>
        <v>5</v>
      </c>
      <c r="N210" s="82">
        <f t="shared" si="172"/>
        <v>4</v>
      </c>
      <c r="O210" s="82">
        <f t="shared" si="172"/>
        <v>4</v>
      </c>
      <c r="P210" s="82">
        <f t="shared" si="172"/>
        <v>5</v>
      </c>
      <c r="Q210" s="82">
        <f t="shared" si="172"/>
        <v>4</v>
      </c>
      <c r="R210" s="82">
        <f t="shared" ref="R210:AD210" si="173">SUM(R172:R177)</f>
        <v>5</v>
      </c>
      <c r="S210" s="82">
        <f t="shared" si="173"/>
        <v>5</v>
      </c>
      <c r="T210" s="82">
        <f t="shared" si="173"/>
        <v>4</v>
      </c>
      <c r="U210" s="82">
        <f t="shared" si="173"/>
        <v>2</v>
      </c>
      <c r="V210" s="82">
        <f t="shared" si="173"/>
        <v>6</v>
      </c>
      <c r="W210" s="82">
        <f t="shared" si="173"/>
        <v>6</v>
      </c>
      <c r="X210" s="82">
        <f t="shared" si="173"/>
        <v>5</v>
      </c>
      <c r="Y210" s="82">
        <f t="shared" si="173"/>
        <v>4</v>
      </c>
      <c r="Z210" s="82">
        <f t="shared" si="173"/>
        <v>0</v>
      </c>
      <c r="AA210" s="82">
        <f t="shared" si="173"/>
        <v>2</v>
      </c>
      <c r="AB210" s="82">
        <f t="shared" si="173"/>
        <v>0</v>
      </c>
      <c r="AC210" s="82">
        <f t="shared" si="173"/>
        <v>0</v>
      </c>
      <c r="AD210" s="82">
        <f t="shared" si="173"/>
        <v>6</v>
      </c>
      <c r="AE210" s="82">
        <f t="shared" ref="AE210" si="174">SUM(AE172:AE177)</f>
        <v>3</v>
      </c>
      <c r="AF210" s="82">
        <f t="shared" ref="AF210:AH210" si="175">SUM(AF172:AF177)</f>
        <v>0</v>
      </c>
      <c r="AG210" s="82">
        <f t="shared" si="175"/>
        <v>2</v>
      </c>
      <c r="AH210" s="82">
        <f t="shared" si="175"/>
        <v>4</v>
      </c>
      <c r="AI210" s="82">
        <f t="shared" ref="AI210:AO210" si="176">SUM(AI172:AI177)</f>
        <v>6</v>
      </c>
      <c r="AJ210" s="82">
        <f t="shared" si="176"/>
        <v>6</v>
      </c>
      <c r="AK210" s="82">
        <f t="shared" si="176"/>
        <v>2</v>
      </c>
      <c r="AL210" s="82">
        <f t="shared" si="176"/>
        <v>5</v>
      </c>
      <c r="AM210" s="82">
        <f t="shared" si="176"/>
        <v>6</v>
      </c>
      <c r="AN210" s="82">
        <f t="shared" si="176"/>
        <v>6</v>
      </c>
      <c r="AO210" s="82">
        <f t="shared" si="176"/>
        <v>2</v>
      </c>
      <c r="AP210" s="82">
        <f t="shared" si="172"/>
        <v>6</v>
      </c>
      <c r="AQ210" s="82">
        <f t="shared" si="172"/>
        <v>5</v>
      </c>
      <c r="AR210" s="82">
        <f t="shared" ref="AR210:AS210" si="177">SUM(AR172:AR177)</f>
        <v>3</v>
      </c>
      <c r="AS210" s="82">
        <f t="shared" si="177"/>
        <v>14</v>
      </c>
      <c r="AX210" s="37" t="s">
        <v>146</v>
      </c>
      <c r="AY210" s="53">
        <f t="shared" ref="AY210:BK210" si="178">AY211-AY209</f>
        <v>0</v>
      </c>
      <c r="AZ210" s="53">
        <f t="shared" si="178"/>
        <v>0</v>
      </c>
      <c r="BA210" s="53">
        <f t="shared" si="178"/>
        <v>0</v>
      </c>
      <c r="BB210" s="53">
        <f t="shared" si="178"/>
        <v>0</v>
      </c>
      <c r="BC210" s="53">
        <f t="shared" si="178"/>
        <v>0</v>
      </c>
      <c r="BD210" s="53">
        <f>BD211-BD209</f>
        <v>0</v>
      </c>
      <c r="BE210" s="53">
        <f t="shared" si="178"/>
        <v>0</v>
      </c>
      <c r="BF210" s="53">
        <f t="shared" si="178"/>
        <v>0</v>
      </c>
      <c r="BG210" s="53">
        <f t="shared" si="178"/>
        <v>0</v>
      </c>
      <c r="BH210" s="53">
        <f t="shared" si="178"/>
        <v>0</v>
      </c>
      <c r="BI210" s="53">
        <f t="shared" si="178"/>
        <v>0</v>
      </c>
      <c r="BJ210" s="53">
        <f t="shared" si="178"/>
        <v>-1</v>
      </c>
      <c r="BK210" s="53">
        <f t="shared" si="178"/>
        <v>-2</v>
      </c>
      <c r="BL210" s="53">
        <f>BL211-BL209</f>
        <v>0</v>
      </c>
      <c r="BM210" s="53">
        <f>BM211-BM209</f>
        <v>0</v>
      </c>
      <c r="BN210" s="53">
        <f>BN211-BN209</f>
        <v>0</v>
      </c>
      <c r="BO210" s="53">
        <f>BO211-BO209</f>
        <v>-4</v>
      </c>
      <c r="BP210" s="53">
        <f t="shared" ref="BP210:BU210" si="179">BP211-BP209</f>
        <v>21</v>
      </c>
      <c r="BQ210" s="53">
        <f t="shared" si="179"/>
        <v>21</v>
      </c>
      <c r="BR210" s="53">
        <f t="shared" si="179"/>
        <v>21</v>
      </c>
      <c r="BS210" s="53">
        <f t="shared" si="179"/>
        <v>21</v>
      </c>
      <c r="BT210" s="53">
        <f t="shared" si="179"/>
        <v>21</v>
      </c>
      <c r="BU210" s="53">
        <f t="shared" si="179"/>
        <v>21</v>
      </c>
      <c r="BV210" s="37" t="s">
        <v>146</v>
      </c>
    </row>
    <row r="211" spans="9:74" x14ac:dyDescent="0.25">
      <c r="I211" s="42" t="s">
        <v>211</v>
      </c>
      <c r="K211" s="82">
        <f t="shared" ref="K211:AQ211" si="180">SUM(K179:K185)</f>
        <v>5</v>
      </c>
      <c r="L211" s="82">
        <f t="shared" si="180"/>
        <v>5</v>
      </c>
      <c r="M211" s="82">
        <f t="shared" si="180"/>
        <v>5</v>
      </c>
      <c r="N211" s="82">
        <f t="shared" si="180"/>
        <v>4</v>
      </c>
      <c r="O211" s="82">
        <f t="shared" si="180"/>
        <v>4</v>
      </c>
      <c r="P211" s="82">
        <f t="shared" si="180"/>
        <v>5</v>
      </c>
      <c r="Q211" s="82">
        <f t="shared" si="180"/>
        <v>5</v>
      </c>
      <c r="R211" s="82">
        <f t="shared" ref="R211:AD211" si="181">SUM(R179:R185)</f>
        <v>6</v>
      </c>
      <c r="S211" s="82">
        <f t="shared" si="181"/>
        <v>6</v>
      </c>
      <c r="T211" s="82">
        <f t="shared" si="181"/>
        <v>4</v>
      </c>
      <c r="U211" s="82">
        <f t="shared" si="181"/>
        <v>2</v>
      </c>
      <c r="V211" s="82">
        <f t="shared" si="181"/>
        <v>3</v>
      </c>
      <c r="W211" s="82">
        <f t="shared" si="181"/>
        <v>4</v>
      </c>
      <c r="X211" s="82">
        <f t="shared" si="181"/>
        <v>6</v>
      </c>
      <c r="Y211" s="82">
        <f t="shared" si="181"/>
        <v>6</v>
      </c>
      <c r="Z211" s="82">
        <f t="shared" si="181"/>
        <v>4</v>
      </c>
      <c r="AA211" s="82">
        <f t="shared" si="181"/>
        <v>0</v>
      </c>
      <c r="AB211" s="82">
        <f t="shared" si="181"/>
        <v>6</v>
      </c>
      <c r="AC211" s="82">
        <f t="shared" si="181"/>
        <v>3</v>
      </c>
      <c r="AD211" s="82">
        <f t="shared" si="181"/>
        <v>6</v>
      </c>
      <c r="AE211" s="82">
        <f t="shared" ref="AE211" si="182">SUM(AE179:AE185)</f>
        <v>6</v>
      </c>
      <c r="AF211" s="82">
        <f t="shared" ref="AF211:AH211" si="183">SUM(AF179:AF185)</f>
        <v>6</v>
      </c>
      <c r="AG211" s="82">
        <f t="shared" si="183"/>
        <v>5</v>
      </c>
      <c r="AH211" s="82">
        <f t="shared" si="183"/>
        <v>6</v>
      </c>
      <c r="AI211" s="82">
        <f t="shared" ref="AI211:AO211" si="184">SUM(AI179:AI185)</f>
        <v>4</v>
      </c>
      <c r="AJ211" s="82">
        <f t="shared" si="184"/>
        <v>5</v>
      </c>
      <c r="AK211" s="82">
        <f t="shared" si="184"/>
        <v>0</v>
      </c>
      <c r="AL211" s="82">
        <f t="shared" si="184"/>
        <v>5</v>
      </c>
      <c r="AM211" s="82">
        <f t="shared" si="184"/>
        <v>2</v>
      </c>
      <c r="AN211" s="82">
        <f t="shared" si="184"/>
        <v>2</v>
      </c>
      <c r="AO211" s="82">
        <f t="shared" si="184"/>
        <v>0</v>
      </c>
      <c r="AP211" s="82">
        <f t="shared" si="180"/>
        <v>5</v>
      </c>
      <c r="AQ211" s="82">
        <f t="shared" si="180"/>
        <v>5</v>
      </c>
      <c r="AR211" s="82">
        <f t="shared" ref="AR211:AS211" si="185">SUM(AR179:AR185)</f>
        <v>0</v>
      </c>
      <c r="AS211" s="82">
        <f t="shared" si="185"/>
        <v>4</v>
      </c>
      <c r="AX211" s="37" t="s">
        <v>144</v>
      </c>
      <c r="AY211" s="231">
        <v>27</v>
      </c>
      <c r="AZ211" s="19">
        <v>27</v>
      </c>
      <c r="BA211" s="19">
        <v>27</v>
      </c>
      <c r="BB211" s="19">
        <v>29</v>
      </c>
      <c r="BC211" s="19">
        <v>29</v>
      </c>
      <c r="BD211" s="19">
        <v>29</v>
      </c>
      <c r="BE211" s="19">
        <v>30</v>
      </c>
      <c r="BF211" s="19">
        <v>30</v>
      </c>
      <c r="BG211" s="19">
        <v>30</v>
      </c>
      <c r="BH211" s="19">
        <v>31</v>
      </c>
      <c r="BI211" s="19">
        <v>31</v>
      </c>
      <c r="BJ211" s="19">
        <v>31</v>
      </c>
      <c r="BK211" s="19">
        <v>31</v>
      </c>
      <c r="BL211" s="19">
        <v>31</v>
      </c>
      <c r="BM211" s="19">
        <v>31</v>
      </c>
      <c r="BN211" s="19">
        <v>27</v>
      </c>
      <c r="BO211" s="19">
        <v>27</v>
      </c>
      <c r="BP211" s="19">
        <v>24</v>
      </c>
      <c r="BQ211" s="19">
        <v>24</v>
      </c>
      <c r="BR211" s="19">
        <v>24</v>
      </c>
      <c r="BS211" s="19">
        <v>24</v>
      </c>
      <c r="BT211" s="19">
        <v>24</v>
      </c>
      <c r="BU211" s="19">
        <v>24</v>
      </c>
      <c r="BV211" s="37" t="s">
        <v>144</v>
      </c>
    </row>
    <row r="212" spans="9:74" x14ac:dyDescent="0.25">
      <c r="I212" s="38" t="s">
        <v>212</v>
      </c>
      <c r="K212" s="82">
        <f t="shared" ref="K212:AQ212" si="186">SUM(K186:K191)</f>
        <v>4</v>
      </c>
      <c r="L212" s="82">
        <f t="shared" si="186"/>
        <v>2</v>
      </c>
      <c r="M212" s="82">
        <f t="shared" si="186"/>
        <v>4</v>
      </c>
      <c r="N212" s="82">
        <f t="shared" si="186"/>
        <v>4</v>
      </c>
      <c r="O212" s="82">
        <f t="shared" si="186"/>
        <v>4</v>
      </c>
      <c r="P212" s="82">
        <f t="shared" si="186"/>
        <v>4</v>
      </c>
      <c r="Q212" s="82">
        <f t="shared" si="186"/>
        <v>4</v>
      </c>
      <c r="R212" s="82">
        <f t="shared" ref="R212:AD212" si="187">SUM(R186:R191)</f>
        <v>6</v>
      </c>
      <c r="S212" s="82">
        <f t="shared" si="187"/>
        <v>6</v>
      </c>
      <c r="T212" s="82">
        <f t="shared" si="187"/>
        <v>4</v>
      </c>
      <c r="U212" s="82">
        <f t="shared" si="187"/>
        <v>2</v>
      </c>
      <c r="V212" s="82">
        <f t="shared" si="187"/>
        <v>6</v>
      </c>
      <c r="W212" s="82">
        <f t="shared" si="187"/>
        <v>6</v>
      </c>
      <c r="X212" s="82">
        <f t="shared" si="187"/>
        <v>4</v>
      </c>
      <c r="Y212" s="82">
        <f t="shared" si="187"/>
        <v>6</v>
      </c>
      <c r="Z212" s="82">
        <f t="shared" si="187"/>
        <v>6</v>
      </c>
      <c r="AA212" s="82">
        <f t="shared" si="187"/>
        <v>1</v>
      </c>
      <c r="AB212" s="82">
        <f t="shared" si="187"/>
        <v>5</v>
      </c>
      <c r="AC212" s="82">
        <f t="shared" si="187"/>
        <v>4</v>
      </c>
      <c r="AD212" s="82">
        <f t="shared" si="187"/>
        <v>4</v>
      </c>
      <c r="AE212" s="82">
        <f t="shared" ref="AE212" si="188">SUM(AE186:AE191)</f>
        <v>6</v>
      </c>
      <c r="AF212" s="82">
        <f t="shared" ref="AF212:AH212" si="189">SUM(AF186:AF191)</f>
        <v>5</v>
      </c>
      <c r="AG212" s="82">
        <f t="shared" si="189"/>
        <v>3</v>
      </c>
      <c r="AH212" s="82">
        <f t="shared" si="189"/>
        <v>4</v>
      </c>
      <c r="AI212" s="82">
        <f t="shared" ref="AI212:AO212" si="190">SUM(AI186:AI191)</f>
        <v>0</v>
      </c>
      <c r="AJ212" s="82">
        <f t="shared" si="190"/>
        <v>4</v>
      </c>
      <c r="AK212" s="82">
        <f t="shared" si="190"/>
        <v>2</v>
      </c>
      <c r="AL212" s="82">
        <f t="shared" si="190"/>
        <v>3</v>
      </c>
      <c r="AM212" s="82">
        <f t="shared" si="190"/>
        <v>5</v>
      </c>
      <c r="AN212" s="82">
        <f t="shared" si="190"/>
        <v>4</v>
      </c>
      <c r="AO212" s="82">
        <f t="shared" si="190"/>
        <v>0</v>
      </c>
      <c r="AP212" s="82">
        <f t="shared" si="186"/>
        <v>0</v>
      </c>
      <c r="AQ212" s="82">
        <f t="shared" si="186"/>
        <v>0</v>
      </c>
      <c r="AR212" s="82">
        <f t="shared" ref="AR212:AS212" si="191">SUM(AR186:AR191)</f>
        <v>3</v>
      </c>
      <c r="AS212" s="82">
        <f t="shared" si="191"/>
        <v>9</v>
      </c>
      <c r="AW212" s="225" t="s">
        <v>2</v>
      </c>
      <c r="AX212" s="37" t="s">
        <v>3</v>
      </c>
      <c r="AY212" s="20" t="s">
        <v>73</v>
      </c>
      <c r="AZ212" s="20" t="s">
        <v>105</v>
      </c>
      <c r="BA212" s="20" t="s">
        <v>267</v>
      </c>
      <c r="BB212" s="21" t="s">
        <v>74</v>
      </c>
      <c r="BC212" s="21" t="s">
        <v>248</v>
      </c>
      <c r="BD212" s="21" t="s">
        <v>14</v>
      </c>
      <c r="BE212" s="22" t="s">
        <v>75</v>
      </c>
      <c r="BF212" s="22" t="s">
        <v>76</v>
      </c>
      <c r="BG212" s="22" t="s">
        <v>15</v>
      </c>
      <c r="BH212" s="23" t="s">
        <v>77</v>
      </c>
      <c r="BI212" s="23" t="s">
        <v>78</v>
      </c>
      <c r="BJ212" s="23" t="s">
        <v>268</v>
      </c>
      <c r="BK212" s="24" t="s">
        <v>79</v>
      </c>
      <c r="BL212" s="24" t="s">
        <v>80</v>
      </c>
      <c r="BM212" s="25" t="s">
        <v>81</v>
      </c>
      <c r="BN212" s="25" t="s">
        <v>422</v>
      </c>
      <c r="BO212" s="26" t="s">
        <v>82</v>
      </c>
      <c r="BP212" s="64" t="s">
        <v>154</v>
      </c>
      <c r="BQ212" s="64" t="s">
        <v>155</v>
      </c>
      <c r="BR212" s="64" t="s">
        <v>157</v>
      </c>
      <c r="BS212" s="63" t="s">
        <v>156</v>
      </c>
      <c r="BT212" s="63" t="s">
        <v>215</v>
      </c>
      <c r="BU212" s="63" t="s">
        <v>216</v>
      </c>
    </row>
    <row r="213" spans="9:74" x14ac:dyDescent="0.25">
      <c r="I213" s="44" t="s">
        <v>213</v>
      </c>
      <c r="K213" s="82">
        <f t="shared" ref="K213:AQ213" si="192">SUM(K193:K199)</f>
        <v>6</v>
      </c>
      <c r="L213" s="82">
        <f t="shared" si="192"/>
        <v>5</v>
      </c>
      <c r="M213" s="82">
        <f t="shared" si="192"/>
        <v>3</v>
      </c>
      <c r="N213" s="82">
        <f t="shared" si="192"/>
        <v>5</v>
      </c>
      <c r="O213" s="82">
        <f t="shared" si="192"/>
        <v>4</v>
      </c>
      <c r="P213" s="82">
        <f t="shared" si="192"/>
        <v>6</v>
      </c>
      <c r="Q213" s="82">
        <f t="shared" si="192"/>
        <v>5</v>
      </c>
      <c r="R213" s="82">
        <f t="shared" ref="R213:AD213" si="193">SUM(R193:R199)</f>
        <v>6</v>
      </c>
      <c r="S213" s="82">
        <f t="shared" si="193"/>
        <v>6</v>
      </c>
      <c r="T213" s="82">
        <f t="shared" si="193"/>
        <v>4</v>
      </c>
      <c r="U213" s="82">
        <f t="shared" si="193"/>
        <v>2</v>
      </c>
      <c r="V213" s="82">
        <f t="shared" si="193"/>
        <v>0</v>
      </c>
      <c r="W213" s="82">
        <f t="shared" si="193"/>
        <v>0</v>
      </c>
      <c r="X213" s="82">
        <f t="shared" si="193"/>
        <v>0</v>
      </c>
      <c r="Y213" s="82">
        <f t="shared" si="193"/>
        <v>3</v>
      </c>
      <c r="Z213" s="82">
        <f t="shared" si="193"/>
        <v>5</v>
      </c>
      <c r="AA213" s="82">
        <f t="shared" si="193"/>
        <v>1</v>
      </c>
      <c r="AB213" s="82">
        <f t="shared" si="193"/>
        <v>4</v>
      </c>
      <c r="AC213" s="82">
        <f t="shared" si="193"/>
        <v>3</v>
      </c>
      <c r="AD213" s="82">
        <f t="shared" si="193"/>
        <v>6</v>
      </c>
      <c r="AE213" s="82">
        <f t="shared" ref="AE213" si="194">SUM(AE193:AE199)</f>
        <v>6</v>
      </c>
      <c r="AF213" s="82">
        <f t="shared" ref="AF213:AH213" si="195">SUM(AF193:AF199)</f>
        <v>6</v>
      </c>
      <c r="AG213" s="82">
        <f t="shared" si="195"/>
        <v>4</v>
      </c>
      <c r="AH213" s="82">
        <f t="shared" si="195"/>
        <v>6</v>
      </c>
      <c r="AI213" s="82">
        <f t="shared" ref="AI213:AO213" si="196">SUM(AI193:AI199)</f>
        <v>5</v>
      </c>
      <c r="AJ213" s="82">
        <f t="shared" si="196"/>
        <v>6</v>
      </c>
      <c r="AK213" s="82">
        <f t="shared" si="196"/>
        <v>2</v>
      </c>
      <c r="AL213" s="82">
        <f t="shared" si="196"/>
        <v>5</v>
      </c>
      <c r="AM213" s="82">
        <f t="shared" si="196"/>
        <v>7</v>
      </c>
      <c r="AN213" s="82">
        <f t="shared" si="196"/>
        <v>5</v>
      </c>
      <c r="AO213" s="82">
        <f t="shared" si="196"/>
        <v>2</v>
      </c>
      <c r="AP213" s="82">
        <f t="shared" si="192"/>
        <v>6</v>
      </c>
      <c r="AQ213" s="82">
        <f t="shared" si="192"/>
        <v>5</v>
      </c>
      <c r="AR213" s="82">
        <f t="shared" ref="AR213:AS213" si="197">SUM(AR193:AR199)</f>
        <v>0</v>
      </c>
      <c r="AS213" s="82">
        <f t="shared" si="197"/>
        <v>14</v>
      </c>
      <c r="AY213" s="60" t="str">
        <f t="shared" ref="AY213:BO213" si="198">INDEX($C$120:$C$153,MATCH(AY171,$E$120:$E$153,0))</f>
        <v>Жег</v>
      </c>
      <c r="AZ213" s="60" t="str">
        <f t="shared" si="198"/>
        <v>Вас</v>
      </c>
      <c r="BA213" s="60" t="str">
        <f t="shared" si="198"/>
        <v>Дуб</v>
      </c>
      <c r="BB213" s="60" t="str">
        <f t="shared" si="198"/>
        <v>Сок</v>
      </c>
      <c r="BC213" s="60" t="str">
        <f t="shared" si="198"/>
        <v>Ярм</v>
      </c>
      <c r="BD213" s="60" t="str">
        <f t="shared" si="198"/>
        <v>ОГП</v>
      </c>
      <c r="BE213" s="60" t="str">
        <f t="shared" si="198"/>
        <v>Вла</v>
      </c>
      <c r="BF213" s="60" t="str">
        <f t="shared" si="198"/>
        <v>Псы</v>
      </c>
      <c r="BG213" s="60" t="str">
        <f t="shared" si="198"/>
        <v>Бин</v>
      </c>
      <c r="BH213" s="60" t="str">
        <f t="shared" si="198"/>
        <v>Мох</v>
      </c>
      <c r="BI213" s="60" t="str">
        <f t="shared" si="198"/>
        <v>Тру</v>
      </c>
      <c r="BJ213" s="60" t="str">
        <f t="shared" si="198"/>
        <v>Дем</v>
      </c>
      <c r="BK213" s="60" t="str">
        <f t="shared" si="198"/>
        <v>Зах</v>
      </c>
      <c r="BL213" s="60" t="str">
        <f t="shared" si="198"/>
        <v>Зми</v>
      </c>
      <c r="BM213" s="60" t="str">
        <f t="shared" si="198"/>
        <v>БЕВ</v>
      </c>
      <c r="BN213" s="60" t="str">
        <f t="shared" si="198"/>
        <v>Яро</v>
      </c>
      <c r="BO213" s="60" t="str">
        <f t="shared" si="198"/>
        <v>Мил</v>
      </c>
    </row>
    <row r="214" spans="9:74" x14ac:dyDescent="0.25">
      <c r="I214" s="85" t="s">
        <v>214</v>
      </c>
      <c r="K214" s="82">
        <f t="shared" ref="K214:AQ214" si="199">SUM(K200:K206)</f>
        <v>5</v>
      </c>
      <c r="L214" s="82">
        <f t="shared" si="199"/>
        <v>3</v>
      </c>
      <c r="M214" s="82">
        <f t="shared" si="199"/>
        <v>5</v>
      </c>
      <c r="N214" s="82">
        <f t="shared" si="199"/>
        <v>4</v>
      </c>
      <c r="O214" s="82">
        <f t="shared" si="199"/>
        <v>4</v>
      </c>
      <c r="P214" s="82">
        <f t="shared" si="199"/>
        <v>2</v>
      </c>
      <c r="Q214" s="82">
        <f t="shared" si="199"/>
        <v>5</v>
      </c>
      <c r="R214" s="82">
        <f t="shared" ref="R214:AD214" si="200">SUM(R200:R206)</f>
        <v>7</v>
      </c>
      <c r="S214" s="82">
        <f t="shared" si="200"/>
        <v>6</v>
      </c>
      <c r="T214" s="82">
        <f t="shared" si="200"/>
        <v>4</v>
      </c>
      <c r="U214" s="82">
        <f t="shared" si="200"/>
        <v>2</v>
      </c>
      <c r="V214" s="82">
        <f t="shared" si="200"/>
        <v>5</v>
      </c>
      <c r="W214" s="82">
        <f t="shared" si="200"/>
        <v>2</v>
      </c>
      <c r="X214" s="82">
        <f t="shared" si="200"/>
        <v>4</v>
      </c>
      <c r="Y214" s="82">
        <f t="shared" si="200"/>
        <v>0</v>
      </c>
      <c r="Z214" s="82">
        <f t="shared" si="200"/>
        <v>3</v>
      </c>
      <c r="AA214" s="82">
        <f t="shared" si="200"/>
        <v>3</v>
      </c>
      <c r="AB214" s="82">
        <f t="shared" si="200"/>
        <v>6</v>
      </c>
      <c r="AC214" s="82">
        <f t="shared" si="200"/>
        <v>2</v>
      </c>
      <c r="AD214" s="82">
        <f t="shared" si="200"/>
        <v>6</v>
      </c>
      <c r="AE214" s="82">
        <f t="shared" ref="AE214" si="201">SUM(AE200:AE206)</f>
        <v>6</v>
      </c>
      <c r="AF214" s="82">
        <f t="shared" ref="AF214:AH214" si="202">SUM(AF200:AF206)</f>
        <v>5</v>
      </c>
      <c r="AG214" s="82">
        <f t="shared" si="202"/>
        <v>0</v>
      </c>
      <c r="AH214" s="82">
        <f t="shared" si="202"/>
        <v>5</v>
      </c>
      <c r="AI214" s="82">
        <f t="shared" ref="AI214:AO214" si="203">SUM(AI200:AI206)</f>
        <v>5</v>
      </c>
      <c r="AJ214" s="82">
        <f t="shared" si="203"/>
        <v>3</v>
      </c>
      <c r="AK214" s="82">
        <f t="shared" si="203"/>
        <v>0</v>
      </c>
      <c r="AL214" s="82">
        <f t="shared" si="203"/>
        <v>6</v>
      </c>
      <c r="AM214" s="82">
        <f t="shared" si="203"/>
        <v>6</v>
      </c>
      <c r="AN214" s="82">
        <f t="shared" si="203"/>
        <v>5</v>
      </c>
      <c r="AO214" s="82">
        <f t="shared" si="203"/>
        <v>2</v>
      </c>
      <c r="AP214" s="82">
        <f t="shared" si="199"/>
        <v>5</v>
      </c>
      <c r="AQ214" s="82">
        <f t="shared" si="199"/>
        <v>5</v>
      </c>
      <c r="AR214" s="82">
        <f t="shared" ref="AR214:AS214" si="204">SUM(AR200:AR206)</f>
        <v>0</v>
      </c>
      <c r="AS214" s="82">
        <f t="shared" si="204"/>
        <v>13</v>
      </c>
    </row>
    <row r="215" spans="9:74" x14ac:dyDescent="0.25">
      <c r="I215" t="s">
        <v>209</v>
      </c>
      <c r="K215" s="83">
        <f t="shared" ref="K215:Q215" si="205">IF(COUNTIF(AI210:AI214,0)=0,"нет",COUNTIF(AI210:AI214,0))</f>
        <v>1</v>
      </c>
      <c r="L215" s="83" t="str">
        <f t="shared" si="205"/>
        <v>нет</v>
      </c>
      <c r="M215" s="83">
        <f t="shared" si="205"/>
        <v>2</v>
      </c>
      <c r="N215" s="83" t="str">
        <f t="shared" si="205"/>
        <v>нет</v>
      </c>
      <c r="O215" s="83" t="str">
        <f t="shared" si="205"/>
        <v>нет</v>
      </c>
      <c r="P215" s="83" t="str">
        <f t="shared" si="205"/>
        <v>нет</v>
      </c>
      <c r="Q215" s="83">
        <f t="shared" si="205"/>
        <v>2</v>
      </c>
      <c r="R215" s="83" t="str">
        <f>IF(COUNTIF(K210:K214,0)=0,"нет",COUNTIF(K210:K214,0))</f>
        <v>нет</v>
      </c>
      <c r="S215" s="83" t="str">
        <f>IF(COUNTIF(L210:L214,0)=0,"нет",COUNTIF(L210:L214,0))</f>
        <v>нет</v>
      </c>
      <c r="T215" s="83" t="str">
        <f>IF(COUNTIF(M210:M214,0)=0,"нет",COUNTIF(M210:M214,0))</f>
        <v>нет</v>
      </c>
      <c r="U215" s="83" t="str">
        <f>IF(COUNTIF(N210:N214,0)=0,"нет",COUNTIF(N210:N214,0))</f>
        <v>нет</v>
      </c>
      <c r="V215" s="83">
        <f t="shared" ref="V215:AC215" si="206">IF(COUNTIF(V210:V214,0)=0,"нет",COUNTIF(V210:V214,0))</f>
        <v>1</v>
      </c>
      <c r="W215" s="83">
        <f t="shared" si="206"/>
        <v>1</v>
      </c>
      <c r="X215" s="83">
        <f t="shared" si="206"/>
        <v>1</v>
      </c>
      <c r="Y215" s="83">
        <f t="shared" si="206"/>
        <v>1</v>
      </c>
      <c r="Z215" s="83">
        <f t="shared" si="206"/>
        <v>1</v>
      </c>
      <c r="AA215" s="83">
        <f t="shared" si="206"/>
        <v>1</v>
      </c>
      <c r="AB215" s="83">
        <f t="shared" si="206"/>
        <v>1</v>
      </c>
      <c r="AC215" s="83">
        <f t="shared" si="206"/>
        <v>1</v>
      </c>
      <c r="AD215" s="83" t="str">
        <f t="shared" ref="AD215:AJ215" si="207">IF(COUNTIF(O210:O214,0)=0,"нет",COUNTIF(O210:O214,0))</f>
        <v>нет</v>
      </c>
      <c r="AE215" s="83" t="str">
        <f t="shared" si="207"/>
        <v>нет</v>
      </c>
      <c r="AF215" s="83" t="str">
        <f t="shared" si="207"/>
        <v>нет</v>
      </c>
      <c r="AG215" s="83" t="str">
        <f t="shared" si="207"/>
        <v>нет</v>
      </c>
      <c r="AH215" s="83" t="str">
        <f t="shared" si="207"/>
        <v>нет</v>
      </c>
      <c r="AI215" s="83" t="str">
        <f t="shared" si="207"/>
        <v>нет</v>
      </c>
      <c r="AJ215" s="83" t="str">
        <f t="shared" si="207"/>
        <v>нет</v>
      </c>
      <c r="AK215" s="83" t="str">
        <f>IF(COUNTIF(AD210:AD214,0)=0,"нет",COUNTIF(AD210:AD214,0))</f>
        <v>нет</v>
      </c>
      <c r="AL215" s="83" t="str">
        <f>IF(COUNTIF(AE210:AE214,0)=0,"нет",COUNTIF(AE210:AE214,0))</f>
        <v>нет</v>
      </c>
      <c r="AM215" s="83">
        <f>IF(COUNTIF(AF210:AF214,0)=0,"нет",COUNTIF(AF210:AF214,0))</f>
        <v>1</v>
      </c>
      <c r="AN215" s="83">
        <f>IF(COUNTIF(AG210:AG214,0)=0,"нет",COUNTIF(AG210:AG214,0))</f>
        <v>1</v>
      </c>
      <c r="AO215" s="83" t="str">
        <f>IF(COUNTIF(AH210:AH214,0)=0,"нет",COUNTIF(AH210:AH214,0))</f>
        <v>нет</v>
      </c>
      <c r="AP215" s="83">
        <f>IF(COUNTIF(AP210:AP214,0)=0,"нет",COUNTIF(AP210:AP214,0))</f>
        <v>1</v>
      </c>
      <c r="AQ215" s="83">
        <f>IF(COUNTIF(AQ210:AQ214,0)=0,"нет",COUNTIF(AQ210:AQ214,0))</f>
        <v>1</v>
      </c>
      <c r="AR215" s="83">
        <f>IF(COUNTIF(AR210:AR214,0)=0,"нет",COUNTIF(AR210:AR214,0))</f>
        <v>3</v>
      </c>
      <c r="AS215" s="83" t="str">
        <f>IF(COUNTIF(AS210:AS214,0)=0,"нет",COUNTIF(AS210:AS214,0))</f>
        <v>нет</v>
      </c>
    </row>
    <row r="216" spans="9:74" x14ac:dyDescent="0.25">
      <c r="AI216"/>
    </row>
    <row r="217" spans="9:74" x14ac:dyDescent="0.25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W217" s="52"/>
      <c r="AX217" s="122"/>
      <c r="AY217" s="123" t="s">
        <v>190</v>
      </c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</row>
    <row r="218" spans="9:74" x14ac:dyDescent="0.25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W218" s="50"/>
      <c r="AX218" s="50"/>
      <c r="AY218" s="59" t="s">
        <v>189</v>
      </c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>
        <f>BP227/BP238</f>
        <v>1.0145911949685533</v>
      </c>
    </row>
    <row r="219" spans="9:74" x14ac:dyDescent="0.25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X219" s="106" t="s">
        <v>194</v>
      </c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</row>
    <row r="220" spans="9:74" x14ac:dyDescent="0.25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X220" s="106" t="s">
        <v>249</v>
      </c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9:74" x14ac:dyDescent="0.25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X221" s="124" t="s">
        <v>10</v>
      </c>
      <c r="AY221" s="20" t="s">
        <v>73</v>
      </c>
      <c r="AZ221" s="20" t="s">
        <v>105</v>
      </c>
      <c r="BA221" s="20" t="s">
        <v>267</v>
      </c>
      <c r="BB221" s="21" t="s">
        <v>74</v>
      </c>
      <c r="BC221" s="21" t="s">
        <v>248</v>
      </c>
      <c r="BD221" s="21" t="s">
        <v>14</v>
      </c>
      <c r="BE221" s="22" t="s">
        <v>75</v>
      </c>
      <c r="BF221" s="22" t="s">
        <v>76</v>
      </c>
      <c r="BG221" s="22" t="s">
        <v>15</v>
      </c>
      <c r="BH221" s="23" t="s">
        <v>77</v>
      </c>
      <c r="BI221" s="23" t="s">
        <v>78</v>
      </c>
      <c r="BJ221" s="23" t="s">
        <v>268</v>
      </c>
      <c r="BK221" s="24" t="s">
        <v>79</v>
      </c>
      <c r="BL221" s="24" t="s">
        <v>80</v>
      </c>
      <c r="BM221" s="25" t="s">
        <v>81</v>
      </c>
      <c r="BN221" s="25" t="s">
        <v>422</v>
      </c>
      <c r="BO221" s="26" t="s">
        <v>82</v>
      </c>
    </row>
    <row r="222" spans="9:74" x14ac:dyDescent="0.25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W222" s="41" t="s">
        <v>210</v>
      </c>
      <c r="AX222" s="29">
        <v>18</v>
      </c>
      <c r="AY222" s="29">
        <f t="shared" ref="AY222:BD226" si="208">SUMIF($AW$250:$AW$284,$AW222,AY$250:AY$284)</f>
        <v>35</v>
      </c>
      <c r="AZ222" s="29">
        <f t="shared" si="208"/>
        <v>35</v>
      </c>
      <c r="BA222" s="29">
        <f t="shared" si="208"/>
        <v>35</v>
      </c>
      <c r="BB222" s="29">
        <f t="shared" si="208"/>
        <v>37</v>
      </c>
      <c r="BC222" s="29">
        <f t="shared" si="208"/>
        <v>37</v>
      </c>
      <c r="BD222" s="29">
        <f t="shared" si="208"/>
        <v>38</v>
      </c>
      <c r="BE222" s="29">
        <f t="shared" ref="BE222:BO226" si="209">SUMIF($AW$250:$AW$284,$AW222,BE$250:BE$284)</f>
        <v>45</v>
      </c>
      <c r="BF222" s="29">
        <f t="shared" si="209"/>
        <v>46</v>
      </c>
      <c r="BG222" s="29">
        <f t="shared" si="209"/>
        <v>45</v>
      </c>
      <c r="BH222" s="29">
        <f t="shared" si="209"/>
        <v>47</v>
      </c>
      <c r="BI222" s="29">
        <f t="shared" si="209"/>
        <v>46</v>
      </c>
      <c r="BJ222" s="29">
        <f t="shared" si="209"/>
        <v>46</v>
      </c>
      <c r="BK222" s="29">
        <f t="shared" si="209"/>
        <v>46</v>
      </c>
      <c r="BL222" s="29">
        <f t="shared" si="209"/>
        <v>49</v>
      </c>
      <c r="BM222" s="29">
        <f t="shared" si="209"/>
        <v>51</v>
      </c>
      <c r="BN222" s="29">
        <f t="shared" si="209"/>
        <v>36</v>
      </c>
      <c r="BO222" s="29">
        <f t="shared" si="209"/>
        <v>44</v>
      </c>
      <c r="BP222" s="88">
        <f>SUM(AY222:BO222)</f>
        <v>718</v>
      </c>
      <c r="BR222" s="29">
        <v>45</v>
      </c>
    </row>
    <row r="223" spans="9:74" x14ac:dyDescent="0.25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W223" s="42" t="s">
        <v>211</v>
      </c>
      <c r="AX223" s="29">
        <v>22</v>
      </c>
      <c r="AY223" s="29">
        <f t="shared" si="208"/>
        <v>50</v>
      </c>
      <c r="AZ223" s="29">
        <f t="shared" si="208"/>
        <v>50</v>
      </c>
      <c r="BA223" s="29">
        <f t="shared" si="208"/>
        <v>50</v>
      </c>
      <c r="BB223" s="29">
        <f t="shared" si="208"/>
        <v>51</v>
      </c>
      <c r="BC223" s="29">
        <f t="shared" si="208"/>
        <v>52</v>
      </c>
      <c r="BD223" s="29">
        <f t="shared" si="208"/>
        <v>50</v>
      </c>
      <c r="BE223" s="29">
        <f t="shared" si="209"/>
        <v>52</v>
      </c>
      <c r="BF223" s="29">
        <f t="shared" si="209"/>
        <v>48</v>
      </c>
      <c r="BG223" s="29">
        <f t="shared" si="209"/>
        <v>52</v>
      </c>
      <c r="BH223" s="29">
        <f t="shared" si="209"/>
        <v>51</v>
      </c>
      <c r="BI223" s="29">
        <f t="shared" si="209"/>
        <v>54</v>
      </c>
      <c r="BJ223" s="29">
        <f t="shared" si="209"/>
        <v>53</v>
      </c>
      <c r="BK223" s="29">
        <f t="shared" si="209"/>
        <v>54</v>
      </c>
      <c r="BL223" s="29">
        <f t="shared" si="209"/>
        <v>51</v>
      </c>
      <c r="BM223" s="29">
        <f t="shared" si="209"/>
        <v>52</v>
      </c>
      <c r="BN223" s="29">
        <f t="shared" si="209"/>
        <v>52</v>
      </c>
      <c r="BO223" s="29">
        <f t="shared" si="209"/>
        <v>50</v>
      </c>
      <c r="BP223" s="88">
        <f>SUM(AY223:BO223)</f>
        <v>872</v>
      </c>
      <c r="BR223" s="29">
        <v>52</v>
      </c>
    </row>
    <row r="224" spans="9:74" x14ac:dyDescent="0.25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W224" s="38" t="s">
        <v>212</v>
      </c>
      <c r="AX224" s="29">
        <v>22</v>
      </c>
      <c r="AY224" s="29">
        <f t="shared" si="208"/>
        <v>48</v>
      </c>
      <c r="AZ224" s="29">
        <f t="shared" si="208"/>
        <v>48</v>
      </c>
      <c r="BA224" s="29">
        <f t="shared" si="208"/>
        <v>48</v>
      </c>
      <c r="BB224" s="29">
        <f t="shared" si="208"/>
        <v>51</v>
      </c>
      <c r="BC224" s="29">
        <f t="shared" si="208"/>
        <v>53</v>
      </c>
      <c r="BD224" s="29">
        <f t="shared" si="208"/>
        <v>49</v>
      </c>
      <c r="BE224" s="29">
        <f t="shared" si="209"/>
        <v>51</v>
      </c>
      <c r="BF224" s="29">
        <f t="shared" si="209"/>
        <v>52</v>
      </c>
      <c r="BG224" s="29">
        <f t="shared" si="209"/>
        <v>51</v>
      </c>
      <c r="BH224" s="29">
        <f t="shared" si="209"/>
        <v>53</v>
      </c>
      <c r="BI224" s="29">
        <f t="shared" si="209"/>
        <v>55</v>
      </c>
      <c r="BJ224" s="29">
        <f t="shared" si="209"/>
        <v>55</v>
      </c>
      <c r="BK224" s="29">
        <f t="shared" si="209"/>
        <v>54</v>
      </c>
      <c r="BL224" s="29">
        <f t="shared" si="209"/>
        <v>55</v>
      </c>
      <c r="BM224" s="29">
        <f t="shared" si="209"/>
        <v>58</v>
      </c>
      <c r="BN224" s="29">
        <f t="shared" si="209"/>
        <v>49</v>
      </c>
      <c r="BO224" s="29">
        <f t="shared" si="209"/>
        <v>51</v>
      </c>
      <c r="BP224" s="88">
        <f>SUM(AY224:BO224)</f>
        <v>881</v>
      </c>
      <c r="BR224" s="29">
        <v>48</v>
      </c>
    </row>
    <row r="225" spans="15:70" x14ac:dyDescent="0.25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W225" s="44" t="s">
        <v>213</v>
      </c>
      <c r="AX225" s="29">
        <v>17</v>
      </c>
      <c r="AY225" s="29">
        <f t="shared" si="208"/>
        <v>40</v>
      </c>
      <c r="AZ225" s="29">
        <f t="shared" si="208"/>
        <v>40</v>
      </c>
      <c r="BA225" s="29">
        <f t="shared" si="208"/>
        <v>38</v>
      </c>
      <c r="BB225" s="29">
        <f t="shared" si="208"/>
        <v>42</v>
      </c>
      <c r="BC225" s="29">
        <f t="shared" si="208"/>
        <v>42</v>
      </c>
      <c r="BD225" s="29">
        <f t="shared" si="208"/>
        <v>46</v>
      </c>
      <c r="BE225" s="29">
        <f t="shared" si="209"/>
        <v>43</v>
      </c>
      <c r="BF225" s="29">
        <f t="shared" si="209"/>
        <v>46</v>
      </c>
      <c r="BG225" s="29">
        <f t="shared" si="209"/>
        <v>42</v>
      </c>
      <c r="BH225" s="29">
        <f t="shared" si="209"/>
        <v>49</v>
      </c>
      <c r="BI225" s="29">
        <f t="shared" si="209"/>
        <v>46</v>
      </c>
      <c r="BJ225" s="29">
        <f t="shared" si="209"/>
        <v>49</v>
      </c>
      <c r="BK225" s="29">
        <f t="shared" si="209"/>
        <v>48</v>
      </c>
      <c r="BL225" s="29">
        <f t="shared" si="209"/>
        <v>49</v>
      </c>
      <c r="BM225" s="29">
        <f t="shared" si="209"/>
        <v>51</v>
      </c>
      <c r="BN225" s="29">
        <f t="shared" si="209"/>
        <v>40</v>
      </c>
      <c r="BO225" s="29">
        <f t="shared" si="209"/>
        <v>44</v>
      </c>
      <c r="BP225" s="88">
        <f>SUM(AY225:BO225)</f>
        <v>755</v>
      </c>
      <c r="BR225" s="29">
        <v>48</v>
      </c>
    </row>
    <row r="226" spans="15:70" x14ac:dyDescent="0.25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W226" s="85" t="s">
        <v>214</v>
      </c>
      <c r="AX226" s="29">
        <v>21</v>
      </c>
      <c r="AY226" s="29">
        <f t="shared" si="208"/>
        <v>41</v>
      </c>
      <c r="AZ226" s="29">
        <f t="shared" si="208"/>
        <v>41</v>
      </c>
      <c r="BA226" s="29">
        <f t="shared" si="208"/>
        <v>43</v>
      </c>
      <c r="BB226" s="29">
        <f t="shared" si="208"/>
        <v>50</v>
      </c>
      <c r="BC226" s="29">
        <f t="shared" si="208"/>
        <v>47</v>
      </c>
      <c r="BD226" s="29">
        <f t="shared" si="208"/>
        <v>48</v>
      </c>
      <c r="BE226" s="29">
        <f t="shared" si="209"/>
        <v>49</v>
      </c>
      <c r="BF226" s="29">
        <f t="shared" si="209"/>
        <v>48</v>
      </c>
      <c r="BG226" s="29">
        <f t="shared" si="209"/>
        <v>50</v>
      </c>
      <c r="BH226" s="29">
        <f t="shared" si="209"/>
        <v>51</v>
      </c>
      <c r="BI226" s="29">
        <f t="shared" si="209"/>
        <v>50</v>
      </c>
      <c r="BJ226" s="29">
        <f t="shared" si="209"/>
        <v>48</v>
      </c>
      <c r="BK226" s="29">
        <f t="shared" si="209"/>
        <v>53</v>
      </c>
      <c r="BL226" s="29">
        <f t="shared" si="209"/>
        <v>51</v>
      </c>
      <c r="BM226" s="29">
        <f t="shared" si="209"/>
        <v>53</v>
      </c>
      <c r="BN226" s="29">
        <f t="shared" si="209"/>
        <v>38</v>
      </c>
      <c r="BO226" s="29">
        <f t="shared" si="209"/>
        <v>46</v>
      </c>
      <c r="BP226" s="88">
        <f>SUM(AY226:BO226)</f>
        <v>807</v>
      </c>
      <c r="BR226" s="29">
        <v>47</v>
      </c>
    </row>
    <row r="227" spans="15:70" x14ac:dyDescent="0.25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X227" s="19">
        <f>SUM(AX222:AX226)</f>
        <v>100</v>
      </c>
      <c r="AY227" s="19">
        <f t="shared" ref="AY227:BI227" si="210">SUM(AY222:AY226)</f>
        <v>214</v>
      </c>
      <c r="AZ227" s="19">
        <f t="shared" si="210"/>
        <v>214</v>
      </c>
      <c r="BA227" s="19">
        <f t="shared" si="210"/>
        <v>214</v>
      </c>
      <c r="BB227" s="19">
        <f t="shared" si="210"/>
        <v>231</v>
      </c>
      <c r="BC227" s="19">
        <f t="shared" si="210"/>
        <v>231</v>
      </c>
      <c r="BD227" s="19">
        <f>SUM(BD222:BD226)</f>
        <v>231</v>
      </c>
      <c r="BE227" s="19">
        <f t="shared" si="210"/>
        <v>240</v>
      </c>
      <c r="BF227" s="19">
        <f t="shared" si="210"/>
        <v>240</v>
      </c>
      <c r="BG227" s="19">
        <f t="shared" si="210"/>
        <v>240</v>
      </c>
      <c r="BH227" s="19">
        <f t="shared" si="210"/>
        <v>251</v>
      </c>
      <c r="BI227" s="19">
        <f t="shared" si="210"/>
        <v>251</v>
      </c>
      <c r="BJ227" s="19">
        <f t="shared" ref="BJ227:BL227" si="211">SUM(BJ222:BJ226)</f>
        <v>251</v>
      </c>
      <c r="BK227" s="19">
        <f t="shared" si="211"/>
        <v>255</v>
      </c>
      <c r="BL227" s="19">
        <f t="shared" si="211"/>
        <v>255</v>
      </c>
      <c r="BM227" s="19">
        <f t="shared" ref="BM227" si="212">SUM(BM222:BM226)</f>
        <v>265</v>
      </c>
      <c r="BN227" s="19">
        <f>SUM(BN222:BN226)</f>
        <v>215</v>
      </c>
      <c r="BO227" s="19">
        <f>SUM(BO222:BO226)</f>
        <v>235</v>
      </c>
      <c r="BP227" s="19">
        <f>SUM(BP222:BP226)</f>
        <v>4033</v>
      </c>
      <c r="BR227" s="19">
        <v>240</v>
      </c>
    </row>
    <row r="228" spans="15:70" x14ac:dyDescent="0.25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Y228" s="35" t="s">
        <v>192</v>
      </c>
    </row>
    <row r="229" spans="15:70" x14ac:dyDescent="0.25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Y229" s="87">
        <f t="shared" ref="AY229:BO229" si="213">CORREL(AY222:AY226,$AX$222:$AX$226)</f>
        <v>0.81599189819001483</v>
      </c>
      <c r="AZ229" s="87">
        <f t="shared" si="213"/>
        <v>0.81599189819001483</v>
      </c>
      <c r="BA229" s="87">
        <f t="shared" si="213"/>
        <v>0.91901827761725963</v>
      </c>
      <c r="BB229" s="87">
        <f t="shared" si="213"/>
        <v>0.90230885438785502</v>
      </c>
      <c r="BC229" s="87">
        <f t="shared" si="213"/>
        <v>0.89882557150807485</v>
      </c>
      <c r="BD229" s="87">
        <f t="shared" si="213"/>
        <v>0.70821423179651088</v>
      </c>
      <c r="BE229" s="87">
        <f t="shared" si="213"/>
        <v>0.99086738861372459</v>
      </c>
      <c r="BF229" s="87">
        <f t="shared" si="213"/>
        <v>0.78334945180064031</v>
      </c>
      <c r="BG229" s="87">
        <f t="shared" si="213"/>
        <v>0.99136319419321917</v>
      </c>
      <c r="BH229" s="87">
        <f t="shared" si="213"/>
        <v>0.84145229100761132</v>
      </c>
      <c r="BI229" s="87">
        <f t="shared" si="213"/>
        <v>0.94952535595338428</v>
      </c>
      <c r="BJ229" s="87">
        <f t="shared" si="213"/>
        <v>0.72000976915882231</v>
      </c>
      <c r="BK229" s="87">
        <f t="shared" si="213"/>
        <v>0.94017475579201304</v>
      </c>
      <c r="BL229" s="87">
        <f t="shared" si="213"/>
        <v>0.78334945180064031</v>
      </c>
      <c r="BM229" s="87">
        <f t="shared" si="213"/>
        <v>0.65814518171441749</v>
      </c>
      <c r="BN229" s="87">
        <f t="shared" si="213"/>
        <v>0.72362722698663262</v>
      </c>
      <c r="BO229" s="87">
        <f t="shared" si="213"/>
        <v>0.89995408514651487</v>
      </c>
      <c r="BR229" s="87">
        <f t="shared" ref="BR229" si="214">CORREL(BR222:BR226,$AX$222:$AX$226)</f>
        <v>0.54355730650460898</v>
      </c>
    </row>
    <row r="230" spans="15:70" x14ac:dyDescent="0.25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Y230" s="125">
        <f>AVERAGE(AY229:BO229)</f>
        <v>0.84365699316807952</v>
      </c>
      <c r="AZ230" t="s">
        <v>191</v>
      </c>
    </row>
    <row r="231" spans="15:70" x14ac:dyDescent="0.25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Y231" t="s">
        <v>292</v>
      </c>
    </row>
    <row r="232" spans="15:70" x14ac:dyDescent="0.25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Y232" s="20" t="s">
        <v>73</v>
      </c>
      <c r="AZ232" s="20" t="s">
        <v>105</v>
      </c>
      <c r="BA232" s="20" t="s">
        <v>267</v>
      </c>
      <c r="BB232" s="21" t="s">
        <v>74</v>
      </c>
      <c r="BC232" s="21" t="s">
        <v>248</v>
      </c>
      <c r="BD232" s="21" t="s">
        <v>14</v>
      </c>
      <c r="BE232" s="22" t="s">
        <v>75</v>
      </c>
      <c r="BF232" s="22" t="s">
        <v>76</v>
      </c>
      <c r="BG232" s="22" t="s">
        <v>15</v>
      </c>
      <c r="BH232" s="23" t="s">
        <v>77</v>
      </c>
      <c r="BI232" s="23" t="s">
        <v>78</v>
      </c>
      <c r="BJ232" s="23" t="s">
        <v>268</v>
      </c>
      <c r="BK232" s="24" t="s">
        <v>79</v>
      </c>
      <c r="BL232" s="24" t="s">
        <v>80</v>
      </c>
      <c r="BM232" s="25" t="s">
        <v>81</v>
      </c>
      <c r="BN232" s="25" t="s">
        <v>422</v>
      </c>
      <c r="BO232" s="26" t="s">
        <v>82</v>
      </c>
    </row>
    <row r="233" spans="15:70" x14ac:dyDescent="0.25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W233" s="41" t="s">
        <v>210</v>
      </c>
      <c r="AX233" s="29">
        <v>18</v>
      </c>
      <c r="AY233" s="272">
        <f t="shared" ref="AY233:BD237" si="215">$AX233*AY$238/100</f>
        <v>38.520000000000003</v>
      </c>
      <c r="AZ233" s="272">
        <f t="shared" si="215"/>
        <v>38.520000000000003</v>
      </c>
      <c r="BA233" s="272">
        <f t="shared" si="215"/>
        <v>38.520000000000003</v>
      </c>
      <c r="BB233" s="272">
        <f t="shared" si="215"/>
        <v>41.58</v>
      </c>
      <c r="BC233" s="272">
        <f t="shared" si="215"/>
        <v>41.58</v>
      </c>
      <c r="BD233" s="272">
        <f t="shared" si="215"/>
        <v>41.58</v>
      </c>
      <c r="BE233" s="272">
        <f t="shared" ref="BE233:BO237" si="216">$AX233*BE$238/100</f>
        <v>43.2</v>
      </c>
      <c r="BF233" s="272">
        <f t="shared" si="216"/>
        <v>43.2</v>
      </c>
      <c r="BG233" s="272">
        <f t="shared" si="216"/>
        <v>43.2</v>
      </c>
      <c r="BH233" s="272">
        <f t="shared" si="216"/>
        <v>44.46</v>
      </c>
      <c r="BI233" s="272">
        <f t="shared" si="216"/>
        <v>44.46</v>
      </c>
      <c r="BJ233" s="272">
        <f t="shared" si="216"/>
        <v>44.46</v>
      </c>
      <c r="BK233" s="272">
        <f t="shared" si="216"/>
        <v>44.46</v>
      </c>
      <c r="BL233" s="272">
        <f t="shared" si="216"/>
        <v>44.46</v>
      </c>
      <c r="BM233" s="272">
        <f t="shared" si="216"/>
        <v>44.46</v>
      </c>
      <c r="BN233" s="272">
        <f t="shared" si="216"/>
        <v>39.24</v>
      </c>
      <c r="BO233" s="272">
        <f t="shared" si="216"/>
        <v>39.6</v>
      </c>
      <c r="BP233" s="272">
        <f>SUM(AY233:BO233)</f>
        <v>715.5</v>
      </c>
    </row>
    <row r="234" spans="15:70" x14ac:dyDescent="0.25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W234" s="42" t="s">
        <v>211</v>
      </c>
      <c r="AX234" s="29">
        <v>22</v>
      </c>
      <c r="AY234" s="272">
        <f t="shared" si="215"/>
        <v>47.08</v>
      </c>
      <c r="AZ234" s="272">
        <f t="shared" si="215"/>
        <v>47.08</v>
      </c>
      <c r="BA234" s="272">
        <f t="shared" si="215"/>
        <v>47.08</v>
      </c>
      <c r="BB234" s="272">
        <f t="shared" si="215"/>
        <v>50.82</v>
      </c>
      <c r="BC234" s="272">
        <f t="shared" si="215"/>
        <v>50.82</v>
      </c>
      <c r="BD234" s="272">
        <f t="shared" si="215"/>
        <v>50.82</v>
      </c>
      <c r="BE234" s="272">
        <f t="shared" si="216"/>
        <v>52.8</v>
      </c>
      <c r="BF234" s="272">
        <f t="shared" si="216"/>
        <v>52.8</v>
      </c>
      <c r="BG234" s="272">
        <f t="shared" si="216"/>
        <v>52.8</v>
      </c>
      <c r="BH234" s="272">
        <f t="shared" si="216"/>
        <v>54.34</v>
      </c>
      <c r="BI234" s="272">
        <f t="shared" si="216"/>
        <v>54.34</v>
      </c>
      <c r="BJ234" s="272">
        <f t="shared" si="216"/>
        <v>54.34</v>
      </c>
      <c r="BK234" s="272">
        <f t="shared" si="216"/>
        <v>54.34</v>
      </c>
      <c r="BL234" s="272">
        <f t="shared" si="216"/>
        <v>54.34</v>
      </c>
      <c r="BM234" s="272">
        <f t="shared" si="216"/>
        <v>54.34</v>
      </c>
      <c r="BN234" s="272">
        <f t="shared" si="216"/>
        <v>47.96</v>
      </c>
      <c r="BO234" s="272">
        <f t="shared" si="216"/>
        <v>48.4</v>
      </c>
      <c r="BP234" s="272">
        <f>SUM(AY234:BO234)</f>
        <v>874.50000000000023</v>
      </c>
    </row>
    <row r="235" spans="15:70" x14ac:dyDescent="0.25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W235" s="38" t="s">
        <v>212</v>
      </c>
      <c r="AX235" s="29">
        <v>22</v>
      </c>
      <c r="AY235" s="272">
        <f t="shared" si="215"/>
        <v>47.08</v>
      </c>
      <c r="AZ235" s="272">
        <f t="shared" si="215"/>
        <v>47.08</v>
      </c>
      <c r="BA235" s="272">
        <f t="shared" si="215"/>
        <v>47.08</v>
      </c>
      <c r="BB235" s="272">
        <f t="shared" si="215"/>
        <v>50.82</v>
      </c>
      <c r="BC235" s="272">
        <f t="shared" si="215"/>
        <v>50.82</v>
      </c>
      <c r="BD235" s="272">
        <f t="shared" si="215"/>
        <v>50.82</v>
      </c>
      <c r="BE235" s="272">
        <f t="shared" si="216"/>
        <v>52.8</v>
      </c>
      <c r="BF235" s="272">
        <f t="shared" si="216"/>
        <v>52.8</v>
      </c>
      <c r="BG235" s="272">
        <f t="shared" si="216"/>
        <v>52.8</v>
      </c>
      <c r="BH235" s="272">
        <f t="shared" si="216"/>
        <v>54.34</v>
      </c>
      <c r="BI235" s="272">
        <f t="shared" si="216"/>
        <v>54.34</v>
      </c>
      <c r="BJ235" s="272">
        <f t="shared" si="216"/>
        <v>54.34</v>
      </c>
      <c r="BK235" s="272">
        <f t="shared" si="216"/>
        <v>54.34</v>
      </c>
      <c r="BL235" s="272">
        <f t="shared" si="216"/>
        <v>54.34</v>
      </c>
      <c r="BM235" s="272">
        <f t="shared" si="216"/>
        <v>54.34</v>
      </c>
      <c r="BN235" s="272">
        <f t="shared" si="216"/>
        <v>47.96</v>
      </c>
      <c r="BO235" s="272">
        <f t="shared" si="216"/>
        <v>48.4</v>
      </c>
      <c r="BP235" s="272">
        <f>SUM(AY235:BO235)</f>
        <v>874.50000000000023</v>
      </c>
    </row>
    <row r="236" spans="15:70" x14ac:dyDescent="0.25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W236" s="44" t="s">
        <v>213</v>
      </c>
      <c r="AX236" s="29">
        <v>17</v>
      </c>
      <c r="AY236" s="272">
        <f t="shared" si="215"/>
        <v>36.380000000000003</v>
      </c>
      <c r="AZ236" s="272">
        <f t="shared" si="215"/>
        <v>36.380000000000003</v>
      </c>
      <c r="BA236" s="272">
        <f t="shared" si="215"/>
        <v>36.380000000000003</v>
      </c>
      <c r="BB236" s="272">
        <f t="shared" si="215"/>
        <v>39.270000000000003</v>
      </c>
      <c r="BC236" s="272">
        <f t="shared" si="215"/>
        <v>39.270000000000003</v>
      </c>
      <c r="BD236" s="272">
        <f t="shared" si="215"/>
        <v>39.270000000000003</v>
      </c>
      <c r="BE236" s="272">
        <f t="shared" si="216"/>
        <v>40.799999999999997</v>
      </c>
      <c r="BF236" s="272">
        <f t="shared" si="216"/>
        <v>40.799999999999997</v>
      </c>
      <c r="BG236" s="272">
        <f t="shared" si="216"/>
        <v>40.799999999999997</v>
      </c>
      <c r="BH236" s="272">
        <f t="shared" si="216"/>
        <v>41.99</v>
      </c>
      <c r="BI236" s="272">
        <f t="shared" si="216"/>
        <v>41.99</v>
      </c>
      <c r="BJ236" s="272">
        <f t="shared" si="216"/>
        <v>41.99</v>
      </c>
      <c r="BK236" s="272">
        <f t="shared" si="216"/>
        <v>41.99</v>
      </c>
      <c r="BL236" s="272">
        <f t="shared" si="216"/>
        <v>41.99</v>
      </c>
      <c r="BM236" s="272">
        <f t="shared" si="216"/>
        <v>41.99</v>
      </c>
      <c r="BN236" s="272">
        <f t="shared" si="216"/>
        <v>37.06</v>
      </c>
      <c r="BO236" s="272">
        <f t="shared" si="216"/>
        <v>37.4</v>
      </c>
      <c r="BP236" s="272">
        <f>SUM(AY236:BO236)</f>
        <v>675.75000000000011</v>
      </c>
    </row>
    <row r="237" spans="15:70" x14ac:dyDescent="0.25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W237" s="85" t="s">
        <v>214</v>
      </c>
      <c r="AX237" s="29">
        <v>21</v>
      </c>
      <c r="AY237" s="272">
        <f t="shared" si="215"/>
        <v>44.94</v>
      </c>
      <c r="AZ237" s="272">
        <f t="shared" si="215"/>
        <v>44.94</v>
      </c>
      <c r="BA237" s="272">
        <f t="shared" si="215"/>
        <v>44.94</v>
      </c>
      <c r="BB237" s="272">
        <f t="shared" si="215"/>
        <v>48.51</v>
      </c>
      <c r="BC237" s="272">
        <f t="shared" si="215"/>
        <v>48.51</v>
      </c>
      <c r="BD237" s="272">
        <f t="shared" si="215"/>
        <v>48.51</v>
      </c>
      <c r="BE237" s="272">
        <f t="shared" si="216"/>
        <v>50.4</v>
      </c>
      <c r="BF237" s="272">
        <f t="shared" si="216"/>
        <v>50.4</v>
      </c>
      <c r="BG237" s="272">
        <f t="shared" si="216"/>
        <v>50.4</v>
      </c>
      <c r="BH237" s="272">
        <f t="shared" si="216"/>
        <v>51.87</v>
      </c>
      <c r="BI237" s="272">
        <f t="shared" si="216"/>
        <v>51.87</v>
      </c>
      <c r="BJ237" s="272">
        <f t="shared" si="216"/>
        <v>51.87</v>
      </c>
      <c r="BK237" s="272">
        <f t="shared" si="216"/>
        <v>51.87</v>
      </c>
      <c r="BL237" s="272">
        <f t="shared" si="216"/>
        <v>51.87</v>
      </c>
      <c r="BM237" s="272">
        <f t="shared" si="216"/>
        <v>51.87</v>
      </c>
      <c r="BN237" s="272">
        <f t="shared" si="216"/>
        <v>45.78</v>
      </c>
      <c r="BO237" s="272">
        <f t="shared" si="216"/>
        <v>46.2</v>
      </c>
      <c r="BP237" s="272">
        <f>SUM(AY237:BO237)</f>
        <v>834.74999999999989</v>
      </c>
    </row>
    <row r="238" spans="15:70" x14ac:dyDescent="0.25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X238" s="19">
        <f>SUM(AX233:AX237)</f>
        <v>100</v>
      </c>
      <c r="AY238" s="19">
        <v>214</v>
      </c>
      <c r="AZ238" s="19">
        <v>214</v>
      </c>
      <c r="BA238" s="19">
        <v>214</v>
      </c>
      <c r="BB238" s="19">
        <v>231</v>
      </c>
      <c r="BC238" s="19">
        <v>231</v>
      </c>
      <c r="BD238" s="19">
        <v>231</v>
      </c>
      <c r="BE238" s="19">
        <v>240</v>
      </c>
      <c r="BF238" s="19">
        <v>240</v>
      </c>
      <c r="BG238" s="19">
        <v>240</v>
      </c>
      <c r="BH238" s="19">
        <v>247</v>
      </c>
      <c r="BI238" s="19">
        <v>247</v>
      </c>
      <c r="BJ238" s="19">
        <v>247</v>
      </c>
      <c r="BK238" s="19">
        <v>247</v>
      </c>
      <c r="BL238" s="19">
        <v>247</v>
      </c>
      <c r="BM238" s="19">
        <v>247</v>
      </c>
      <c r="BN238" s="19">
        <v>218</v>
      </c>
      <c r="BO238" s="19">
        <v>220</v>
      </c>
      <c r="BP238" s="19">
        <f>SUM(BP233:BP237)</f>
        <v>3975.0000000000005</v>
      </c>
    </row>
    <row r="239" spans="15:70" x14ac:dyDescent="0.25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W239" s="50"/>
      <c r="AX239" s="50" t="s">
        <v>193</v>
      </c>
      <c r="AY239" s="59" t="s">
        <v>188</v>
      </c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153"/>
    </row>
    <row r="240" spans="15:70" x14ac:dyDescent="0.25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W240" s="37" t="s">
        <v>88</v>
      </c>
      <c r="AX240" s="37">
        <v>12</v>
      </c>
      <c r="AY240" s="51">
        <f t="shared" ref="AY240:BD246" si="217">COUNTIF(BY$250:BY$284,$AW240)</f>
        <v>2</v>
      </c>
      <c r="AZ240" s="51">
        <f t="shared" si="217"/>
        <v>2</v>
      </c>
      <c r="BA240" s="51">
        <f t="shared" si="217"/>
        <v>1</v>
      </c>
      <c r="BB240" s="51">
        <f t="shared" si="217"/>
        <v>1</v>
      </c>
      <c r="BC240" s="51">
        <f t="shared" si="217"/>
        <v>1</v>
      </c>
      <c r="BD240" s="51">
        <f t="shared" si="217"/>
        <v>0</v>
      </c>
      <c r="BE240" s="51">
        <f t="shared" ref="BE240:BL246" si="218">COUNTIF(CE$250:CE$284,$AW240)</f>
        <v>2</v>
      </c>
      <c r="BF240" s="51">
        <f t="shared" si="218"/>
        <v>2</v>
      </c>
      <c r="BG240" s="51">
        <f t="shared" si="218"/>
        <v>1</v>
      </c>
      <c r="BH240" s="51">
        <f t="shared" si="218"/>
        <v>1</v>
      </c>
      <c r="BI240" s="51">
        <f t="shared" si="218"/>
        <v>2</v>
      </c>
      <c r="BJ240" s="51">
        <f t="shared" si="218"/>
        <v>2</v>
      </c>
      <c r="BK240" s="51">
        <f t="shared" si="218"/>
        <v>1</v>
      </c>
      <c r="BL240" s="51">
        <f t="shared" si="218"/>
        <v>2</v>
      </c>
      <c r="BM240" s="51">
        <f t="shared" ref="BM240:BM246" si="219">COUNTIF(CN$250:CN$284,$AW240)</f>
        <v>1</v>
      </c>
      <c r="BN240" s="51">
        <f t="shared" ref="BN240:BO246" si="220">COUNTIF(CN$250:CN$284,$AW240)</f>
        <v>1</v>
      </c>
      <c r="BO240" s="51">
        <f t="shared" si="220"/>
        <v>2</v>
      </c>
    </row>
    <row r="241" spans="9:99" x14ac:dyDescent="0.25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W241" s="37" t="s">
        <v>106</v>
      </c>
      <c r="AX241" s="37">
        <v>11</v>
      </c>
      <c r="AY241" s="51">
        <f t="shared" si="217"/>
        <v>1</v>
      </c>
      <c r="AZ241" s="51">
        <f t="shared" si="217"/>
        <v>1</v>
      </c>
      <c r="BA241" s="51">
        <f t="shared" si="217"/>
        <v>1</v>
      </c>
      <c r="BB241" s="51">
        <f t="shared" si="217"/>
        <v>2</v>
      </c>
      <c r="BC241" s="51">
        <f t="shared" si="217"/>
        <v>0</v>
      </c>
      <c r="BD241" s="51">
        <f t="shared" si="217"/>
        <v>0</v>
      </c>
      <c r="BE241" s="51">
        <f t="shared" si="218"/>
        <v>1</v>
      </c>
      <c r="BF241" s="51">
        <f t="shared" si="218"/>
        <v>1</v>
      </c>
      <c r="BG241" s="51">
        <f t="shared" si="218"/>
        <v>1</v>
      </c>
      <c r="BH241" s="51">
        <f t="shared" si="218"/>
        <v>2</v>
      </c>
      <c r="BI241" s="51">
        <f t="shared" si="218"/>
        <v>2</v>
      </c>
      <c r="BJ241" s="51">
        <f t="shared" si="218"/>
        <v>1</v>
      </c>
      <c r="BK241" s="51">
        <f t="shared" si="218"/>
        <v>1</v>
      </c>
      <c r="BL241" s="51">
        <f t="shared" si="218"/>
        <v>1</v>
      </c>
      <c r="BM241" s="51">
        <f t="shared" si="219"/>
        <v>0</v>
      </c>
      <c r="BN241" s="51">
        <f t="shared" si="220"/>
        <v>0</v>
      </c>
      <c r="BO241" s="51">
        <f t="shared" si="220"/>
        <v>1</v>
      </c>
    </row>
    <row r="242" spans="9:99" x14ac:dyDescent="0.25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W242" s="37" t="s">
        <v>84</v>
      </c>
      <c r="AX242" s="37">
        <v>10</v>
      </c>
      <c r="AY242" s="51">
        <f t="shared" si="217"/>
        <v>0</v>
      </c>
      <c r="AZ242" s="51">
        <f t="shared" si="217"/>
        <v>1</v>
      </c>
      <c r="BA242" s="51">
        <f t="shared" si="217"/>
        <v>1</v>
      </c>
      <c r="BB242" s="51">
        <f t="shared" si="217"/>
        <v>1</v>
      </c>
      <c r="BC242" s="51">
        <f t="shared" si="217"/>
        <v>1</v>
      </c>
      <c r="BD242" s="51">
        <f t="shared" si="217"/>
        <v>1</v>
      </c>
      <c r="BE242" s="51">
        <f t="shared" si="218"/>
        <v>1</v>
      </c>
      <c r="BF242" s="51">
        <f t="shared" si="218"/>
        <v>0</v>
      </c>
      <c r="BG242" s="51">
        <f t="shared" si="218"/>
        <v>1</v>
      </c>
      <c r="BH242" s="51">
        <f t="shared" si="218"/>
        <v>1</v>
      </c>
      <c r="BI242" s="51">
        <f t="shared" si="218"/>
        <v>0</v>
      </c>
      <c r="BJ242" s="51">
        <f t="shared" si="218"/>
        <v>0</v>
      </c>
      <c r="BK242" s="51">
        <f t="shared" si="218"/>
        <v>1</v>
      </c>
      <c r="BL242" s="51">
        <f t="shared" si="218"/>
        <v>1</v>
      </c>
      <c r="BM242" s="51">
        <f t="shared" si="219"/>
        <v>0</v>
      </c>
      <c r="BN242" s="51">
        <f t="shared" si="220"/>
        <v>0</v>
      </c>
      <c r="BO242" s="51">
        <f t="shared" si="220"/>
        <v>0</v>
      </c>
    </row>
    <row r="243" spans="9:99" x14ac:dyDescent="0.25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W243" s="37" t="s">
        <v>86</v>
      </c>
      <c r="AX243" s="37">
        <v>10</v>
      </c>
      <c r="AY243" s="51">
        <f t="shared" si="217"/>
        <v>1</v>
      </c>
      <c r="AZ243" s="51">
        <f t="shared" si="217"/>
        <v>1</v>
      </c>
      <c r="BA243" s="51">
        <f t="shared" si="217"/>
        <v>1</v>
      </c>
      <c r="BB243" s="51">
        <f t="shared" si="217"/>
        <v>1</v>
      </c>
      <c r="BC243" s="51">
        <f t="shared" si="217"/>
        <v>0</v>
      </c>
      <c r="BD243" s="51">
        <f t="shared" si="217"/>
        <v>1</v>
      </c>
      <c r="BE243" s="51">
        <f t="shared" si="218"/>
        <v>1</v>
      </c>
      <c r="BF243" s="51">
        <f t="shared" si="218"/>
        <v>0</v>
      </c>
      <c r="BG243" s="51">
        <f t="shared" si="218"/>
        <v>1</v>
      </c>
      <c r="BH243" s="51">
        <f t="shared" si="218"/>
        <v>1</v>
      </c>
      <c r="BI243" s="51">
        <f t="shared" si="218"/>
        <v>0</v>
      </c>
      <c r="BJ243" s="51">
        <f t="shared" si="218"/>
        <v>1</v>
      </c>
      <c r="BK243" s="51">
        <f t="shared" si="218"/>
        <v>1</v>
      </c>
      <c r="BL243" s="51">
        <f t="shared" si="218"/>
        <v>1</v>
      </c>
      <c r="BM243" s="51">
        <f t="shared" si="219"/>
        <v>0</v>
      </c>
      <c r="BN243" s="51">
        <f t="shared" si="220"/>
        <v>0</v>
      </c>
      <c r="BO243" s="51">
        <f t="shared" si="220"/>
        <v>1</v>
      </c>
    </row>
    <row r="244" spans="9:99" x14ac:dyDescent="0.25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W244" s="37" t="s">
        <v>90</v>
      </c>
      <c r="AX244" s="37">
        <v>9</v>
      </c>
      <c r="AY244" s="51">
        <f t="shared" si="217"/>
        <v>0</v>
      </c>
      <c r="AZ244" s="51">
        <f t="shared" si="217"/>
        <v>0</v>
      </c>
      <c r="BA244" s="51">
        <f t="shared" si="217"/>
        <v>0</v>
      </c>
      <c r="BB244" s="51">
        <f t="shared" si="217"/>
        <v>0</v>
      </c>
      <c r="BC244" s="51">
        <f t="shared" si="217"/>
        <v>0</v>
      </c>
      <c r="BD244" s="51">
        <f t="shared" si="217"/>
        <v>0</v>
      </c>
      <c r="BE244" s="51">
        <f t="shared" si="218"/>
        <v>0</v>
      </c>
      <c r="BF244" s="51">
        <f t="shared" si="218"/>
        <v>2</v>
      </c>
      <c r="BG244" s="51">
        <f t="shared" si="218"/>
        <v>1</v>
      </c>
      <c r="BH244" s="51">
        <f t="shared" si="218"/>
        <v>1</v>
      </c>
      <c r="BI244" s="51">
        <f t="shared" si="218"/>
        <v>1</v>
      </c>
      <c r="BJ244" s="51">
        <f t="shared" si="218"/>
        <v>0</v>
      </c>
      <c r="BK244" s="51">
        <f t="shared" si="218"/>
        <v>1</v>
      </c>
      <c r="BL244" s="51">
        <f t="shared" si="218"/>
        <v>0</v>
      </c>
      <c r="BM244" s="51">
        <f t="shared" si="219"/>
        <v>0</v>
      </c>
      <c r="BN244" s="51">
        <f t="shared" si="220"/>
        <v>0</v>
      </c>
      <c r="BO244" s="51">
        <f t="shared" si="220"/>
        <v>0</v>
      </c>
    </row>
    <row r="245" spans="9:99" x14ac:dyDescent="0.25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W245" s="37" t="s">
        <v>92</v>
      </c>
      <c r="AX245" s="37">
        <v>9</v>
      </c>
      <c r="AY245" s="51">
        <f t="shared" si="217"/>
        <v>0</v>
      </c>
      <c r="AZ245" s="51">
        <f t="shared" si="217"/>
        <v>0</v>
      </c>
      <c r="BA245" s="51">
        <f t="shared" si="217"/>
        <v>0</v>
      </c>
      <c r="BB245" s="51">
        <f t="shared" si="217"/>
        <v>0</v>
      </c>
      <c r="BC245" s="51">
        <f t="shared" si="217"/>
        <v>0</v>
      </c>
      <c r="BD245" s="51">
        <f t="shared" si="217"/>
        <v>0</v>
      </c>
      <c r="BE245" s="51">
        <f t="shared" si="218"/>
        <v>0</v>
      </c>
      <c r="BF245" s="51">
        <f t="shared" si="218"/>
        <v>0</v>
      </c>
      <c r="BG245" s="51">
        <f t="shared" si="218"/>
        <v>0</v>
      </c>
      <c r="BH245" s="51">
        <f t="shared" si="218"/>
        <v>1</v>
      </c>
      <c r="BI245" s="51">
        <f t="shared" si="218"/>
        <v>1</v>
      </c>
      <c r="BJ245" s="51">
        <f t="shared" si="218"/>
        <v>0</v>
      </c>
      <c r="BK245" s="51">
        <f t="shared" si="218"/>
        <v>0</v>
      </c>
      <c r="BL245" s="51">
        <f t="shared" si="218"/>
        <v>1</v>
      </c>
      <c r="BM245" s="51">
        <f t="shared" si="219"/>
        <v>0</v>
      </c>
      <c r="BN245" s="51">
        <f t="shared" si="220"/>
        <v>0</v>
      </c>
      <c r="BO245" s="51">
        <f t="shared" si="220"/>
        <v>1</v>
      </c>
    </row>
    <row r="246" spans="9:99" x14ac:dyDescent="0.25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W246" s="37" t="s">
        <v>109</v>
      </c>
      <c r="AX246" s="37">
        <v>9</v>
      </c>
      <c r="AY246" s="51">
        <f t="shared" si="217"/>
        <v>1</v>
      </c>
      <c r="AZ246" s="51">
        <f t="shared" si="217"/>
        <v>1</v>
      </c>
      <c r="BA246" s="51">
        <f t="shared" si="217"/>
        <v>0</v>
      </c>
      <c r="BB246" s="51">
        <f t="shared" si="217"/>
        <v>0</v>
      </c>
      <c r="BC246" s="51">
        <f t="shared" si="217"/>
        <v>1</v>
      </c>
      <c r="BD246" s="51">
        <f t="shared" si="217"/>
        <v>2</v>
      </c>
      <c r="BE246" s="51">
        <f t="shared" si="218"/>
        <v>0</v>
      </c>
      <c r="BF246" s="51">
        <f t="shared" si="218"/>
        <v>1</v>
      </c>
      <c r="BG246" s="51">
        <f t="shared" si="218"/>
        <v>1</v>
      </c>
      <c r="BH246" s="51">
        <f t="shared" si="218"/>
        <v>0</v>
      </c>
      <c r="BI246" s="51">
        <f t="shared" si="218"/>
        <v>1</v>
      </c>
      <c r="BJ246" s="51">
        <f t="shared" si="218"/>
        <v>0</v>
      </c>
      <c r="BK246" s="51">
        <f t="shared" si="218"/>
        <v>0</v>
      </c>
      <c r="BL246" s="51">
        <f t="shared" si="218"/>
        <v>1</v>
      </c>
      <c r="BM246" s="51">
        <f t="shared" si="219"/>
        <v>1</v>
      </c>
      <c r="BN246" s="51">
        <f t="shared" si="220"/>
        <v>1</v>
      </c>
      <c r="BO246" s="51">
        <f t="shared" si="220"/>
        <v>1</v>
      </c>
    </row>
    <row r="247" spans="9:99" x14ac:dyDescent="0.25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</row>
    <row r="248" spans="9:99" x14ac:dyDescent="0.25">
      <c r="K248" s="35" t="s">
        <v>232</v>
      </c>
      <c r="AI248"/>
      <c r="AY248" s="35" t="s">
        <v>223</v>
      </c>
      <c r="BW248" s="151"/>
      <c r="BX248" s="151"/>
      <c r="BY248" s="152" t="s">
        <v>122</v>
      </c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1"/>
      <c r="CM248" s="151"/>
      <c r="CN248" s="151"/>
      <c r="CO248" s="151"/>
    </row>
    <row r="249" spans="9:99" x14ac:dyDescent="0.25">
      <c r="I249" s="37" t="s">
        <v>2</v>
      </c>
      <c r="J249" s="37" t="s">
        <v>3</v>
      </c>
      <c r="K249" s="24" t="s">
        <v>43</v>
      </c>
      <c r="L249" s="24" t="s">
        <v>44</v>
      </c>
      <c r="M249" s="24" t="s">
        <v>356</v>
      </c>
      <c r="N249" s="24" t="s">
        <v>45</v>
      </c>
      <c r="O249" s="84" t="s">
        <v>46</v>
      </c>
      <c r="P249" s="84" t="s">
        <v>47</v>
      </c>
      <c r="Q249" s="84" t="s">
        <v>48</v>
      </c>
      <c r="R249" s="84" t="s">
        <v>296</v>
      </c>
      <c r="S249" s="26" t="s">
        <v>49</v>
      </c>
      <c r="T249" s="26" t="s">
        <v>50</v>
      </c>
      <c r="U249" s="26" t="s">
        <v>200</v>
      </c>
      <c r="V249" s="26" t="s">
        <v>379</v>
      </c>
      <c r="W249" s="26" t="s">
        <v>51</v>
      </c>
      <c r="X249" s="26" t="s">
        <v>272</v>
      </c>
      <c r="Y249" s="26" t="s">
        <v>369</v>
      </c>
      <c r="Z249" s="22" t="s">
        <v>52</v>
      </c>
      <c r="AA249" s="22" t="s">
        <v>229</v>
      </c>
      <c r="AB249" s="22" t="s">
        <v>53</v>
      </c>
      <c r="AC249" s="22" t="s">
        <v>424</v>
      </c>
      <c r="AD249" s="20" t="s">
        <v>228</v>
      </c>
      <c r="AE249" s="54" t="s">
        <v>202</v>
      </c>
      <c r="AF249" s="23" t="s">
        <v>54</v>
      </c>
      <c r="AG249" s="23" t="s">
        <v>327</v>
      </c>
      <c r="AH249" s="82" t="s">
        <v>55</v>
      </c>
      <c r="AI249" s="72" t="s">
        <v>56</v>
      </c>
      <c r="AJ249" s="25" t="s">
        <v>328</v>
      </c>
      <c r="AK249" s="25" t="s">
        <v>57</v>
      </c>
      <c r="AL249" s="25" t="s">
        <v>430</v>
      </c>
      <c r="AM249" s="21" t="s">
        <v>58</v>
      </c>
      <c r="AN249" s="21" t="s">
        <v>59</v>
      </c>
      <c r="AO249" s="21" t="s">
        <v>433</v>
      </c>
      <c r="AP249" s="19" t="s">
        <v>230</v>
      </c>
      <c r="AQ249" s="19" t="s">
        <v>380</v>
      </c>
      <c r="AR249" s="218" t="s">
        <v>60</v>
      </c>
      <c r="AW249" s="37" t="s">
        <v>2</v>
      </c>
      <c r="AX249" s="37" t="s">
        <v>3</v>
      </c>
      <c r="AY249" s="20" t="s">
        <v>73</v>
      </c>
      <c r="AZ249" s="20" t="s">
        <v>105</v>
      </c>
      <c r="BA249" s="20" t="s">
        <v>267</v>
      </c>
      <c r="BB249" s="21" t="s">
        <v>74</v>
      </c>
      <c r="BC249" s="21" t="s">
        <v>248</v>
      </c>
      <c r="BD249" s="21" t="s">
        <v>14</v>
      </c>
      <c r="BE249" s="22" t="s">
        <v>75</v>
      </c>
      <c r="BF249" s="22" t="s">
        <v>76</v>
      </c>
      <c r="BG249" s="22" t="s">
        <v>15</v>
      </c>
      <c r="BH249" s="23" t="s">
        <v>77</v>
      </c>
      <c r="BI249" s="23" t="s">
        <v>78</v>
      </c>
      <c r="BJ249" s="23" t="s">
        <v>268</v>
      </c>
      <c r="BK249" s="24" t="s">
        <v>79</v>
      </c>
      <c r="BL249" s="24" t="s">
        <v>80</v>
      </c>
      <c r="BM249" s="25" t="s">
        <v>81</v>
      </c>
      <c r="BN249" s="25" t="s">
        <v>422</v>
      </c>
      <c r="BO249" s="26" t="s">
        <v>82</v>
      </c>
      <c r="BP249" s="64" t="s">
        <v>154</v>
      </c>
      <c r="BQ249" s="64" t="s">
        <v>155</v>
      </c>
      <c r="BR249" s="64" t="s">
        <v>157</v>
      </c>
      <c r="BS249" s="63" t="s">
        <v>156</v>
      </c>
      <c r="BT249" s="63" t="s">
        <v>215</v>
      </c>
      <c r="BU249" s="63" t="s">
        <v>216</v>
      </c>
      <c r="BV249" s="37" t="s">
        <v>3</v>
      </c>
      <c r="BW249" s="37" t="s">
        <v>2</v>
      </c>
      <c r="BY249" s="20" t="s">
        <v>73</v>
      </c>
      <c r="BZ249" s="20" t="s">
        <v>105</v>
      </c>
      <c r="CA249" s="20" t="s">
        <v>267</v>
      </c>
      <c r="CB249" s="21" t="s">
        <v>74</v>
      </c>
      <c r="CC249" s="21" t="s">
        <v>248</v>
      </c>
      <c r="CD249" s="21" t="s">
        <v>14</v>
      </c>
      <c r="CE249" s="22" t="s">
        <v>75</v>
      </c>
      <c r="CF249" s="22" t="s">
        <v>76</v>
      </c>
      <c r="CG249" s="22" t="s">
        <v>15</v>
      </c>
      <c r="CH249" s="23" t="s">
        <v>77</v>
      </c>
      <c r="CI249" s="23" t="s">
        <v>78</v>
      </c>
      <c r="CJ249" s="23" t="s">
        <v>268</v>
      </c>
      <c r="CK249" s="24" t="s">
        <v>79</v>
      </c>
      <c r="CL249" s="24" t="s">
        <v>80</v>
      </c>
      <c r="CM249" s="25" t="s">
        <v>81</v>
      </c>
      <c r="CN249" s="25" t="s">
        <v>422</v>
      </c>
      <c r="CO249" s="26" t="s">
        <v>82</v>
      </c>
      <c r="CP249" s="64" t="s">
        <v>154</v>
      </c>
      <c r="CQ249" s="64" t="s">
        <v>155</v>
      </c>
      <c r="CR249" s="64" t="s">
        <v>157</v>
      </c>
      <c r="CS249" s="63" t="s">
        <v>156</v>
      </c>
      <c r="CT249" s="63" t="s">
        <v>215</v>
      </c>
      <c r="CU249" s="63" t="s">
        <v>216</v>
      </c>
    </row>
    <row r="250" spans="9:99" x14ac:dyDescent="0.25">
      <c r="I250" s="89" t="s">
        <v>210</v>
      </c>
      <c r="J250" s="29">
        <v>1</v>
      </c>
      <c r="K250" s="90" t="str">
        <f t="shared" ref="K250:K284" si="221">IF(V172&lt;&gt;1,"",INDEX($BY$330:$FV$330,MATCH(K$249,$BY331:$FV331,0)))</f>
        <v>5В</v>
      </c>
      <c r="L250" s="90" t="str">
        <f t="shared" ref="L250:L284" si="222">IF(W172&lt;&gt;1,"",INDEX($BY$330:$FV$330,MATCH(L$249,$BY331:$FV331,0)))</f>
        <v>8В</v>
      </c>
      <c r="M250" s="90" t="str">
        <f t="shared" ref="M250:M284" si="223">IF(X172&lt;&gt;1,"",INDEX($BY$330:$FV$330,MATCH(M$249,$BY331:$FV331,0)))</f>
        <v>6А</v>
      </c>
      <c r="N250" s="90" t="str">
        <f t="shared" ref="N250:N284" si="224">IF(Y172&lt;&gt;1,"",INDEX($BY$330:$FV$330,MATCH(N$249,$BY331:$FV331,0)))</f>
        <v/>
      </c>
      <c r="O250" s="90" t="str">
        <f t="shared" ref="O250:O284" si="225">IF(Z172&lt;&gt;1,"",INDEX($BY$330:$FV$330,MATCH(O$249,$BY331:$FV331,0)))</f>
        <v/>
      </c>
      <c r="P250" s="90" t="str">
        <f t="shared" ref="P250:P284" si="226">IF(AA172&lt;&gt;1,"",INDEX($BY$330:$FV$330,MATCH(P$249,$BY331:$FV331,0)))</f>
        <v>11А</v>
      </c>
      <c r="Q250" s="90" t="str">
        <f t="shared" ref="Q250:Q284" si="227">IF(AB172&lt;&gt;1,"",INDEX($BY$330:$FV$330,MATCH(Q$249,$BY331:$FV331,0)))</f>
        <v/>
      </c>
      <c r="R250" s="90" t="str">
        <f t="shared" ref="R250:R284" si="228">IF(AC172&lt;&gt;1,"",INDEX($BY$330:$FV$330,MATCH(R$249,$BY331:$FV331,0)))</f>
        <v/>
      </c>
      <c r="S250" s="90" t="str">
        <f t="shared" ref="S250:S284" si="229">IF(K172&lt;&gt;1,"",INDEX($BY$330:$FV$330,MATCH(S$249,$BY331:$FV331,0)))</f>
        <v>8А</v>
      </c>
      <c r="T250" s="90" t="str">
        <f t="shared" ref="T250:T284" si="230">IF(L172&lt;&gt;1,"",INDEX($BY$330:$FV$330,MATCH(T$249,$BY331:$FV331,0)))</f>
        <v>3В</v>
      </c>
      <c r="U250" s="90" t="str">
        <f t="shared" ref="U250:U284" si="231">IF(M172&lt;&gt;1,"",INDEX($BY$330:$FV$330,MATCH(U$249,$BY331:$FV331,0)))</f>
        <v>8А</v>
      </c>
      <c r="V250" s="90" t="str">
        <f t="shared" ref="V250:V284" si="232">IF(N172&lt;&gt;1,"",INDEX($BY$330:$FV$330,MATCH(V$249,$BY331:$FV331,0)))</f>
        <v/>
      </c>
      <c r="W250" s="90" t="str">
        <f t="shared" ref="W250:W284" si="233">IF(O172&lt;&gt;1,"",INDEX($BY$330:$FV$330,MATCH(W$249,$BY331:$FV331,0)))</f>
        <v/>
      </c>
      <c r="X250" s="90" t="str">
        <f t="shared" ref="X250:X284" si="234">IF(P172&lt;&gt;1,"",INDEX($BY$330:$FV$330,MATCH(X$249,$BY331:$FV331,0)))</f>
        <v>3В</v>
      </c>
      <c r="Y250" s="90" t="str">
        <f t="shared" ref="Y250:Y284" si="235">IF(Q172&lt;&gt;1,"",INDEX($BY$330:$FV$330,MATCH(Y$249,$BY331:$FV331,0)))</f>
        <v/>
      </c>
      <c r="Z250" s="90" t="str">
        <f t="shared" ref="Z250:Z284" si="236">IF(R172&lt;&gt;1,"",INDEX($BY$330:$FV$330,MATCH(Z$249,$BY331:$FV331,0)))</f>
        <v>7Б</v>
      </c>
      <c r="AA250" s="90" t="str">
        <f t="shared" ref="AA250:AA284" si="237">IF(S172&lt;&gt;1,"",INDEX($BY$330:$FV$330,MATCH(AA$249,$BY331:$FV331,0)))</f>
        <v/>
      </c>
      <c r="AB250" s="90" t="str">
        <f t="shared" ref="AB250:AB284" si="238">IF(T172&lt;&gt;1,"",INDEX($BY$330:$FV$330,MATCH(AB$249,$BY331:$FV331,0)))</f>
        <v/>
      </c>
      <c r="AC250" s="90" t="str">
        <f t="shared" ref="AC250:AC284" si="239">IF(U172&lt;&gt;1,"",INDEX($BY$330:$FV$330,MATCH(AC$249,$BY331:$FV331,0)))</f>
        <v>5Б</v>
      </c>
      <c r="AD250" s="90" t="str">
        <f t="shared" ref="AD250:AR250" si="240">IF(AD172&lt;&gt;1,"",INDEX($BY$330:$FV$330,MATCH(AD$249,$BY331:$FV331,0)))</f>
        <v>10А</v>
      </c>
      <c r="AE250" s="90" t="str">
        <f t="shared" si="240"/>
        <v/>
      </c>
      <c r="AF250" s="90" t="str">
        <f t="shared" si="240"/>
        <v/>
      </c>
      <c r="AG250" s="90" t="str">
        <f t="shared" si="240"/>
        <v>9А</v>
      </c>
      <c r="AH250" s="90" t="str">
        <f t="shared" si="240"/>
        <v>9Б</v>
      </c>
      <c r="AI250" s="90" t="str">
        <f t="shared" si="240"/>
        <v>7В</v>
      </c>
      <c r="AJ250" s="90" t="str">
        <f t="shared" si="240"/>
        <v>10Б</v>
      </c>
      <c r="AK250" s="90" t="str">
        <f t="shared" si="240"/>
        <v>6В</v>
      </c>
      <c r="AL250" s="90" t="str">
        <f t="shared" si="240"/>
        <v>10А</v>
      </c>
      <c r="AM250" s="90" t="str">
        <f t="shared" si="240"/>
        <v>6Б</v>
      </c>
      <c r="AN250" s="90" t="str">
        <f t="shared" si="240"/>
        <v>8Б</v>
      </c>
      <c r="AO250" s="90" t="str">
        <f t="shared" si="240"/>
        <v/>
      </c>
      <c r="AP250" s="90" t="str">
        <f t="shared" si="240"/>
        <v>7А</v>
      </c>
      <c r="AQ250" s="90" t="str">
        <f t="shared" si="240"/>
        <v>7А</v>
      </c>
      <c r="AR250" s="90" t="str">
        <f t="shared" si="240"/>
        <v>5А</v>
      </c>
      <c r="AW250" s="41" t="s">
        <v>210</v>
      </c>
      <c r="AX250" s="29">
        <v>1</v>
      </c>
      <c r="AY250" s="29">
        <f t="shared" ref="AY250:BU250" si="241">IF(AY172="",0,INDEX($AJ$4:$AJ$111,MATCH(AY172,$AI$4:$AI$111,0)))</f>
        <v>4</v>
      </c>
      <c r="AZ250" s="29">
        <f t="shared" si="241"/>
        <v>12</v>
      </c>
      <c r="BA250" s="29">
        <f t="shared" si="241"/>
        <v>6</v>
      </c>
      <c r="BB250" s="29">
        <f t="shared" si="241"/>
        <v>6</v>
      </c>
      <c r="BC250" s="29">
        <f t="shared" si="241"/>
        <v>3</v>
      </c>
      <c r="BD250" s="29">
        <f t="shared" si="241"/>
        <v>7</v>
      </c>
      <c r="BE250" s="29">
        <f t="shared" si="241"/>
        <v>4</v>
      </c>
      <c r="BF250" s="29">
        <f t="shared" si="241"/>
        <v>12</v>
      </c>
      <c r="BG250" s="29">
        <f t="shared" si="241"/>
        <v>6</v>
      </c>
      <c r="BH250" s="29">
        <f t="shared" si="241"/>
        <v>11</v>
      </c>
      <c r="BI250" s="29">
        <f t="shared" si="241"/>
        <v>3</v>
      </c>
      <c r="BJ250" s="29">
        <f t="shared" si="241"/>
        <v>6</v>
      </c>
      <c r="BK250" s="29">
        <f t="shared" si="241"/>
        <v>8</v>
      </c>
      <c r="BL250" s="29">
        <f t="shared" si="241"/>
        <v>9</v>
      </c>
      <c r="BM250" s="29">
        <f t="shared" si="241"/>
        <v>8</v>
      </c>
      <c r="BN250" s="29">
        <f t="shared" si="241"/>
        <v>7</v>
      </c>
      <c r="BO250" s="29">
        <f t="shared" si="241"/>
        <v>10</v>
      </c>
      <c r="BP250" s="29">
        <f t="shared" si="241"/>
        <v>0</v>
      </c>
      <c r="BQ250" s="29">
        <f t="shared" si="241"/>
        <v>0</v>
      </c>
      <c r="BR250" s="29">
        <f t="shared" si="241"/>
        <v>11</v>
      </c>
      <c r="BS250" s="29">
        <f t="shared" si="241"/>
        <v>0</v>
      </c>
      <c r="BT250" s="29">
        <f t="shared" si="241"/>
        <v>0</v>
      </c>
      <c r="BU250" s="29">
        <f t="shared" si="241"/>
        <v>0</v>
      </c>
      <c r="BV250" s="29">
        <v>1</v>
      </c>
      <c r="BW250" s="41" t="s">
        <v>210</v>
      </c>
      <c r="BX250" s="29">
        <v>1</v>
      </c>
      <c r="BY250" s="20" t="str">
        <f t="shared" ref="BY250:CO250" si="242">BY372</f>
        <v>обж</v>
      </c>
      <c r="BZ250" s="20" t="str">
        <f t="shared" si="242"/>
        <v>мат</v>
      </c>
      <c r="CA250" s="20" t="str">
        <f t="shared" si="242"/>
        <v>руслит</v>
      </c>
      <c r="CB250" s="20" t="str">
        <f t="shared" si="242"/>
        <v>руслит</v>
      </c>
      <c r="CC250" s="20" t="str">
        <f t="shared" si="242"/>
        <v>фк</v>
      </c>
      <c r="CD250" s="20" t="str">
        <f t="shared" si="242"/>
        <v>ист</v>
      </c>
      <c r="CE250" s="20" t="str">
        <f t="shared" si="242"/>
        <v>труд</v>
      </c>
      <c r="CF250" s="20" t="str">
        <f t="shared" si="242"/>
        <v>мат</v>
      </c>
      <c r="CG250" s="20" t="str">
        <f t="shared" si="242"/>
        <v>гео</v>
      </c>
      <c r="CH250" s="20" t="str">
        <f t="shared" si="242"/>
        <v>анг</v>
      </c>
      <c r="CI250" s="20" t="str">
        <f t="shared" si="242"/>
        <v>фк</v>
      </c>
      <c r="CJ250" s="20" t="str">
        <f t="shared" si="242"/>
        <v>руслит</v>
      </c>
      <c r="CK250" s="20" t="str">
        <f t="shared" si="242"/>
        <v>био</v>
      </c>
      <c r="CL250" s="20" t="str">
        <f t="shared" si="242"/>
        <v>хим</v>
      </c>
      <c r="CM250" s="20" t="str">
        <f t="shared" si="242"/>
        <v>инф</v>
      </c>
      <c r="CN250" s="20" t="str">
        <f t="shared" si="242"/>
        <v>общ</v>
      </c>
      <c r="CO250" s="20" t="str">
        <f t="shared" si="242"/>
        <v>беляз</v>
      </c>
      <c r="CP250" s="20" t="str">
        <f t="shared" ref="CP250:CU250" si="243">CP372</f>
        <v/>
      </c>
      <c r="CQ250" s="20" t="str">
        <f t="shared" si="243"/>
        <v/>
      </c>
      <c r="CR250" s="20" t="str">
        <f t="shared" si="243"/>
        <v>анг</v>
      </c>
      <c r="CS250" s="20" t="str">
        <f t="shared" si="243"/>
        <v/>
      </c>
      <c r="CT250" s="20" t="str">
        <f t="shared" si="243"/>
        <v/>
      </c>
      <c r="CU250" s="20" t="str">
        <f t="shared" si="243"/>
        <v/>
      </c>
    </row>
    <row r="251" spans="9:99" x14ac:dyDescent="0.25">
      <c r="I251" s="26" t="s">
        <v>210</v>
      </c>
      <c r="J251" s="29">
        <v>2</v>
      </c>
      <c r="K251" s="90" t="str">
        <f t="shared" si="221"/>
        <v>5В</v>
      </c>
      <c r="L251" s="90" t="str">
        <f t="shared" si="222"/>
        <v>8В</v>
      </c>
      <c r="M251" s="90" t="str">
        <f t="shared" si="223"/>
        <v>6А</v>
      </c>
      <c r="N251" s="90" t="str">
        <f t="shared" si="224"/>
        <v>8Б</v>
      </c>
      <c r="O251" s="90" t="str">
        <f t="shared" si="225"/>
        <v/>
      </c>
      <c r="P251" s="90" t="str">
        <f t="shared" si="226"/>
        <v>11А</v>
      </c>
      <c r="Q251" s="90" t="str">
        <f t="shared" si="227"/>
        <v/>
      </c>
      <c r="R251" s="90" t="str">
        <f t="shared" si="228"/>
        <v/>
      </c>
      <c r="S251" s="90" t="str">
        <f t="shared" si="229"/>
        <v>3А</v>
      </c>
      <c r="T251" s="90" t="str">
        <f t="shared" si="230"/>
        <v/>
      </c>
      <c r="U251" s="90" t="str">
        <f t="shared" si="231"/>
        <v/>
      </c>
      <c r="V251" s="90" t="str">
        <f t="shared" si="232"/>
        <v>3Б</v>
      </c>
      <c r="W251" s="90" t="str">
        <f t="shared" si="233"/>
        <v>3Б</v>
      </c>
      <c r="X251" s="90" t="str">
        <f t="shared" si="234"/>
        <v>3А</v>
      </c>
      <c r="Y251" s="90" t="str">
        <f t="shared" si="235"/>
        <v/>
      </c>
      <c r="Z251" s="90" t="str">
        <f t="shared" si="236"/>
        <v>10А</v>
      </c>
      <c r="AA251" s="90" t="str">
        <f t="shared" si="237"/>
        <v>7В</v>
      </c>
      <c r="AB251" s="90" t="str">
        <f t="shared" si="238"/>
        <v>6Б</v>
      </c>
      <c r="AC251" s="90" t="str">
        <f t="shared" si="239"/>
        <v>5А</v>
      </c>
      <c r="AD251" s="90" t="str">
        <f t="shared" ref="AD251:AR251" si="244">IF(AD173&lt;&gt;1,"",INDEX($BY$330:$FV$330,MATCH(AD$249,$BY332:$FV332,0)))</f>
        <v>10А</v>
      </c>
      <c r="AE251" s="90" t="str">
        <f t="shared" si="244"/>
        <v>10Б</v>
      </c>
      <c r="AF251" s="90" t="str">
        <f t="shared" si="244"/>
        <v/>
      </c>
      <c r="AG251" s="90" t="str">
        <f t="shared" si="244"/>
        <v>9Б</v>
      </c>
      <c r="AH251" s="90" t="str">
        <f t="shared" si="244"/>
        <v>10А</v>
      </c>
      <c r="AI251" s="90" t="str">
        <f t="shared" si="244"/>
        <v>6В</v>
      </c>
      <c r="AJ251" s="90" t="str">
        <f t="shared" si="244"/>
        <v>8А</v>
      </c>
      <c r="AK251" s="90" t="str">
        <f t="shared" si="244"/>
        <v/>
      </c>
      <c r="AL251" s="90" t="str">
        <f t="shared" si="244"/>
        <v/>
      </c>
      <c r="AM251" s="90" t="str">
        <f t="shared" si="244"/>
        <v>9А</v>
      </c>
      <c r="AN251" s="90" t="str">
        <f t="shared" si="244"/>
        <v>7Б</v>
      </c>
      <c r="AO251" s="90" t="str">
        <f t="shared" si="244"/>
        <v/>
      </c>
      <c r="AP251" s="90" t="str">
        <f t="shared" si="244"/>
        <v>7А</v>
      </c>
      <c r="AQ251" s="90" t="str">
        <f t="shared" si="244"/>
        <v>7А</v>
      </c>
      <c r="AR251" s="90" t="str">
        <f t="shared" si="244"/>
        <v>5Б</v>
      </c>
      <c r="AW251" s="41" t="s">
        <v>210</v>
      </c>
      <c r="AX251" s="29">
        <v>2</v>
      </c>
      <c r="AY251" s="29">
        <f t="shared" ref="AY251:BU251" si="245">IF(AY173="",0,INDEX($AJ$4:$AJ$111,MATCH(AY173,$AI$4:$AI$111,0)))</f>
        <v>12</v>
      </c>
      <c r="AZ251" s="29">
        <f t="shared" si="245"/>
        <v>4</v>
      </c>
      <c r="BA251" s="29">
        <f t="shared" si="245"/>
        <v>10</v>
      </c>
      <c r="BB251" s="29">
        <f t="shared" si="245"/>
        <v>10</v>
      </c>
      <c r="BC251" s="29">
        <f t="shared" si="245"/>
        <v>12</v>
      </c>
      <c r="BD251" s="29">
        <f t="shared" si="245"/>
        <v>6</v>
      </c>
      <c r="BE251" s="29">
        <f t="shared" si="245"/>
        <v>4</v>
      </c>
      <c r="BF251" s="29">
        <f t="shared" si="245"/>
        <v>0</v>
      </c>
      <c r="BG251" s="29">
        <f t="shared" si="245"/>
        <v>12</v>
      </c>
      <c r="BH251" s="29">
        <f t="shared" si="245"/>
        <v>4</v>
      </c>
      <c r="BI251" s="29">
        <f t="shared" si="245"/>
        <v>10</v>
      </c>
      <c r="BJ251" s="29">
        <f t="shared" si="245"/>
        <v>10</v>
      </c>
      <c r="BK251" s="29">
        <f t="shared" si="245"/>
        <v>3</v>
      </c>
      <c r="BL251" s="29">
        <f t="shared" si="245"/>
        <v>8</v>
      </c>
      <c r="BM251" s="29">
        <f t="shared" si="245"/>
        <v>12</v>
      </c>
      <c r="BN251" s="29">
        <f t="shared" si="245"/>
        <v>9</v>
      </c>
      <c r="BO251" s="29">
        <f t="shared" si="245"/>
        <v>6</v>
      </c>
      <c r="BP251" s="29">
        <f t="shared" si="245"/>
        <v>11</v>
      </c>
      <c r="BQ251" s="29">
        <f t="shared" si="245"/>
        <v>11</v>
      </c>
      <c r="BR251" s="29">
        <f t="shared" si="245"/>
        <v>0</v>
      </c>
      <c r="BS251" s="29">
        <f t="shared" si="245"/>
        <v>0</v>
      </c>
      <c r="BT251" s="29">
        <f t="shared" si="245"/>
        <v>0</v>
      </c>
      <c r="BU251" s="29">
        <f t="shared" si="245"/>
        <v>0</v>
      </c>
      <c r="BV251" s="29">
        <v>2</v>
      </c>
      <c r="BW251" s="41" t="s">
        <v>210</v>
      </c>
      <c r="BX251" s="29">
        <v>2</v>
      </c>
      <c r="BY251" s="154"/>
      <c r="BZ251" s="154"/>
      <c r="CA251" s="154"/>
      <c r="CB251" s="154"/>
      <c r="CC251" s="154"/>
      <c r="CD251" s="154"/>
      <c r="CE251" s="154"/>
      <c r="CF251" s="154"/>
      <c r="CG251" s="154"/>
      <c r="CH251" s="154"/>
      <c r="CI251" s="154"/>
      <c r="CJ251" s="154"/>
      <c r="CK251" s="154"/>
      <c r="CL251" s="154"/>
      <c r="CM251" s="154"/>
      <c r="CN251" s="154"/>
      <c r="CO251" s="154"/>
      <c r="CP251" s="154"/>
      <c r="CQ251" s="154"/>
      <c r="CR251" s="154"/>
      <c r="CS251" s="154"/>
      <c r="CT251" s="154"/>
      <c r="CU251" s="154"/>
    </row>
    <row r="252" spans="9:99" x14ac:dyDescent="0.25">
      <c r="I252" s="26" t="s">
        <v>210</v>
      </c>
      <c r="J252" s="29">
        <v>3</v>
      </c>
      <c r="K252" s="90" t="str">
        <f t="shared" si="221"/>
        <v>5Б</v>
      </c>
      <c r="L252" s="90" t="str">
        <f t="shared" si="222"/>
        <v>6В</v>
      </c>
      <c r="M252" s="90" t="str">
        <f t="shared" si="223"/>
        <v>5А</v>
      </c>
      <c r="N252" s="90" t="str">
        <f t="shared" si="224"/>
        <v>8Б</v>
      </c>
      <c r="O252" s="90" t="str">
        <f t="shared" si="225"/>
        <v/>
      </c>
      <c r="P252" s="90" t="str">
        <f t="shared" si="226"/>
        <v/>
      </c>
      <c r="Q252" s="90" t="str">
        <f t="shared" si="227"/>
        <v/>
      </c>
      <c r="R252" s="90" t="str">
        <f t="shared" si="228"/>
        <v/>
      </c>
      <c r="S252" s="90" t="str">
        <f t="shared" si="229"/>
        <v>11А</v>
      </c>
      <c r="T252" s="90" t="str">
        <f t="shared" si="230"/>
        <v>7В</v>
      </c>
      <c r="U252" s="90" t="str">
        <f t="shared" si="231"/>
        <v>7Б</v>
      </c>
      <c r="V252" s="90" t="str">
        <f t="shared" si="232"/>
        <v>7А</v>
      </c>
      <c r="W252" s="90" t="str">
        <f t="shared" si="233"/>
        <v/>
      </c>
      <c r="X252" s="90" t="str">
        <f t="shared" si="234"/>
        <v>7Б</v>
      </c>
      <c r="Y252" s="90" t="str">
        <f t="shared" si="235"/>
        <v>7В</v>
      </c>
      <c r="Z252" s="90" t="str">
        <f t="shared" si="236"/>
        <v>10А</v>
      </c>
      <c r="AA252" s="90" t="str">
        <f t="shared" si="237"/>
        <v>6А</v>
      </c>
      <c r="AB252" s="90" t="str">
        <f t="shared" si="238"/>
        <v>5В</v>
      </c>
      <c r="AC252" s="90" t="str">
        <f t="shared" si="239"/>
        <v/>
      </c>
      <c r="AD252" s="90" t="str">
        <f t="shared" ref="AD252:AR252" si="246">IF(AD174&lt;&gt;1,"",INDEX($BY$330:$FV$330,MATCH(AD$249,$BY333:$FV333,0)))</f>
        <v>7А</v>
      </c>
      <c r="AE252" s="90" t="str">
        <f t="shared" si="246"/>
        <v>10А</v>
      </c>
      <c r="AF252" s="90" t="str">
        <f t="shared" si="246"/>
        <v/>
      </c>
      <c r="AG252" s="90" t="str">
        <f t="shared" si="246"/>
        <v/>
      </c>
      <c r="AH252" s="90" t="str">
        <f t="shared" si="246"/>
        <v>11А</v>
      </c>
      <c r="AI252" s="90" t="str">
        <f t="shared" si="246"/>
        <v>6Б</v>
      </c>
      <c r="AJ252" s="90" t="str">
        <f t="shared" si="246"/>
        <v>8В</v>
      </c>
      <c r="AK252" s="90" t="str">
        <f t="shared" si="246"/>
        <v/>
      </c>
      <c r="AL252" s="90" t="str">
        <f t="shared" si="246"/>
        <v>9А</v>
      </c>
      <c r="AM252" s="90" t="str">
        <f t="shared" si="246"/>
        <v>9Б</v>
      </c>
      <c r="AN252" s="90" t="str">
        <f t="shared" si="246"/>
        <v>10Б</v>
      </c>
      <c r="AO252" s="90" t="str">
        <f t="shared" si="246"/>
        <v/>
      </c>
      <c r="AP252" s="90" t="str">
        <f t="shared" si="246"/>
        <v>8А</v>
      </c>
      <c r="AQ252" s="90" t="str">
        <f t="shared" si="246"/>
        <v>8А</v>
      </c>
      <c r="AR252" s="90" t="str">
        <f t="shared" si="246"/>
        <v/>
      </c>
      <c r="AW252" s="41" t="s">
        <v>210</v>
      </c>
      <c r="AX252" s="29">
        <v>3</v>
      </c>
      <c r="AY252" s="29">
        <f t="shared" ref="AY252:BU252" si="247">IF(AY174="",0,INDEX($AJ$4:$AJ$111,MATCH(AY174,$AI$4:$AI$111,0)))</f>
        <v>6</v>
      </c>
      <c r="AZ252" s="29">
        <f t="shared" si="247"/>
        <v>10</v>
      </c>
      <c r="BA252" s="29">
        <f t="shared" si="247"/>
        <v>12</v>
      </c>
      <c r="BB252" s="29">
        <f t="shared" si="247"/>
        <v>12</v>
      </c>
      <c r="BC252" s="29">
        <f t="shared" si="247"/>
        <v>6</v>
      </c>
      <c r="BD252" s="29">
        <f t="shared" si="247"/>
        <v>10</v>
      </c>
      <c r="BE252" s="29">
        <f t="shared" si="247"/>
        <v>11</v>
      </c>
      <c r="BF252" s="29">
        <f t="shared" si="247"/>
        <v>11</v>
      </c>
      <c r="BG252" s="29">
        <f t="shared" si="247"/>
        <v>11</v>
      </c>
      <c r="BH252" s="29">
        <f t="shared" si="247"/>
        <v>4</v>
      </c>
      <c r="BI252" s="29">
        <f t="shared" si="247"/>
        <v>6</v>
      </c>
      <c r="BJ252" s="29">
        <f t="shared" si="247"/>
        <v>4</v>
      </c>
      <c r="BK252" s="29">
        <f t="shared" si="247"/>
        <v>7</v>
      </c>
      <c r="BL252" s="29">
        <f t="shared" si="247"/>
        <v>3</v>
      </c>
      <c r="BM252" s="29">
        <f t="shared" si="247"/>
        <v>9</v>
      </c>
      <c r="BN252" s="29">
        <f t="shared" si="247"/>
        <v>0</v>
      </c>
      <c r="BO252" s="29">
        <f t="shared" si="247"/>
        <v>9</v>
      </c>
      <c r="BP252" s="29">
        <f t="shared" si="247"/>
        <v>0</v>
      </c>
      <c r="BQ252" s="29">
        <f t="shared" si="247"/>
        <v>0</v>
      </c>
      <c r="BR252" s="29">
        <f t="shared" si="247"/>
        <v>0</v>
      </c>
      <c r="BS252" s="29">
        <f t="shared" si="247"/>
        <v>0</v>
      </c>
      <c r="BT252" s="29">
        <f t="shared" si="247"/>
        <v>0</v>
      </c>
      <c r="BU252" s="29">
        <f t="shared" si="247"/>
        <v>0</v>
      </c>
      <c r="BV252" s="29">
        <v>3</v>
      </c>
      <c r="BW252" s="41" t="s">
        <v>210</v>
      </c>
      <c r="BX252" s="29">
        <v>3</v>
      </c>
      <c r="BY252" s="154"/>
      <c r="BZ252" s="154"/>
      <c r="CA252" s="154"/>
      <c r="CB252" s="154"/>
      <c r="CC252" s="154"/>
      <c r="CD252" s="154"/>
      <c r="CE252" s="154"/>
      <c r="CF252" s="154"/>
      <c r="CG252" s="154"/>
      <c r="CH252" s="154"/>
      <c r="CI252" s="154"/>
      <c r="CJ252" s="154"/>
      <c r="CK252" s="154"/>
      <c r="CL252" s="154"/>
      <c r="CM252" s="154"/>
      <c r="CN252" s="154"/>
      <c r="CO252" s="154"/>
      <c r="CP252" s="154"/>
      <c r="CQ252" s="154"/>
      <c r="CR252" s="154"/>
      <c r="CS252" s="154"/>
      <c r="CT252" s="154"/>
      <c r="CU252" s="154"/>
    </row>
    <row r="253" spans="9:99" x14ac:dyDescent="0.25">
      <c r="I253" s="26" t="s">
        <v>210</v>
      </c>
      <c r="J253" s="29">
        <v>4</v>
      </c>
      <c r="K253" s="90" t="str">
        <f t="shared" si="221"/>
        <v>5Б</v>
      </c>
      <c r="L253" s="90" t="str">
        <f t="shared" si="222"/>
        <v>9А</v>
      </c>
      <c r="M253" s="90" t="str">
        <f t="shared" si="223"/>
        <v>5А</v>
      </c>
      <c r="N253" s="90" t="str">
        <f t="shared" si="224"/>
        <v>6Б</v>
      </c>
      <c r="O253" s="90" t="str">
        <f t="shared" si="225"/>
        <v/>
      </c>
      <c r="P253" s="90" t="str">
        <f t="shared" si="226"/>
        <v/>
      </c>
      <c r="Q253" s="90" t="str">
        <f t="shared" si="227"/>
        <v/>
      </c>
      <c r="R253" s="90" t="str">
        <f t="shared" si="228"/>
        <v/>
      </c>
      <c r="S253" s="90" t="str">
        <f t="shared" si="229"/>
        <v>4А</v>
      </c>
      <c r="T253" s="90" t="str">
        <f t="shared" si="230"/>
        <v/>
      </c>
      <c r="U253" s="90" t="str">
        <f t="shared" si="231"/>
        <v>4Б</v>
      </c>
      <c r="V253" s="90" t="str">
        <f t="shared" si="232"/>
        <v>4В</v>
      </c>
      <c r="W253" s="90" t="str">
        <f t="shared" si="233"/>
        <v>4Б</v>
      </c>
      <c r="X253" s="90" t="str">
        <f t="shared" si="234"/>
        <v>4А</v>
      </c>
      <c r="Y253" s="90" t="str">
        <f t="shared" si="235"/>
        <v>4В</v>
      </c>
      <c r="Z253" s="90" t="str">
        <f t="shared" si="236"/>
        <v>8А</v>
      </c>
      <c r="AA253" s="90" t="str">
        <f t="shared" si="237"/>
        <v>7А</v>
      </c>
      <c r="AB253" s="90" t="str">
        <f t="shared" si="238"/>
        <v>6В</v>
      </c>
      <c r="AC253" s="90" t="str">
        <f t="shared" si="239"/>
        <v/>
      </c>
      <c r="AD253" s="90" t="str">
        <f t="shared" ref="AD253:AR253" si="248">IF(AD175&lt;&gt;1,"",INDEX($BY$330:$FV$330,MATCH(AD$249,$BY334:$FV334,0)))</f>
        <v>7В</v>
      </c>
      <c r="AE253" s="90" t="str">
        <f t="shared" si="248"/>
        <v>11А</v>
      </c>
      <c r="AF253" s="90" t="str">
        <f t="shared" si="248"/>
        <v/>
      </c>
      <c r="AG253" s="90" t="str">
        <f t="shared" si="248"/>
        <v/>
      </c>
      <c r="AH253" s="90" t="str">
        <f t="shared" si="248"/>
        <v>10Б</v>
      </c>
      <c r="AI253" s="90" t="str">
        <f t="shared" si="248"/>
        <v>7Б</v>
      </c>
      <c r="AJ253" s="90" t="str">
        <f t="shared" si="248"/>
        <v>8Б</v>
      </c>
      <c r="AK253" s="90" t="str">
        <f t="shared" si="248"/>
        <v/>
      </c>
      <c r="AL253" s="90" t="str">
        <f t="shared" si="248"/>
        <v>9Б</v>
      </c>
      <c r="AM253" s="90" t="str">
        <f t="shared" si="248"/>
        <v>6А</v>
      </c>
      <c r="AN253" s="90" t="str">
        <f t="shared" si="248"/>
        <v>8В</v>
      </c>
      <c r="AO253" s="90" t="str">
        <f t="shared" si="248"/>
        <v>5В</v>
      </c>
      <c r="AP253" s="90" t="str">
        <f t="shared" si="248"/>
        <v>10А</v>
      </c>
      <c r="AQ253" s="90" t="str">
        <f t="shared" si="248"/>
        <v>7В</v>
      </c>
      <c r="AR253" s="90" t="str">
        <f t="shared" si="248"/>
        <v/>
      </c>
      <c r="AW253" s="41" t="s">
        <v>210</v>
      </c>
      <c r="AX253" s="29">
        <v>4</v>
      </c>
      <c r="AY253" s="29">
        <f t="shared" ref="AY253:BU253" si="249">IF(AY175="",0,INDEX($AJ$4:$AJ$111,MATCH(AY175,$AI$4:$AI$111,0)))</f>
        <v>10</v>
      </c>
      <c r="AZ253" s="29">
        <f t="shared" si="249"/>
        <v>6</v>
      </c>
      <c r="BA253" s="29">
        <f t="shared" si="249"/>
        <v>3</v>
      </c>
      <c r="BB253" s="29">
        <f t="shared" si="249"/>
        <v>3</v>
      </c>
      <c r="BC253" s="29">
        <f t="shared" si="249"/>
        <v>10</v>
      </c>
      <c r="BD253" s="29">
        <f t="shared" si="249"/>
        <v>12</v>
      </c>
      <c r="BE253" s="29">
        <f t="shared" si="249"/>
        <v>12</v>
      </c>
      <c r="BF253" s="29">
        <f t="shared" si="249"/>
        <v>6</v>
      </c>
      <c r="BG253" s="29">
        <f t="shared" si="249"/>
        <v>8</v>
      </c>
      <c r="BH253" s="29">
        <f t="shared" si="249"/>
        <v>12</v>
      </c>
      <c r="BI253" s="29">
        <f t="shared" si="249"/>
        <v>4</v>
      </c>
      <c r="BJ253" s="29">
        <f t="shared" si="249"/>
        <v>3</v>
      </c>
      <c r="BK253" s="29">
        <f t="shared" si="249"/>
        <v>10</v>
      </c>
      <c r="BL253" s="29">
        <f t="shared" si="249"/>
        <v>7</v>
      </c>
      <c r="BM253" s="29">
        <f t="shared" si="249"/>
        <v>4</v>
      </c>
      <c r="BN253" s="29">
        <f t="shared" si="249"/>
        <v>9</v>
      </c>
      <c r="BO253" s="29">
        <f t="shared" si="249"/>
        <v>9</v>
      </c>
      <c r="BP253" s="29">
        <f t="shared" si="249"/>
        <v>0</v>
      </c>
      <c r="BQ253" s="29">
        <f t="shared" si="249"/>
        <v>0</v>
      </c>
      <c r="BR253" s="29">
        <f t="shared" si="249"/>
        <v>0</v>
      </c>
      <c r="BS253" s="29">
        <f t="shared" si="249"/>
        <v>11</v>
      </c>
      <c r="BT253" s="29">
        <f t="shared" si="249"/>
        <v>11</v>
      </c>
      <c r="BU253" s="29">
        <f t="shared" si="249"/>
        <v>11</v>
      </c>
      <c r="BV253" s="29">
        <v>4</v>
      </c>
      <c r="BW253" s="41" t="s">
        <v>210</v>
      </c>
      <c r="BX253" s="29">
        <v>4</v>
      </c>
      <c r="BY253" s="154"/>
      <c r="BZ253" s="154"/>
      <c r="CA253" s="154"/>
      <c r="CB253" s="154"/>
      <c r="CC253" s="154"/>
      <c r="CD253" s="154"/>
      <c r="CE253" s="154"/>
      <c r="CF253" s="154"/>
      <c r="CG253" s="154"/>
      <c r="CH253" s="154"/>
      <c r="CI253" s="154"/>
      <c r="CJ253" s="154"/>
      <c r="CK253" s="154"/>
      <c r="CL253" s="154"/>
      <c r="CM253" s="154"/>
      <c r="CN253" s="154"/>
      <c r="CO253" s="154"/>
      <c r="CP253" s="154"/>
      <c r="CQ253" s="154"/>
      <c r="CR253" s="154"/>
      <c r="CS253" s="154"/>
      <c r="CT253" s="154"/>
      <c r="CU253" s="154"/>
    </row>
    <row r="254" spans="9:99" x14ac:dyDescent="0.25">
      <c r="I254" s="26" t="s">
        <v>210</v>
      </c>
      <c r="J254" s="29">
        <v>5</v>
      </c>
      <c r="K254" s="90" t="str">
        <f t="shared" si="221"/>
        <v>8А</v>
      </c>
      <c r="L254" s="90" t="str">
        <f t="shared" si="222"/>
        <v>9Б</v>
      </c>
      <c r="M254" s="90" t="str">
        <f t="shared" si="223"/>
        <v>7Б</v>
      </c>
      <c r="N254" s="90" t="str">
        <f t="shared" si="224"/>
        <v>6Б</v>
      </c>
      <c r="O254" s="90" t="str">
        <f t="shared" si="225"/>
        <v/>
      </c>
      <c r="P254" s="90" t="str">
        <f t="shared" si="226"/>
        <v/>
      </c>
      <c r="Q254" s="90" t="str">
        <f t="shared" si="227"/>
        <v/>
      </c>
      <c r="R254" s="90" t="str">
        <f t="shared" si="228"/>
        <v/>
      </c>
      <c r="S254" s="90" t="str">
        <f t="shared" si="229"/>
        <v>7А</v>
      </c>
      <c r="T254" s="90" t="str">
        <f t="shared" si="230"/>
        <v>10А</v>
      </c>
      <c r="U254" s="90" t="str">
        <f t="shared" si="231"/>
        <v>10Б</v>
      </c>
      <c r="V254" s="90" t="str">
        <f t="shared" si="232"/>
        <v/>
      </c>
      <c r="W254" s="90" t="str">
        <f t="shared" si="233"/>
        <v>10Б</v>
      </c>
      <c r="X254" s="90" t="str">
        <f t="shared" si="234"/>
        <v>10А</v>
      </c>
      <c r="Y254" s="90" t="str">
        <f t="shared" si="235"/>
        <v>10А</v>
      </c>
      <c r="Z254" s="90" t="str">
        <f t="shared" si="236"/>
        <v>8В</v>
      </c>
      <c r="AA254" s="90" t="str">
        <f t="shared" si="237"/>
        <v>9А</v>
      </c>
      <c r="AB254" s="90" t="str">
        <f t="shared" si="238"/>
        <v>8Б</v>
      </c>
      <c r="AC254" s="90" t="str">
        <f t="shared" si="239"/>
        <v/>
      </c>
      <c r="AD254" s="90" t="str">
        <f t="shared" ref="AD254:AR254" si="250">IF(AD176&lt;&gt;1,"",INDEX($BY$330:$FV$330,MATCH(AD$249,$BY335:$FV335,0)))</f>
        <v>7А</v>
      </c>
      <c r="AE254" s="90" t="str">
        <f t="shared" si="250"/>
        <v/>
      </c>
      <c r="AF254" s="90" t="str">
        <f t="shared" si="250"/>
        <v/>
      </c>
      <c r="AG254" s="90" t="str">
        <f t="shared" si="250"/>
        <v/>
      </c>
      <c r="AH254" s="90" t="str">
        <f t="shared" si="250"/>
        <v/>
      </c>
      <c r="AI254" s="90" t="str">
        <f t="shared" si="250"/>
        <v>6А</v>
      </c>
      <c r="AJ254" s="90" t="str">
        <f t="shared" si="250"/>
        <v>11А</v>
      </c>
      <c r="AK254" s="90" t="str">
        <f t="shared" si="250"/>
        <v/>
      </c>
      <c r="AL254" s="90" t="str">
        <f t="shared" si="250"/>
        <v>11А</v>
      </c>
      <c r="AM254" s="90" t="str">
        <f t="shared" si="250"/>
        <v>5А</v>
      </c>
      <c r="AN254" s="90" t="str">
        <f t="shared" si="250"/>
        <v>6В</v>
      </c>
      <c r="AO254" s="90" t="str">
        <f t="shared" si="250"/>
        <v>5Б</v>
      </c>
      <c r="AP254" s="90" t="str">
        <f t="shared" si="250"/>
        <v>7В</v>
      </c>
      <c r="AQ254" s="90" t="str">
        <f t="shared" si="250"/>
        <v>7В</v>
      </c>
      <c r="AR254" s="90" t="str">
        <f t="shared" si="250"/>
        <v>5В</v>
      </c>
      <c r="AW254" s="41" t="s">
        <v>210</v>
      </c>
      <c r="AX254" s="29">
        <v>5</v>
      </c>
      <c r="AY254" s="29">
        <f t="shared" ref="AY254:BU254" si="251">IF(AY176="",0,INDEX($AJ$4:$AJ$111,MATCH(AY176,$AI$4:$AI$111,0)))</f>
        <v>3</v>
      </c>
      <c r="AZ254" s="29">
        <f t="shared" si="251"/>
        <v>3</v>
      </c>
      <c r="BA254" s="29">
        <f t="shared" si="251"/>
        <v>4</v>
      </c>
      <c r="BB254" s="29">
        <f t="shared" si="251"/>
        <v>6</v>
      </c>
      <c r="BC254" s="29">
        <f t="shared" si="251"/>
        <v>6</v>
      </c>
      <c r="BD254" s="29">
        <f t="shared" si="251"/>
        <v>3</v>
      </c>
      <c r="BE254" s="29">
        <f t="shared" si="251"/>
        <v>8</v>
      </c>
      <c r="BF254" s="29">
        <f t="shared" si="251"/>
        <v>10</v>
      </c>
      <c r="BG254" s="29">
        <f t="shared" si="251"/>
        <v>4</v>
      </c>
      <c r="BH254" s="29">
        <f t="shared" si="251"/>
        <v>6</v>
      </c>
      <c r="BI254" s="29">
        <f t="shared" si="251"/>
        <v>12</v>
      </c>
      <c r="BJ254" s="29">
        <f t="shared" si="251"/>
        <v>12</v>
      </c>
      <c r="BK254" s="29">
        <f t="shared" si="251"/>
        <v>12</v>
      </c>
      <c r="BL254" s="29">
        <f t="shared" si="251"/>
        <v>10</v>
      </c>
      <c r="BM254" s="29">
        <f t="shared" si="251"/>
        <v>11</v>
      </c>
      <c r="BN254" s="29">
        <f t="shared" si="251"/>
        <v>11</v>
      </c>
      <c r="BO254" s="29">
        <f t="shared" si="251"/>
        <v>7</v>
      </c>
      <c r="BP254" s="29">
        <f t="shared" si="251"/>
        <v>0</v>
      </c>
      <c r="BQ254" s="29">
        <f t="shared" si="251"/>
        <v>0</v>
      </c>
      <c r="BR254" s="29">
        <f t="shared" si="251"/>
        <v>0</v>
      </c>
      <c r="BS254" s="29">
        <f t="shared" si="251"/>
        <v>0</v>
      </c>
      <c r="BT254" s="29">
        <f t="shared" si="251"/>
        <v>0</v>
      </c>
      <c r="BU254" s="29">
        <f t="shared" si="251"/>
        <v>0</v>
      </c>
      <c r="BV254" s="29">
        <v>5</v>
      </c>
      <c r="BW254" s="41" t="s">
        <v>210</v>
      </c>
      <c r="BX254" s="29">
        <v>5</v>
      </c>
      <c r="BY254" s="20" t="str">
        <f t="shared" ref="BY254:CD254" si="252">BY376</f>
        <v>фк</v>
      </c>
      <c r="BZ254" s="20" t="str">
        <f t="shared" si="252"/>
        <v>фк</v>
      </c>
      <c r="CA254" s="20" t="str">
        <f t="shared" si="252"/>
        <v>обж</v>
      </c>
      <c r="CB254" s="20" t="str">
        <f t="shared" si="252"/>
        <v>гео</v>
      </c>
      <c r="CC254" s="20" t="str">
        <f t="shared" si="252"/>
        <v>руслит</v>
      </c>
      <c r="CD254" s="20" t="str">
        <f t="shared" si="252"/>
        <v>фк</v>
      </c>
      <c r="CE254" s="154"/>
      <c r="CF254" s="154"/>
      <c r="CG254" s="154"/>
      <c r="CH254" s="154"/>
      <c r="CI254" s="154"/>
      <c r="CJ254" s="154"/>
      <c r="CK254" s="154"/>
      <c r="CL254" s="154"/>
      <c r="CM254" s="154"/>
      <c r="CN254" s="154"/>
      <c r="CO254" s="20" t="str">
        <f t="shared" ref="CO254" si="253">CO376</f>
        <v>общ</v>
      </c>
      <c r="CP254" s="20" t="str">
        <f t="shared" ref="CP254:CU254" si="254">CP376</f>
        <v/>
      </c>
      <c r="CQ254" s="20" t="str">
        <f t="shared" si="254"/>
        <v/>
      </c>
      <c r="CR254" s="20" t="str">
        <f t="shared" si="254"/>
        <v/>
      </c>
      <c r="CS254" s="20" t="str">
        <f t="shared" si="254"/>
        <v/>
      </c>
      <c r="CT254" s="20" t="str">
        <f t="shared" si="254"/>
        <v/>
      </c>
      <c r="CU254" s="20" t="str">
        <f t="shared" si="254"/>
        <v/>
      </c>
    </row>
    <row r="255" spans="9:99" x14ac:dyDescent="0.25">
      <c r="I255" s="26" t="s">
        <v>210</v>
      </c>
      <c r="J255" s="29">
        <v>6</v>
      </c>
      <c r="K255" s="90" t="str">
        <f t="shared" si="221"/>
        <v>8А</v>
      </c>
      <c r="L255" s="90" t="str">
        <f t="shared" si="222"/>
        <v>9А</v>
      </c>
      <c r="M255" s="90" t="str">
        <f t="shared" si="223"/>
        <v/>
      </c>
      <c r="N255" s="90" t="str">
        <f t="shared" si="224"/>
        <v/>
      </c>
      <c r="O255" s="90" t="str">
        <f t="shared" si="225"/>
        <v/>
      </c>
      <c r="P255" s="90" t="str">
        <f t="shared" si="226"/>
        <v/>
      </c>
      <c r="Q255" s="90" t="str">
        <f t="shared" si="227"/>
        <v/>
      </c>
      <c r="R255" s="90" t="str">
        <f t="shared" si="228"/>
        <v/>
      </c>
      <c r="S255" s="90" t="str">
        <f t="shared" si="229"/>
        <v/>
      </c>
      <c r="T255" s="90" t="str">
        <f t="shared" si="230"/>
        <v>8Б</v>
      </c>
      <c r="U255" s="90" t="str">
        <f t="shared" si="231"/>
        <v>8Б</v>
      </c>
      <c r="V255" s="90" t="str">
        <f t="shared" si="232"/>
        <v>8В</v>
      </c>
      <c r="W255" s="90" t="str">
        <f t="shared" si="233"/>
        <v>8Б</v>
      </c>
      <c r="X255" s="90" t="str">
        <f t="shared" si="234"/>
        <v/>
      </c>
      <c r="Y255" s="90" t="str">
        <f t="shared" si="235"/>
        <v>8В</v>
      </c>
      <c r="Z255" s="90" t="str">
        <f t="shared" si="236"/>
        <v/>
      </c>
      <c r="AA255" s="90" t="str">
        <f t="shared" si="237"/>
        <v>9Б</v>
      </c>
      <c r="AB255" s="90" t="str">
        <f t="shared" si="238"/>
        <v/>
      </c>
      <c r="AC255" s="90" t="str">
        <f t="shared" si="239"/>
        <v/>
      </c>
      <c r="AD255" s="90" t="str">
        <f t="shared" ref="AD255:AR255" si="255">IF(AD177&lt;&gt;1,"",INDEX($BY$330:$FV$330,MATCH(AD$249,$BY336:$FV336,0)))</f>
        <v>7В</v>
      </c>
      <c r="AE255" s="90" t="str">
        <f t="shared" si="255"/>
        <v/>
      </c>
      <c r="AF255" s="90" t="str">
        <f t="shared" si="255"/>
        <v/>
      </c>
      <c r="AG255" s="90" t="str">
        <f t="shared" si="255"/>
        <v/>
      </c>
      <c r="AH255" s="90" t="str">
        <f t="shared" si="255"/>
        <v/>
      </c>
      <c r="AI255" s="90" t="str">
        <f t="shared" si="255"/>
        <v>7А</v>
      </c>
      <c r="AJ255" s="90" t="str">
        <f t="shared" si="255"/>
        <v>10А</v>
      </c>
      <c r="AK255" s="90" t="str">
        <f t="shared" si="255"/>
        <v>7Б</v>
      </c>
      <c r="AL255" s="90" t="str">
        <f t="shared" si="255"/>
        <v>10А</v>
      </c>
      <c r="AM255" s="90" t="str">
        <f t="shared" si="255"/>
        <v>11А</v>
      </c>
      <c r="AN255" s="90" t="str">
        <f t="shared" si="255"/>
        <v>11А</v>
      </c>
      <c r="AO255" s="90" t="str">
        <f t="shared" si="255"/>
        <v/>
      </c>
      <c r="AP255" s="90" t="str">
        <f t="shared" si="255"/>
        <v>7В</v>
      </c>
      <c r="AQ255" s="90" t="str">
        <f t="shared" si="255"/>
        <v/>
      </c>
      <c r="AR255" s="90" t="str">
        <f t="shared" si="255"/>
        <v/>
      </c>
      <c r="AW255" s="41" t="s">
        <v>210</v>
      </c>
      <c r="AX255" s="29">
        <v>6</v>
      </c>
      <c r="AY255" s="65"/>
      <c r="AZ255" s="65"/>
      <c r="BA255" s="65"/>
      <c r="BB255" s="65"/>
      <c r="BC255" s="65"/>
      <c r="BD255" s="65"/>
      <c r="BE255" s="29">
        <f t="shared" ref="BE255:BU255" si="256">IF(BE177="",0,INDEX($AJ$4:$AJ$111,MATCH(BE177,$AI$4:$AI$111,0)))</f>
        <v>6</v>
      </c>
      <c r="BF255" s="29">
        <f t="shared" si="256"/>
        <v>7</v>
      </c>
      <c r="BG255" s="29">
        <f t="shared" si="256"/>
        <v>4</v>
      </c>
      <c r="BH255" s="29">
        <f t="shared" si="256"/>
        <v>10</v>
      </c>
      <c r="BI255" s="29">
        <f t="shared" si="256"/>
        <v>11</v>
      </c>
      <c r="BJ255" s="29">
        <f t="shared" si="256"/>
        <v>11</v>
      </c>
      <c r="BK255" s="29">
        <f t="shared" si="256"/>
        <v>6</v>
      </c>
      <c r="BL255" s="29">
        <f t="shared" si="256"/>
        <v>12</v>
      </c>
      <c r="BM255" s="29">
        <f t="shared" si="256"/>
        <v>7</v>
      </c>
      <c r="BN255" s="29">
        <f t="shared" si="256"/>
        <v>0</v>
      </c>
      <c r="BO255" s="29">
        <f t="shared" si="256"/>
        <v>3</v>
      </c>
      <c r="BP255" s="29">
        <f t="shared" si="256"/>
        <v>0</v>
      </c>
      <c r="BQ255" s="29">
        <f t="shared" si="256"/>
        <v>0</v>
      </c>
      <c r="BR255" s="29">
        <f t="shared" si="256"/>
        <v>0</v>
      </c>
      <c r="BS255" s="29">
        <f t="shared" si="256"/>
        <v>0</v>
      </c>
      <c r="BT255" s="29">
        <f t="shared" si="256"/>
        <v>0</v>
      </c>
      <c r="BU255" s="29">
        <f t="shared" si="256"/>
        <v>0</v>
      </c>
      <c r="BV255" s="29">
        <v>6</v>
      </c>
      <c r="BW255" s="41" t="s">
        <v>210</v>
      </c>
      <c r="BX255" s="29">
        <v>6</v>
      </c>
      <c r="BY255" s="19"/>
      <c r="BZ255" s="19"/>
      <c r="CA255" s="19"/>
      <c r="CB255" s="19"/>
      <c r="CC255" s="19"/>
      <c r="CD255" s="19"/>
      <c r="CE255" s="20" t="str">
        <f t="shared" ref="CE255:CM255" si="257">CE377</f>
        <v>гео</v>
      </c>
      <c r="CF255" s="20" t="str">
        <f t="shared" si="257"/>
        <v>ист</v>
      </c>
      <c r="CG255" s="20" t="str">
        <f t="shared" si="257"/>
        <v>труд</v>
      </c>
      <c r="CH255" s="20" t="str">
        <f t="shared" si="257"/>
        <v>русяз</v>
      </c>
      <c r="CI255" s="20" t="str">
        <f t="shared" si="257"/>
        <v>анг</v>
      </c>
      <c r="CJ255" s="20" t="str">
        <f t="shared" si="257"/>
        <v>анг</v>
      </c>
      <c r="CK255" s="20" t="str">
        <f t="shared" si="257"/>
        <v>руслит</v>
      </c>
      <c r="CL255" s="20" t="str">
        <f t="shared" si="257"/>
        <v>мат</v>
      </c>
      <c r="CM255" s="20" t="str">
        <f t="shared" si="257"/>
        <v>общ</v>
      </c>
      <c r="CN255" s="20" t="str">
        <f t="shared" ref="CN255" si="258">CN377</f>
        <v/>
      </c>
      <c r="CO255" s="19"/>
      <c r="CP255" s="19"/>
      <c r="CQ255" s="19"/>
      <c r="CR255" s="19"/>
      <c r="CS255" s="19"/>
      <c r="CT255" s="19"/>
      <c r="CU255" s="19"/>
    </row>
    <row r="256" spans="9:99" x14ac:dyDescent="0.25">
      <c r="I256" s="26" t="s">
        <v>210</v>
      </c>
      <c r="J256" s="88">
        <v>7</v>
      </c>
      <c r="K256" s="90" t="str">
        <f t="shared" si="221"/>
        <v/>
      </c>
      <c r="L256" s="90" t="str">
        <f t="shared" si="222"/>
        <v/>
      </c>
      <c r="M256" s="90" t="str">
        <f t="shared" si="223"/>
        <v/>
      </c>
      <c r="N256" s="90" t="str">
        <f t="shared" si="224"/>
        <v/>
      </c>
      <c r="O256" s="90" t="str">
        <f t="shared" si="225"/>
        <v/>
      </c>
      <c r="P256" s="90" t="str">
        <f t="shared" si="226"/>
        <v/>
      </c>
      <c r="Q256" s="90" t="str">
        <f t="shared" si="227"/>
        <v/>
      </c>
      <c r="R256" s="90" t="str">
        <f t="shared" si="228"/>
        <v/>
      </c>
      <c r="S256" s="90" t="str">
        <f t="shared" si="229"/>
        <v/>
      </c>
      <c r="T256" s="90" t="str">
        <f t="shared" si="230"/>
        <v/>
      </c>
      <c r="U256" s="90" t="str">
        <f t="shared" si="231"/>
        <v/>
      </c>
      <c r="V256" s="90" t="str">
        <f t="shared" si="232"/>
        <v/>
      </c>
      <c r="W256" s="90" t="str">
        <f t="shared" si="233"/>
        <v/>
      </c>
      <c r="X256" s="90" t="str">
        <f t="shared" si="234"/>
        <v/>
      </c>
      <c r="Y256" s="90" t="str">
        <f t="shared" si="235"/>
        <v/>
      </c>
      <c r="Z256" s="90" t="str">
        <f t="shared" si="236"/>
        <v/>
      </c>
      <c r="AA256" s="90" t="str">
        <f t="shared" si="237"/>
        <v/>
      </c>
      <c r="AB256" s="90" t="str">
        <f t="shared" si="238"/>
        <v/>
      </c>
      <c r="AC256" s="90" t="str">
        <f t="shared" si="239"/>
        <v/>
      </c>
      <c r="AD256" s="90" t="str">
        <f t="shared" ref="AD256:AR256" si="259">IF(AD178&lt;&gt;1,"",INDEX($BY$330:$FV$330,MATCH(AD$249,$BY337:$FV337,0)))</f>
        <v/>
      </c>
      <c r="AE256" s="90" t="str">
        <f t="shared" si="259"/>
        <v/>
      </c>
      <c r="AF256" s="90" t="str">
        <f t="shared" si="259"/>
        <v/>
      </c>
      <c r="AG256" s="90" t="str">
        <f t="shared" si="259"/>
        <v/>
      </c>
      <c r="AH256" s="90" t="str">
        <f t="shared" si="259"/>
        <v>9А</v>
      </c>
      <c r="AI256" s="90" t="str">
        <f t="shared" si="259"/>
        <v/>
      </c>
      <c r="AJ256" s="90" t="str">
        <f t="shared" si="259"/>
        <v/>
      </c>
      <c r="AK256" s="90" t="str">
        <f t="shared" si="259"/>
        <v/>
      </c>
      <c r="AL256" s="90" t="str">
        <f t="shared" si="259"/>
        <v/>
      </c>
      <c r="AM256" s="90" t="str">
        <f t="shared" si="259"/>
        <v>8А</v>
      </c>
      <c r="AN256" s="90" t="str">
        <f t="shared" si="259"/>
        <v/>
      </c>
      <c r="AO256" s="90" t="str">
        <f t="shared" si="259"/>
        <v/>
      </c>
      <c r="AP256" s="90" t="str">
        <f t="shared" si="259"/>
        <v/>
      </c>
      <c r="AQ256" s="90" t="str">
        <f t="shared" si="259"/>
        <v/>
      </c>
      <c r="AR256" s="90" t="str">
        <f t="shared" si="259"/>
        <v/>
      </c>
      <c r="AW256" s="41" t="s">
        <v>210</v>
      </c>
      <c r="AX256" s="88">
        <v>7</v>
      </c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88">
        <v>7</v>
      </c>
      <c r="BW256" s="41" t="s">
        <v>210</v>
      </c>
      <c r="BX256" s="88">
        <v>7</v>
      </c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</row>
    <row r="257" spans="9:99" x14ac:dyDescent="0.25">
      <c r="I257" s="25" t="s">
        <v>211</v>
      </c>
      <c r="J257" s="29">
        <v>1</v>
      </c>
      <c r="K257" s="91" t="str">
        <f t="shared" si="221"/>
        <v>10Б</v>
      </c>
      <c r="L257" s="91" t="str">
        <f t="shared" si="222"/>
        <v>9Б</v>
      </c>
      <c r="M257" s="91" t="str">
        <f t="shared" si="223"/>
        <v>7В</v>
      </c>
      <c r="N257" s="91" t="str">
        <f t="shared" si="224"/>
        <v>5А</v>
      </c>
      <c r="O257" s="91" t="str">
        <f t="shared" si="225"/>
        <v/>
      </c>
      <c r="P257" s="91" t="str">
        <f t="shared" si="226"/>
        <v/>
      </c>
      <c r="Q257" s="91" t="str">
        <f t="shared" si="227"/>
        <v>10А</v>
      </c>
      <c r="R257" s="91" t="str">
        <f t="shared" si="228"/>
        <v>5В</v>
      </c>
      <c r="S257" s="91" t="str">
        <f t="shared" si="229"/>
        <v>6А</v>
      </c>
      <c r="T257" s="91" t="str">
        <f t="shared" si="230"/>
        <v>6А</v>
      </c>
      <c r="U257" s="91" t="str">
        <f t="shared" si="231"/>
        <v/>
      </c>
      <c r="V257" s="91" t="str">
        <f t="shared" si="232"/>
        <v/>
      </c>
      <c r="W257" s="91" t="str">
        <f t="shared" si="233"/>
        <v/>
      </c>
      <c r="X257" s="91" t="str">
        <f t="shared" si="234"/>
        <v/>
      </c>
      <c r="Y257" s="91" t="str">
        <f t="shared" si="235"/>
        <v>6А</v>
      </c>
      <c r="Z257" s="91" t="str">
        <f t="shared" si="236"/>
        <v>8В</v>
      </c>
      <c r="AA257" s="91" t="str">
        <f t="shared" si="237"/>
        <v>7А</v>
      </c>
      <c r="AB257" s="91" t="str">
        <f t="shared" si="238"/>
        <v/>
      </c>
      <c r="AC257" s="91" t="str">
        <f t="shared" si="239"/>
        <v/>
      </c>
      <c r="AD257" s="91" t="str">
        <f t="shared" ref="AD257:AR257" si="260">IF(AD179&lt;&gt;1,"",INDEX($BY$330:$FV$330,MATCH(AD$249,$BY338:$FV338,0)))</f>
        <v>11А</v>
      </c>
      <c r="AE257" s="91" t="str">
        <f t="shared" si="260"/>
        <v>8А</v>
      </c>
      <c r="AF257" s="91" t="str">
        <f t="shared" si="260"/>
        <v>7Б</v>
      </c>
      <c r="AG257" s="91" t="str">
        <f t="shared" si="260"/>
        <v>6Б</v>
      </c>
      <c r="AH257" s="91" t="str">
        <f t="shared" si="260"/>
        <v>11А</v>
      </c>
      <c r="AI257" s="91" t="str">
        <f t="shared" si="260"/>
        <v>8Б</v>
      </c>
      <c r="AJ257" s="91" t="str">
        <f t="shared" si="260"/>
        <v>6В</v>
      </c>
      <c r="AK257" s="91" t="str">
        <f t="shared" si="260"/>
        <v/>
      </c>
      <c r="AL257" s="91" t="str">
        <f t="shared" si="260"/>
        <v>5Б</v>
      </c>
      <c r="AM257" s="91" t="str">
        <f t="shared" si="260"/>
        <v/>
      </c>
      <c r="AN257" s="91" t="str">
        <f t="shared" si="260"/>
        <v/>
      </c>
      <c r="AO257" s="91" t="str">
        <f t="shared" si="260"/>
        <v/>
      </c>
      <c r="AP257" s="91" t="str">
        <f t="shared" si="260"/>
        <v>9А</v>
      </c>
      <c r="AQ257" s="91" t="str">
        <f t="shared" si="260"/>
        <v>9А</v>
      </c>
      <c r="AR257" s="91" t="str">
        <f t="shared" si="260"/>
        <v/>
      </c>
      <c r="AW257" s="42" t="s">
        <v>211</v>
      </c>
      <c r="AX257" s="29">
        <v>1</v>
      </c>
      <c r="AY257" s="29">
        <f t="shared" ref="AY257:BU257" si="261">IF(AY179="",0,INDEX($AJ$4:$AJ$111,MATCH(AY179,$AI$4:$AI$111,0)))</f>
        <v>6</v>
      </c>
      <c r="AZ257" s="29">
        <f t="shared" si="261"/>
        <v>7</v>
      </c>
      <c r="BA257" s="29">
        <f t="shared" si="261"/>
        <v>6</v>
      </c>
      <c r="BB257" s="29">
        <f t="shared" si="261"/>
        <v>11</v>
      </c>
      <c r="BC257" s="29">
        <f t="shared" si="261"/>
        <v>8</v>
      </c>
      <c r="BD257" s="29">
        <f t="shared" si="261"/>
        <v>4</v>
      </c>
      <c r="BE257" s="29">
        <f t="shared" si="261"/>
        <v>12</v>
      </c>
      <c r="BF257" s="29">
        <f t="shared" si="261"/>
        <v>8</v>
      </c>
      <c r="BG257" s="29">
        <f t="shared" si="261"/>
        <v>10</v>
      </c>
      <c r="BH257" s="29">
        <f t="shared" si="261"/>
        <v>9</v>
      </c>
      <c r="BI257" s="29">
        <f t="shared" si="261"/>
        <v>6</v>
      </c>
      <c r="BJ257" s="29">
        <f t="shared" si="261"/>
        <v>12</v>
      </c>
      <c r="BK257" s="29">
        <f t="shared" si="261"/>
        <v>4</v>
      </c>
      <c r="BL257" s="29">
        <f t="shared" si="261"/>
        <v>10</v>
      </c>
      <c r="BM257" s="29">
        <f t="shared" si="261"/>
        <v>10</v>
      </c>
      <c r="BN257" s="29">
        <f t="shared" si="261"/>
        <v>6</v>
      </c>
      <c r="BO257" s="29">
        <f t="shared" si="261"/>
        <v>9</v>
      </c>
      <c r="BP257" s="29">
        <f t="shared" si="261"/>
        <v>0</v>
      </c>
      <c r="BQ257" s="29">
        <f t="shared" si="261"/>
        <v>0</v>
      </c>
      <c r="BR257" s="29">
        <f t="shared" si="261"/>
        <v>0</v>
      </c>
      <c r="BS257" s="29">
        <f t="shared" si="261"/>
        <v>0</v>
      </c>
      <c r="BT257" s="29">
        <f t="shared" si="261"/>
        <v>0</v>
      </c>
      <c r="BU257" s="29">
        <f t="shared" si="261"/>
        <v>0</v>
      </c>
      <c r="BV257" s="29">
        <v>1</v>
      </c>
      <c r="BW257" s="42" t="s">
        <v>211</v>
      </c>
      <c r="BX257" s="29">
        <v>1</v>
      </c>
      <c r="BY257" s="20" t="str">
        <f t="shared" ref="BY257:CO257" si="262">BY379</f>
        <v>беллит</v>
      </c>
      <c r="BZ257" s="20" t="str">
        <f t="shared" si="262"/>
        <v>ист</v>
      </c>
      <c r="CA257" s="20" t="str">
        <f t="shared" si="262"/>
        <v>беллит</v>
      </c>
      <c r="CB257" s="20" t="str">
        <f t="shared" si="262"/>
        <v>анг</v>
      </c>
      <c r="CC257" s="20" t="str">
        <f t="shared" si="262"/>
        <v>био</v>
      </c>
      <c r="CD257" s="20" t="str">
        <f t="shared" si="262"/>
        <v>иск</v>
      </c>
      <c r="CE257" s="20" t="str">
        <f t="shared" si="262"/>
        <v>мат</v>
      </c>
      <c r="CF257" s="20" t="str">
        <f t="shared" si="262"/>
        <v>био</v>
      </c>
      <c r="CG257" s="20" t="str">
        <f t="shared" si="262"/>
        <v>русяз</v>
      </c>
      <c r="CH257" s="20" t="str">
        <f t="shared" si="262"/>
        <v>физ</v>
      </c>
      <c r="CI257" s="20" t="str">
        <f t="shared" si="262"/>
        <v>гео</v>
      </c>
      <c r="CJ257" s="20" t="str">
        <f t="shared" si="262"/>
        <v>мат</v>
      </c>
      <c r="CK257" s="20" t="str">
        <f t="shared" si="262"/>
        <v>труд</v>
      </c>
      <c r="CL257" s="20" t="str">
        <f t="shared" si="262"/>
        <v>русяз</v>
      </c>
      <c r="CM257" s="20" t="str">
        <f t="shared" si="262"/>
        <v>беляз</v>
      </c>
      <c r="CN257" s="20" t="str">
        <f t="shared" si="262"/>
        <v>руслит</v>
      </c>
      <c r="CO257" s="20" t="str">
        <f t="shared" si="262"/>
        <v>хим</v>
      </c>
      <c r="CP257" s="20" t="str">
        <f t="shared" ref="CP257:CU257" si="263">CP379</f>
        <v/>
      </c>
      <c r="CQ257" s="20" t="str">
        <f t="shared" si="263"/>
        <v/>
      </c>
      <c r="CR257" s="20" t="str">
        <f t="shared" si="263"/>
        <v/>
      </c>
      <c r="CS257" s="20" t="str">
        <f t="shared" si="263"/>
        <v/>
      </c>
      <c r="CT257" s="20" t="str">
        <f t="shared" si="263"/>
        <v/>
      </c>
      <c r="CU257" s="20" t="str">
        <f t="shared" si="263"/>
        <v/>
      </c>
    </row>
    <row r="258" spans="9:99" x14ac:dyDescent="0.25">
      <c r="I258" s="25" t="s">
        <v>211</v>
      </c>
      <c r="J258" s="29">
        <v>2</v>
      </c>
      <c r="K258" s="91" t="str">
        <f t="shared" si="221"/>
        <v>10Б</v>
      </c>
      <c r="L258" s="91" t="str">
        <f t="shared" si="222"/>
        <v>9Б</v>
      </c>
      <c r="M258" s="91" t="str">
        <f t="shared" si="223"/>
        <v>7В</v>
      </c>
      <c r="N258" s="91" t="str">
        <f t="shared" si="224"/>
        <v>5А</v>
      </c>
      <c r="O258" s="91" t="str">
        <f t="shared" si="225"/>
        <v/>
      </c>
      <c r="P258" s="91" t="str">
        <f t="shared" si="226"/>
        <v/>
      </c>
      <c r="Q258" s="91" t="str">
        <f t="shared" si="227"/>
        <v>10А</v>
      </c>
      <c r="R258" s="91" t="str">
        <f t="shared" si="228"/>
        <v>5В</v>
      </c>
      <c r="S258" s="91" t="str">
        <f t="shared" si="229"/>
        <v>4А</v>
      </c>
      <c r="T258" s="91" t="str">
        <f t="shared" si="230"/>
        <v/>
      </c>
      <c r="U258" s="91" t="str">
        <f t="shared" si="231"/>
        <v>4Б</v>
      </c>
      <c r="V258" s="91" t="str">
        <f t="shared" si="232"/>
        <v>4В</v>
      </c>
      <c r="W258" s="91" t="str">
        <f t="shared" si="233"/>
        <v>4Б</v>
      </c>
      <c r="X258" s="91" t="str">
        <f t="shared" si="234"/>
        <v>4А</v>
      </c>
      <c r="Y258" s="91" t="str">
        <f t="shared" si="235"/>
        <v>4В</v>
      </c>
      <c r="Z258" s="91" t="str">
        <f t="shared" si="236"/>
        <v>8А</v>
      </c>
      <c r="AA258" s="91" t="str">
        <f t="shared" si="237"/>
        <v>6А</v>
      </c>
      <c r="AB258" s="91" t="str">
        <f t="shared" si="238"/>
        <v>6Б</v>
      </c>
      <c r="AC258" s="91" t="str">
        <f t="shared" si="239"/>
        <v/>
      </c>
      <c r="AD258" s="91" t="str">
        <f t="shared" ref="AD258:AR258" si="264">IF(AD180&lt;&gt;1,"",INDEX($BY$330:$FV$330,MATCH(AD$249,$BY339:$FV339,0)))</f>
        <v>11А</v>
      </c>
      <c r="AE258" s="91" t="str">
        <f t="shared" si="264"/>
        <v>8Б</v>
      </c>
      <c r="AF258" s="91" t="str">
        <f t="shared" si="264"/>
        <v>7А</v>
      </c>
      <c r="AG258" s="91" t="str">
        <f t="shared" si="264"/>
        <v>6В</v>
      </c>
      <c r="AH258" s="91" t="str">
        <f t="shared" si="264"/>
        <v>9А</v>
      </c>
      <c r="AI258" s="91" t="str">
        <f t="shared" si="264"/>
        <v>8В</v>
      </c>
      <c r="AJ258" s="91" t="str">
        <f t="shared" si="264"/>
        <v/>
      </c>
      <c r="AK258" s="91" t="str">
        <f t="shared" si="264"/>
        <v/>
      </c>
      <c r="AL258" s="91" t="str">
        <f t="shared" si="264"/>
        <v>11А</v>
      </c>
      <c r="AM258" s="91" t="str">
        <f t="shared" si="264"/>
        <v/>
      </c>
      <c r="AN258" s="91" t="str">
        <f t="shared" si="264"/>
        <v>7Б</v>
      </c>
      <c r="AO258" s="91" t="str">
        <f t="shared" si="264"/>
        <v/>
      </c>
      <c r="AP258" s="91" t="str">
        <f t="shared" si="264"/>
        <v>5Б</v>
      </c>
      <c r="AQ258" s="91" t="str">
        <f t="shared" si="264"/>
        <v>5Б</v>
      </c>
      <c r="AR258" s="91" t="str">
        <f t="shared" si="264"/>
        <v/>
      </c>
      <c r="AW258" s="42" t="s">
        <v>211</v>
      </c>
      <c r="AX258" s="29">
        <v>2</v>
      </c>
      <c r="AY258" s="29">
        <f t="shared" ref="AY258:BU258" si="265">IF(AY180="",0,INDEX($AJ$4:$AJ$111,MATCH(AY180,$AI$4:$AI$111,0)))</f>
        <v>10</v>
      </c>
      <c r="AZ258" s="29">
        <f t="shared" si="265"/>
        <v>4</v>
      </c>
      <c r="BA258" s="29">
        <f t="shared" si="265"/>
        <v>10</v>
      </c>
      <c r="BB258" s="29">
        <f t="shared" si="265"/>
        <v>12</v>
      </c>
      <c r="BC258" s="29">
        <f t="shared" si="265"/>
        <v>12</v>
      </c>
      <c r="BD258" s="29">
        <f t="shared" si="265"/>
        <v>8</v>
      </c>
      <c r="BE258" s="29">
        <f t="shared" si="265"/>
        <v>8</v>
      </c>
      <c r="BF258" s="29">
        <f t="shared" si="265"/>
        <v>3</v>
      </c>
      <c r="BG258" s="29">
        <f t="shared" si="265"/>
        <v>6</v>
      </c>
      <c r="BH258" s="29">
        <f t="shared" si="265"/>
        <v>12</v>
      </c>
      <c r="BI258" s="29">
        <f t="shared" si="265"/>
        <v>9</v>
      </c>
      <c r="BJ258" s="29">
        <f t="shared" si="265"/>
        <v>6</v>
      </c>
      <c r="BK258" s="29">
        <f t="shared" si="265"/>
        <v>9</v>
      </c>
      <c r="BL258" s="29">
        <f t="shared" si="265"/>
        <v>6</v>
      </c>
      <c r="BM258" s="29">
        <f t="shared" si="265"/>
        <v>6</v>
      </c>
      <c r="BN258" s="29">
        <f t="shared" si="265"/>
        <v>10</v>
      </c>
      <c r="BO258" s="29">
        <f t="shared" si="265"/>
        <v>8</v>
      </c>
      <c r="BP258" s="29">
        <f t="shared" si="265"/>
        <v>0</v>
      </c>
      <c r="BQ258" s="29">
        <f t="shared" si="265"/>
        <v>0</v>
      </c>
      <c r="BR258" s="29">
        <f t="shared" si="265"/>
        <v>0</v>
      </c>
      <c r="BS258" s="29">
        <f t="shared" si="265"/>
        <v>11</v>
      </c>
      <c r="BT258" s="29">
        <f t="shared" si="265"/>
        <v>11</v>
      </c>
      <c r="BU258" s="29">
        <f t="shared" si="265"/>
        <v>11</v>
      </c>
      <c r="BV258" s="29">
        <v>2</v>
      </c>
      <c r="BW258" s="42" t="s">
        <v>211</v>
      </c>
      <c r="BX258" s="29">
        <v>2</v>
      </c>
      <c r="BY258" s="154"/>
      <c r="BZ258" s="154"/>
      <c r="CA258" s="154"/>
      <c r="CB258" s="154"/>
      <c r="CC258" s="154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54"/>
      <c r="CO258" s="154"/>
      <c r="CP258" s="154"/>
      <c r="CQ258" s="154"/>
      <c r="CR258" s="154"/>
      <c r="CS258" s="154"/>
      <c r="CT258" s="154"/>
      <c r="CU258" s="154"/>
    </row>
    <row r="259" spans="9:99" x14ac:dyDescent="0.25">
      <c r="I259" s="25" t="s">
        <v>211</v>
      </c>
      <c r="J259" s="29">
        <v>3</v>
      </c>
      <c r="K259" s="91" t="str">
        <f t="shared" si="221"/>
        <v/>
      </c>
      <c r="L259" s="91" t="str">
        <f t="shared" si="222"/>
        <v>6В</v>
      </c>
      <c r="M259" s="91" t="str">
        <f t="shared" si="223"/>
        <v>7Б</v>
      </c>
      <c r="N259" s="91" t="str">
        <f t="shared" si="224"/>
        <v>5Б</v>
      </c>
      <c r="O259" s="91" t="str">
        <f t="shared" si="225"/>
        <v>6А</v>
      </c>
      <c r="P259" s="91" t="str">
        <f t="shared" si="226"/>
        <v/>
      </c>
      <c r="Q259" s="91" t="str">
        <f t="shared" si="227"/>
        <v>6Б</v>
      </c>
      <c r="R259" s="91" t="str">
        <f t="shared" si="228"/>
        <v/>
      </c>
      <c r="S259" s="91" t="str">
        <f t="shared" si="229"/>
        <v>11А</v>
      </c>
      <c r="T259" s="91" t="str">
        <f t="shared" si="230"/>
        <v>3В</v>
      </c>
      <c r="U259" s="91" t="str">
        <f t="shared" si="231"/>
        <v>9А</v>
      </c>
      <c r="V259" s="91" t="str">
        <f t="shared" si="232"/>
        <v>9Б</v>
      </c>
      <c r="W259" s="91" t="str">
        <f t="shared" si="233"/>
        <v>9А</v>
      </c>
      <c r="X259" s="91" t="str">
        <f t="shared" si="234"/>
        <v>3В</v>
      </c>
      <c r="Y259" s="91" t="str">
        <f t="shared" si="235"/>
        <v>9Б</v>
      </c>
      <c r="Z259" s="91" t="str">
        <f t="shared" si="236"/>
        <v>10Б</v>
      </c>
      <c r="AA259" s="91" t="str">
        <f t="shared" si="237"/>
        <v>7В</v>
      </c>
      <c r="AB259" s="91" t="str">
        <f t="shared" si="238"/>
        <v/>
      </c>
      <c r="AC259" s="91" t="str">
        <f t="shared" si="239"/>
        <v/>
      </c>
      <c r="AD259" s="91" t="str">
        <f t="shared" ref="AD259:AR259" si="266">IF(AD181&lt;&gt;1,"",INDEX($BY$330:$FV$330,MATCH(AD$249,$BY340:$FV340,0)))</f>
        <v>9А</v>
      </c>
      <c r="AE259" s="91" t="str">
        <f t="shared" si="266"/>
        <v>7А</v>
      </c>
      <c r="AF259" s="91" t="str">
        <f t="shared" si="266"/>
        <v>11А</v>
      </c>
      <c r="AG259" s="91" t="str">
        <f t="shared" si="266"/>
        <v/>
      </c>
      <c r="AH259" s="91" t="str">
        <f t="shared" si="266"/>
        <v>8В</v>
      </c>
      <c r="AI259" s="91" t="str">
        <f t="shared" si="266"/>
        <v>8А</v>
      </c>
      <c r="AJ259" s="91" t="str">
        <f t="shared" si="266"/>
        <v>8Б</v>
      </c>
      <c r="AK259" s="91" t="str">
        <f t="shared" si="266"/>
        <v/>
      </c>
      <c r="AL259" s="91" t="str">
        <f t="shared" si="266"/>
        <v>5В</v>
      </c>
      <c r="AM259" s="91" t="str">
        <f t="shared" si="266"/>
        <v>10А</v>
      </c>
      <c r="AN259" s="91" t="str">
        <f t="shared" si="266"/>
        <v>10А</v>
      </c>
      <c r="AO259" s="91" t="str">
        <f t="shared" si="266"/>
        <v/>
      </c>
      <c r="AP259" s="91" t="str">
        <f t="shared" si="266"/>
        <v>5А</v>
      </c>
      <c r="AQ259" s="91" t="str">
        <f t="shared" si="266"/>
        <v>5А</v>
      </c>
      <c r="AR259" s="91" t="str">
        <f t="shared" si="266"/>
        <v/>
      </c>
      <c r="AW259" s="42" t="s">
        <v>211</v>
      </c>
      <c r="AX259" s="29">
        <v>3</v>
      </c>
      <c r="AY259" s="29">
        <f t="shared" ref="AY259:BU259" si="267">IF(AY181="",0,INDEX($AJ$4:$AJ$111,MATCH(AY181,$AI$4:$AI$111,0)))</f>
        <v>4</v>
      </c>
      <c r="AZ259" s="29">
        <f t="shared" si="267"/>
        <v>10</v>
      </c>
      <c r="BA259" s="29">
        <f t="shared" si="267"/>
        <v>7</v>
      </c>
      <c r="BB259" s="29">
        <f t="shared" si="267"/>
        <v>6</v>
      </c>
      <c r="BC259" s="29">
        <f t="shared" si="267"/>
        <v>10</v>
      </c>
      <c r="BD259" s="29">
        <f t="shared" si="267"/>
        <v>10</v>
      </c>
      <c r="BE259" s="29">
        <f t="shared" si="267"/>
        <v>9</v>
      </c>
      <c r="BF259" s="29">
        <f t="shared" si="267"/>
        <v>10</v>
      </c>
      <c r="BG259" s="29">
        <f t="shared" si="267"/>
        <v>12</v>
      </c>
      <c r="BH259" s="29">
        <f t="shared" si="267"/>
        <v>6</v>
      </c>
      <c r="BI259" s="29">
        <f t="shared" si="267"/>
        <v>7</v>
      </c>
      <c r="BJ259" s="29">
        <f t="shared" si="267"/>
        <v>9</v>
      </c>
      <c r="BK259" s="29">
        <f t="shared" si="267"/>
        <v>11</v>
      </c>
      <c r="BL259" s="29">
        <f t="shared" si="267"/>
        <v>11</v>
      </c>
      <c r="BM259" s="29">
        <f t="shared" si="267"/>
        <v>3</v>
      </c>
      <c r="BN259" s="29">
        <f t="shared" si="267"/>
        <v>12</v>
      </c>
      <c r="BO259" s="29">
        <f t="shared" si="267"/>
        <v>8</v>
      </c>
      <c r="BP259" s="29">
        <f t="shared" si="267"/>
        <v>0</v>
      </c>
      <c r="BQ259" s="29">
        <f t="shared" si="267"/>
        <v>0</v>
      </c>
      <c r="BR259" s="29">
        <f t="shared" si="267"/>
        <v>11</v>
      </c>
      <c r="BS259" s="29">
        <f t="shared" si="267"/>
        <v>0</v>
      </c>
      <c r="BT259" s="29">
        <f t="shared" si="267"/>
        <v>0</v>
      </c>
      <c r="BU259" s="29">
        <f t="shared" si="267"/>
        <v>0</v>
      </c>
      <c r="BV259" s="29">
        <v>3</v>
      </c>
      <c r="BW259" s="42" t="s">
        <v>211</v>
      </c>
      <c r="BX259" s="29">
        <v>3</v>
      </c>
      <c r="BY259" s="154"/>
      <c r="BZ259" s="154"/>
      <c r="CA259" s="154"/>
      <c r="CB259" s="154"/>
      <c r="CC259" s="154"/>
      <c r="CD259" s="154"/>
      <c r="CE259" s="154"/>
      <c r="CF259" s="154"/>
      <c r="CG259" s="154"/>
      <c r="CH259" s="154"/>
      <c r="CI259" s="154"/>
      <c r="CJ259" s="154"/>
      <c r="CK259" s="154"/>
      <c r="CL259" s="154"/>
      <c r="CM259" s="154"/>
      <c r="CN259" s="154"/>
      <c r="CO259" s="154"/>
      <c r="CP259" s="154"/>
      <c r="CQ259" s="154"/>
      <c r="CR259" s="154"/>
      <c r="CS259" s="154"/>
      <c r="CT259" s="154"/>
      <c r="CU259" s="154"/>
    </row>
    <row r="260" spans="9:99" x14ac:dyDescent="0.25">
      <c r="I260" s="25" t="s">
        <v>211</v>
      </c>
      <c r="J260" s="29">
        <v>4</v>
      </c>
      <c r="K260" s="91" t="str">
        <f t="shared" si="221"/>
        <v/>
      </c>
      <c r="L260" s="91" t="str">
        <f t="shared" si="222"/>
        <v/>
      </c>
      <c r="M260" s="91" t="str">
        <f t="shared" si="223"/>
        <v>7Б</v>
      </c>
      <c r="N260" s="91" t="str">
        <f t="shared" si="224"/>
        <v>5Б</v>
      </c>
      <c r="O260" s="91" t="str">
        <f t="shared" si="225"/>
        <v>6А</v>
      </c>
      <c r="P260" s="91" t="str">
        <f t="shared" si="226"/>
        <v/>
      </c>
      <c r="Q260" s="91" t="str">
        <f t="shared" si="227"/>
        <v>6Б</v>
      </c>
      <c r="R260" s="91" t="str">
        <f t="shared" si="228"/>
        <v/>
      </c>
      <c r="S260" s="91" t="str">
        <f t="shared" si="229"/>
        <v/>
      </c>
      <c r="T260" s="91" t="str">
        <f t="shared" si="230"/>
        <v>8Б</v>
      </c>
      <c r="U260" s="91" t="str">
        <f t="shared" si="231"/>
        <v>8Б</v>
      </c>
      <c r="V260" s="91" t="str">
        <f t="shared" si="232"/>
        <v>8В</v>
      </c>
      <c r="W260" s="91" t="str">
        <f t="shared" si="233"/>
        <v>8Б</v>
      </c>
      <c r="X260" s="91" t="str">
        <f t="shared" si="234"/>
        <v>9А</v>
      </c>
      <c r="Y260" s="91" t="str">
        <f t="shared" si="235"/>
        <v>8В</v>
      </c>
      <c r="Z260" s="91" t="str">
        <f t="shared" si="236"/>
        <v>10А</v>
      </c>
      <c r="AA260" s="91" t="str">
        <f t="shared" si="237"/>
        <v>9Б</v>
      </c>
      <c r="AB260" s="91" t="str">
        <f t="shared" si="238"/>
        <v>6В</v>
      </c>
      <c r="AC260" s="91" t="str">
        <f t="shared" si="239"/>
        <v>5А</v>
      </c>
      <c r="AD260" s="91" t="str">
        <f t="shared" ref="AD260:AR260" si="268">IF(AD182&lt;&gt;1,"",INDEX($BY$330:$FV$330,MATCH(AD$249,$BY341:$FV341,0)))</f>
        <v>9А</v>
      </c>
      <c r="AE260" s="91" t="str">
        <f t="shared" si="268"/>
        <v>10А</v>
      </c>
      <c r="AF260" s="91" t="str">
        <f t="shared" si="268"/>
        <v>10Б</v>
      </c>
      <c r="AG260" s="91" t="str">
        <f t="shared" si="268"/>
        <v>7В</v>
      </c>
      <c r="AH260" s="91" t="str">
        <f t="shared" si="268"/>
        <v/>
      </c>
      <c r="AI260" s="91" t="str">
        <f t="shared" si="268"/>
        <v/>
      </c>
      <c r="AJ260" s="91" t="str">
        <f t="shared" si="268"/>
        <v>7А</v>
      </c>
      <c r="AK260" s="91" t="str">
        <f t="shared" si="268"/>
        <v/>
      </c>
      <c r="AL260" s="91" t="str">
        <f t="shared" si="268"/>
        <v>11А</v>
      </c>
      <c r="AM260" s="91" t="str">
        <f t="shared" si="268"/>
        <v>8А</v>
      </c>
      <c r="AN260" s="91" t="str">
        <f t="shared" si="268"/>
        <v/>
      </c>
      <c r="AO260" s="91" t="str">
        <f t="shared" si="268"/>
        <v/>
      </c>
      <c r="AP260" s="91" t="str">
        <f t="shared" si="268"/>
        <v>5В</v>
      </c>
      <c r="AQ260" s="91" t="str">
        <f t="shared" si="268"/>
        <v>5В</v>
      </c>
      <c r="AR260" s="91" t="str">
        <f t="shared" si="268"/>
        <v/>
      </c>
      <c r="AW260" s="42" t="s">
        <v>211</v>
      </c>
      <c r="AX260" s="29">
        <v>4</v>
      </c>
      <c r="AY260" s="29">
        <f t="shared" ref="AY260:BU260" si="269">IF(AY182="",0,INDEX($AJ$4:$AJ$111,MATCH(AY182,$AI$4:$AI$111,0)))</f>
        <v>12</v>
      </c>
      <c r="AZ260" s="29">
        <f t="shared" si="269"/>
        <v>6</v>
      </c>
      <c r="BA260" s="29">
        <f t="shared" si="269"/>
        <v>4</v>
      </c>
      <c r="BB260" s="29">
        <f t="shared" si="269"/>
        <v>10</v>
      </c>
      <c r="BC260" s="29">
        <f t="shared" si="269"/>
        <v>6</v>
      </c>
      <c r="BD260" s="29">
        <f t="shared" si="269"/>
        <v>12</v>
      </c>
      <c r="BE260" s="29">
        <f t="shared" si="269"/>
        <v>7</v>
      </c>
      <c r="BF260" s="29">
        <f t="shared" si="269"/>
        <v>6</v>
      </c>
      <c r="BG260" s="29">
        <f t="shared" si="269"/>
        <v>9</v>
      </c>
      <c r="BH260" s="29">
        <f t="shared" si="269"/>
        <v>3</v>
      </c>
      <c r="BI260" s="29">
        <f t="shared" si="269"/>
        <v>11</v>
      </c>
      <c r="BJ260" s="29">
        <f t="shared" si="269"/>
        <v>11</v>
      </c>
      <c r="BK260" s="29">
        <f t="shared" si="269"/>
        <v>8</v>
      </c>
      <c r="BL260" s="29">
        <f t="shared" si="269"/>
        <v>12</v>
      </c>
      <c r="BM260" s="29">
        <f t="shared" si="269"/>
        <v>12</v>
      </c>
      <c r="BN260" s="29">
        <f t="shared" si="269"/>
        <v>8</v>
      </c>
      <c r="BO260" s="29">
        <f t="shared" si="269"/>
        <v>7</v>
      </c>
      <c r="BP260" s="29">
        <f t="shared" si="269"/>
        <v>0</v>
      </c>
      <c r="BQ260" s="29">
        <f t="shared" si="269"/>
        <v>0</v>
      </c>
      <c r="BR260" s="29">
        <f t="shared" si="269"/>
        <v>0</v>
      </c>
      <c r="BS260" s="29">
        <f t="shared" si="269"/>
        <v>0</v>
      </c>
      <c r="BT260" s="29">
        <f t="shared" si="269"/>
        <v>0</v>
      </c>
      <c r="BU260" s="29">
        <f t="shared" si="269"/>
        <v>0</v>
      </c>
      <c r="BV260" s="29">
        <v>4</v>
      </c>
      <c r="BW260" s="42" t="s">
        <v>211</v>
      </c>
      <c r="BX260" s="29">
        <v>4</v>
      </c>
      <c r="BY260" s="154"/>
      <c r="BZ260" s="154"/>
      <c r="CA260" s="154"/>
      <c r="CB260" s="154"/>
      <c r="CC260" s="154"/>
      <c r="CD260" s="154"/>
      <c r="CE260" s="154"/>
      <c r="CF260" s="154"/>
      <c r="CG260" s="154"/>
      <c r="CH260" s="154"/>
      <c r="CI260" s="154"/>
      <c r="CJ260" s="154"/>
      <c r="CK260" s="154"/>
      <c r="CL260" s="154"/>
      <c r="CM260" s="154"/>
      <c r="CN260" s="154"/>
      <c r="CO260" s="154"/>
      <c r="CP260" s="154"/>
      <c r="CQ260" s="154"/>
      <c r="CR260" s="154"/>
      <c r="CS260" s="154"/>
      <c r="CT260" s="154"/>
      <c r="CU260" s="154"/>
    </row>
    <row r="261" spans="9:99" x14ac:dyDescent="0.25">
      <c r="I261" s="25" t="s">
        <v>211</v>
      </c>
      <c r="J261" s="29">
        <v>5</v>
      </c>
      <c r="K261" s="91" t="str">
        <f t="shared" si="221"/>
        <v>8А</v>
      </c>
      <c r="L261" s="91" t="str">
        <f t="shared" si="222"/>
        <v/>
      </c>
      <c r="M261" s="91" t="str">
        <f t="shared" si="223"/>
        <v>7А</v>
      </c>
      <c r="N261" s="91" t="str">
        <f t="shared" si="224"/>
        <v>6Б</v>
      </c>
      <c r="O261" s="91" t="str">
        <f t="shared" si="225"/>
        <v>10Б</v>
      </c>
      <c r="P261" s="91" t="str">
        <f t="shared" si="226"/>
        <v/>
      </c>
      <c r="Q261" s="91" t="str">
        <f t="shared" si="227"/>
        <v>6В</v>
      </c>
      <c r="R261" s="91" t="str">
        <f t="shared" si="228"/>
        <v/>
      </c>
      <c r="S261" s="91" t="str">
        <f t="shared" si="229"/>
        <v>5Б</v>
      </c>
      <c r="T261" s="91" t="str">
        <f t="shared" si="230"/>
        <v>5Б</v>
      </c>
      <c r="U261" s="91" t="str">
        <f t="shared" si="231"/>
        <v>5В</v>
      </c>
      <c r="V261" s="91" t="str">
        <f t="shared" si="232"/>
        <v>5Б</v>
      </c>
      <c r="W261" s="91" t="str">
        <f t="shared" si="233"/>
        <v>5В</v>
      </c>
      <c r="X261" s="91" t="str">
        <f t="shared" si="234"/>
        <v>5А</v>
      </c>
      <c r="Y261" s="91" t="str">
        <f t="shared" si="235"/>
        <v>5А</v>
      </c>
      <c r="Z261" s="91" t="str">
        <f t="shared" si="236"/>
        <v>7Б</v>
      </c>
      <c r="AA261" s="91" t="str">
        <f t="shared" si="237"/>
        <v>9А</v>
      </c>
      <c r="AB261" s="91" t="str">
        <f t="shared" si="238"/>
        <v>8Б</v>
      </c>
      <c r="AC261" s="91" t="str">
        <f t="shared" si="239"/>
        <v/>
      </c>
      <c r="AD261" s="91" t="str">
        <f t="shared" ref="AD261:AR261" si="270">IF(AD183&lt;&gt;1,"",INDEX($BY$330:$FV$330,MATCH(AD$249,$BY342:$FV342,0)))</f>
        <v>9Б</v>
      </c>
      <c r="AE261" s="91" t="str">
        <f t="shared" si="270"/>
        <v>8В</v>
      </c>
      <c r="AF261" s="91" t="str">
        <f t="shared" si="270"/>
        <v>10А</v>
      </c>
      <c r="AG261" s="91" t="str">
        <f t="shared" si="270"/>
        <v>6А</v>
      </c>
      <c r="AH261" s="91" t="str">
        <f t="shared" si="270"/>
        <v>10А</v>
      </c>
      <c r="AI261" s="91" t="str">
        <f t="shared" si="270"/>
        <v>11А</v>
      </c>
      <c r="AJ261" s="91" t="str">
        <f t="shared" si="270"/>
        <v>7В</v>
      </c>
      <c r="AK261" s="91" t="str">
        <f t="shared" si="270"/>
        <v/>
      </c>
      <c r="AL261" s="91" t="str">
        <f t="shared" si="270"/>
        <v/>
      </c>
      <c r="AM261" s="91" t="str">
        <f t="shared" si="270"/>
        <v/>
      </c>
      <c r="AN261" s="91" t="str">
        <f t="shared" si="270"/>
        <v/>
      </c>
      <c r="AO261" s="91" t="str">
        <f t="shared" si="270"/>
        <v/>
      </c>
      <c r="AP261" s="91" t="str">
        <f t="shared" si="270"/>
        <v>9Б</v>
      </c>
      <c r="AQ261" s="91" t="str">
        <f t="shared" si="270"/>
        <v/>
      </c>
      <c r="AR261" s="91" t="str">
        <f t="shared" si="270"/>
        <v/>
      </c>
      <c r="AW261" s="42" t="s">
        <v>211</v>
      </c>
      <c r="AX261" s="29">
        <v>5</v>
      </c>
      <c r="AY261" s="29">
        <f t="shared" ref="AY261:BU261" si="271">IF(AY183="",0,INDEX($AJ$4:$AJ$111,MATCH(AY183,$AI$4:$AI$111,0)))</f>
        <v>11</v>
      </c>
      <c r="AZ261" s="29">
        <f t="shared" si="271"/>
        <v>11</v>
      </c>
      <c r="BA261" s="29">
        <f t="shared" si="271"/>
        <v>11</v>
      </c>
      <c r="BB261" s="29">
        <f t="shared" si="271"/>
        <v>8</v>
      </c>
      <c r="BC261" s="29">
        <f t="shared" si="271"/>
        <v>10</v>
      </c>
      <c r="BD261" s="29">
        <f t="shared" si="271"/>
        <v>10</v>
      </c>
      <c r="BE261" s="29">
        <f t="shared" si="271"/>
        <v>10</v>
      </c>
      <c r="BF261" s="29">
        <f t="shared" si="271"/>
        <v>12</v>
      </c>
      <c r="BG261" s="29">
        <f t="shared" si="271"/>
        <v>7</v>
      </c>
      <c r="BH261" s="29">
        <f t="shared" si="271"/>
        <v>10</v>
      </c>
      <c r="BI261" s="29">
        <f t="shared" si="271"/>
        <v>12</v>
      </c>
      <c r="BJ261" s="29">
        <f t="shared" si="271"/>
        <v>9</v>
      </c>
      <c r="BK261" s="29">
        <f t="shared" si="271"/>
        <v>12</v>
      </c>
      <c r="BL261" s="29">
        <f t="shared" si="271"/>
        <v>4</v>
      </c>
      <c r="BM261" s="29">
        <f t="shared" si="271"/>
        <v>9</v>
      </c>
      <c r="BN261" s="29">
        <f t="shared" si="271"/>
        <v>10</v>
      </c>
      <c r="BO261" s="29">
        <f t="shared" si="271"/>
        <v>6</v>
      </c>
      <c r="BP261" s="29">
        <f t="shared" si="271"/>
        <v>0</v>
      </c>
      <c r="BQ261" s="29">
        <f t="shared" si="271"/>
        <v>0</v>
      </c>
      <c r="BR261" s="29">
        <f t="shared" si="271"/>
        <v>0</v>
      </c>
      <c r="BS261" s="29">
        <f t="shared" si="271"/>
        <v>0</v>
      </c>
      <c r="BT261" s="29">
        <f t="shared" si="271"/>
        <v>0</v>
      </c>
      <c r="BU261" s="29">
        <f t="shared" si="271"/>
        <v>0</v>
      </c>
      <c r="BV261" s="29">
        <v>5</v>
      </c>
      <c r="BW261" s="42" t="s">
        <v>211</v>
      </c>
      <c r="BX261" s="29">
        <v>5</v>
      </c>
      <c r="BY261" s="154"/>
      <c r="BZ261" s="154"/>
      <c r="CA261" s="154"/>
      <c r="CB261" s="154"/>
      <c r="CC261" s="154"/>
      <c r="CD261" s="154"/>
      <c r="CE261" s="154"/>
      <c r="CF261" s="154"/>
      <c r="CG261" s="154"/>
      <c r="CH261" s="154"/>
      <c r="CI261" s="154"/>
      <c r="CJ261" s="154"/>
      <c r="CK261" s="154"/>
      <c r="CL261" s="154"/>
      <c r="CM261" s="154"/>
      <c r="CN261" s="154"/>
      <c r="CO261" s="154"/>
      <c r="CP261" s="154"/>
      <c r="CQ261" s="154"/>
      <c r="CR261" s="154"/>
      <c r="CS261" s="154"/>
      <c r="CT261" s="154"/>
      <c r="CU261" s="154"/>
    </row>
    <row r="262" spans="9:99" x14ac:dyDescent="0.25">
      <c r="I262" s="25" t="s">
        <v>211</v>
      </c>
      <c r="J262" s="29">
        <v>6</v>
      </c>
      <c r="K262" s="91" t="str">
        <f t="shared" si="221"/>
        <v/>
      </c>
      <c r="L262" s="91" t="str">
        <f t="shared" si="222"/>
        <v>8В</v>
      </c>
      <c r="M262" s="91" t="str">
        <f t="shared" si="223"/>
        <v>7А</v>
      </c>
      <c r="N262" s="91" t="str">
        <f t="shared" si="224"/>
        <v>6Б</v>
      </c>
      <c r="O262" s="91" t="str">
        <f t="shared" si="225"/>
        <v>10Б</v>
      </c>
      <c r="P262" s="91" t="str">
        <f t="shared" si="226"/>
        <v/>
      </c>
      <c r="Q262" s="91" t="str">
        <f t="shared" si="227"/>
        <v>6В</v>
      </c>
      <c r="R262" s="91" t="str">
        <f t="shared" si="228"/>
        <v>9А</v>
      </c>
      <c r="S262" s="91" t="str">
        <f t="shared" si="229"/>
        <v>8А</v>
      </c>
      <c r="T262" s="91" t="str">
        <f t="shared" si="230"/>
        <v>10А</v>
      </c>
      <c r="U262" s="91" t="str">
        <f t="shared" si="231"/>
        <v>8А</v>
      </c>
      <c r="V262" s="91" t="str">
        <f t="shared" si="232"/>
        <v/>
      </c>
      <c r="W262" s="91" t="str">
        <f t="shared" si="233"/>
        <v/>
      </c>
      <c r="X262" s="91" t="str">
        <f t="shared" si="234"/>
        <v>10А</v>
      </c>
      <c r="Y262" s="91" t="str">
        <f t="shared" si="235"/>
        <v/>
      </c>
      <c r="Z262" s="91" t="str">
        <f t="shared" si="236"/>
        <v>10А</v>
      </c>
      <c r="AA262" s="91" t="str">
        <f t="shared" si="237"/>
        <v>11А</v>
      </c>
      <c r="AB262" s="91" t="str">
        <f t="shared" si="238"/>
        <v>5В</v>
      </c>
      <c r="AC262" s="91" t="str">
        <f t="shared" si="239"/>
        <v>5Б</v>
      </c>
      <c r="AD262" s="91" t="str">
        <f t="shared" ref="AD262:AR262" si="272">IF(AD184&lt;&gt;1,"",INDEX($BY$330:$FV$330,MATCH(AD$249,$BY343:$FV343,0)))</f>
        <v>9Б</v>
      </c>
      <c r="AE262" s="91" t="str">
        <f t="shared" si="272"/>
        <v>7Б</v>
      </c>
      <c r="AF262" s="91" t="str">
        <f t="shared" si="272"/>
        <v>7В</v>
      </c>
      <c r="AG262" s="91" t="str">
        <f t="shared" si="272"/>
        <v>8Б</v>
      </c>
      <c r="AH262" s="91" t="str">
        <f t="shared" si="272"/>
        <v>10А</v>
      </c>
      <c r="AI262" s="91" t="str">
        <f t="shared" si="272"/>
        <v/>
      </c>
      <c r="AJ262" s="91" t="str">
        <f t="shared" si="272"/>
        <v>6А</v>
      </c>
      <c r="AK262" s="91" t="str">
        <f t="shared" si="272"/>
        <v/>
      </c>
      <c r="AL262" s="91" t="str">
        <f t="shared" si="272"/>
        <v>5А</v>
      </c>
      <c r="AM262" s="91" t="str">
        <f t="shared" si="272"/>
        <v/>
      </c>
      <c r="AN262" s="91" t="str">
        <f t="shared" si="272"/>
        <v/>
      </c>
      <c r="AO262" s="91" t="str">
        <f t="shared" si="272"/>
        <v/>
      </c>
      <c r="AP262" s="91" t="str">
        <f t="shared" si="272"/>
        <v/>
      </c>
      <c r="AQ262" s="91" t="str">
        <f t="shared" si="272"/>
        <v>9Б</v>
      </c>
      <c r="AR262" s="91" t="str">
        <f t="shared" si="272"/>
        <v/>
      </c>
      <c r="AW262" s="42" t="s">
        <v>211</v>
      </c>
      <c r="AX262" s="29">
        <v>6</v>
      </c>
      <c r="AY262" s="29">
        <f t="shared" ref="AY262:BU262" si="273">IF(AY184="",0,INDEX($AJ$4:$AJ$111,MATCH(AY184,$AI$4:$AI$111,0)))</f>
        <v>7</v>
      </c>
      <c r="AZ262" s="29">
        <f t="shared" si="273"/>
        <v>12</v>
      </c>
      <c r="BA262" s="29">
        <f t="shared" si="273"/>
        <v>12</v>
      </c>
      <c r="BB262" s="29">
        <f t="shared" si="273"/>
        <v>4</v>
      </c>
      <c r="BC262" s="29">
        <f t="shared" si="273"/>
        <v>6</v>
      </c>
      <c r="BD262" s="29">
        <f t="shared" si="273"/>
        <v>6</v>
      </c>
      <c r="BE262" s="29">
        <f t="shared" si="273"/>
        <v>6</v>
      </c>
      <c r="BF262" s="29">
        <f t="shared" si="273"/>
        <v>9</v>
      </c>
      <c r="BG262" s="29">
        <f t="shared" si="273"/>
        <v>8</v>
      </c>
      <c r="BH262" s="29">
        <f t="shared" si="273"/>
        <v>11</v>
      </c>
      <c r="BI262" s="29">
        <f t="shared" si="273"/>
        <v>9</v>
      </c>
      <c r="BJ262" s="29">
        <f t="shared" si="273"/>
        <v>6</v>
      </c>
      <c r="BK262" s="29">
        <f t="shared" si="273"/>
        <v>10</v>
      </c>
      <c r="BL262" s="29">
        <f t="shared" si="273"/>
        <v>8</v>
      </c>
      <c r="BM262" s="29">
        <f t="shared" si="273"/>
        <v>12</v>
      </c>
      <c r="BN262" s="29">
        <f t="shared" si="273"/>
        <v>6</v>
      </c>
      <c r="BO262" s="29">
        <f t="shared" si="273"/>
        <v>12</v>
      </c>
      <c r="BP262" s="29">
        <f t="shared" si="273"/>
        <v>0</v>
      </c>
      <c r="BQ262" s="29">
        <f t="shared" si="273"/>
        <v>0</v>
      </c>
      <c r="BR262" s="29">
        <f t="shared" si="273"/>
        <v>0</v>
      </c>
      <c r="BS262" s="29">
        <f t="shared" si="273"/>
        <v>0</v>
      </c>
      <c r="BT262" s="29">
        <f t="shared" si="273"/>
        <v>0</v>
      </c>
      <c r="BU262" s="29">
        <f t="shared" si="273"/>
        <v>0</v>
      </c>
      <c r="BV262" s="29">
        <v>6</v>
      </c>
      <c r="BW262" s="42" t="s">
        <v>211</v>
      </c>
      <c r="BX262" s="29">
        <v>6</v>
      </c>
      <c r="BY262" s="20" t="str">
        <f t="shared" ref="BY262:CO264" si="274">BY384</f>
        <v>ист</v>
      </c>
      <c r="BZ262" s="20" t="str">
        <f t="shared" si="274"/>
        <v>мат</v>
      </c>
      <c r="CA262" s="20" t="str">
        <f t="shared" si="274"/>
        <v>мат</v>
      </c>
      <c r="CB262" s="20" t="str">
        <f t="shared" si="274"/>
        <v>иск</v>
      </c>
      <c r="CC262" s="20" t="str">
        <f t="shared" si="274"/>
        <v>руслит</v>
      </c>
      <c r="CD262" s="20" t="str">
        <f t="shared" si="274"/>
        <v>беллит</v>
      </c>
      <c r="CE262" s="20" t="str">
        <f t="shared" si="274"/>
        <v>руслит</v>
      </c>
      <c r="CF262" s="20" t="str">
        <f t="shared" si="274"/>
        <v>физ</v>
      </c>
      <c r="CG262" s="20" t="str">
        <f t="shared" si="274"/>
        <v>био</v>
      </c>
      <c r="CH262" s="20" t="str">
        <f t="shared" si="274"/>
        <v>анг</v>
      </c>
      <c r="CI262" s="20" t="str">
        <f t="shared" si="274"/>
        <v>хим</v>
      </c>
      <c r="CJ262" s="20" t="str">
        <f t="shared" si="274"/>
        <v>руслит</v>
      </c>
      <c r="CK262" s="20" t="str">
        <f t="shared" si="274"/>
        <v>беляз</v>
      </c>
      <c r="CL262" s="20" t="str">
        <f t="shared" si="274"/>
        <v>инф</v>
      </c>
      <c r="CM262" s="20" t="str">
        <f t="shared" si="274"/>
        <v>мат</v>
      </c>
      <c r="CN262" s="20" t="str">
        <f t="shared" si="274"/>
        <v>беллит</v>
      </c>
      <c r="CO262" s="20" t="str">
        <f t="shared" si="274"/>
        <v>мат</v>
      </c>
      <c r="CP262" s="20" t="str">
        <f t="shared" ref="CP262:CU262" si="275">CP384</f>
        <v/>
      </c>
      <c r="CQ262" s="20" t="str">
        <f t="shared" si="275"/>
        <v/>
      </c>
      <c r="CR262" s="20" t="str">
        <f t="shared" si="275"/>
        <v/>
      </c>
      <c r="CS262" s="20" t="str">
        <f t="shared" si="275"/>
        <v/>
      </c>
      <c r="CT262" s="20" t="str">
        <f t="shared" si="275"/>
        <v/>
      </c>
      <c r="CU262" s="20" t="str">
        <f t="shared" si="275"/>
        <v/>
      </c>
    </row>
    <row r="263" spans="9:99" x14ac:dyDescent="0.25">
      <c r="I263" s="25" t="s">
        <v>211</v>
      </c>
      <c r="J263" s="88">
        <v>7</v>
      </c>
      <c r="K263" s="91" t="str">
        <f t="shared" si="221"/>
        <v/>
      </c>
      <c r="L263" s="91" t="str">
        <f t="shared" si="222"/>
        <v/>
      </c>
      <c r="M263" s="91" t="str">
        <f t="shared" si="223"/>
        <v/>
      </c>
      <c r="N263" s="91" t="str">
        <f t="shared" si="224"/>
        <v/>
      </c>
      <c r="O263" s="91" t="str">
        <f t="shared" si="225"/>
        <v/>
      </c>
      <c r="P263" s="91" t="str">
        <f t="shared" si="226"/>
        <v/>
      </c>
      <c r="Q263" s="91" t="str">
        <f t="shared" si="227"/>
        <v/>
      </c>
      <c r="R263" s="91" t="str">
        <f t="shared" si="228"/>
        <v/>
      </c>
      <c r="S263" s="91" t="str">
        <f t="shared" si="229"/>
        <v/>
      </c>
      <c r="T263" s="91" t="str">
        <f t="shared" si="230"/>
        <v/>
      </c>
      <c r="U263" s="91" t="str">
        <f t="shared" si="231"/>
        <v/>
      </c>
      <c r="V263" s="91" t="str">
        <f t="shared" si="232"/>
        <v/>
      </c>
      <c r="W263" s="91" t="str">
        <f t="shared" si="233"/>
        <v/>
      </c>
      <c r="X263" s="91" t="str">
        <f t="shared" si="234"/>
        <v/>
      </c>
      <c r="Y263" s="91" t="str">
        <f t="shared" si="235"/>
        <v/>
      </c>
      <c r="Z263" s="91" t="str">
        <f t="shared" si="236"/>
        <v/>
      </c>
      <c r="AA263" s="91" t="str">
        <f t="shared" si="237"/>
        <v/>
      </c>
      <c r="AB263" s="91" t="str">
        <f t="shared" si="238"/>
        <v/>
      </c>
      <c r="AC263" s="91" t="str">
        <f t="shared" si="239"/>
        <v/>
      </c>
      <c r="AD263" s="91" t="str">
        <f t="shared" ref="AD263:AR263" si="276">IF(AD185&lt;&gt;1,"",INDEX($BY$330:$FV$330,MATCH(AD$249,$BY344:$FV344,0)))</f>
        <v/>
      </c>
      <c r="AE263" s="91" t="str">
        <f t="shared" si="276"/>
        <v/>
      </c>
      <c r="AF263" s="91" t="str">
        <f t="shared" si="276"/>
        <v/>
      </c>
      <c r="AG263" s="91" t="str">
        <f t="shared" si="276"/>
        <v/>
      </c>
      <c r="AH263" s="91" t="str">
        <f t="shared" si="276"/>
        <v>9А</v>
      </c>
      <c r="AI263" s="91" t="str">
        <f t="shared" si="276"/>
        <v/>
      </c>
      <c r="AJ263" s="91" t="str">
        <f t="shared" si="276"/>
        <v/>
      </c>
      <c r="AK263" s="91" t="str">
        <f t="shared" si="276"/>
        <v/>
      </c>
      <c r="AL263" s="91" t="str">
        <f t="shared" si="276"/>
        <v/>
      </c>
      <c r="AM263" s="91" t="str">
        <f t="shared" si="276"/>
        <v/>
      </c>
      <c r="AN263" s="91" t="str">
        <f t="shared" si="276"/>
        <v/>
      </c>
      <c r="AO263" s="91" t="str">
        <f t="shared" si="276"/>
        <v/>
      </c>
      <c r="AP263" s="91" t="str">
        <f t="shared" si="276"/>
        <v/>
      </c>
      <c r="AQ263" s="91" t="str">
        <f t="shared" si="276"/>
        <v/>
      </c>
      <c r="AR263" s="91" t="str">
        <f t="shared" si="276"/>
        <v/>
      </c>
      <c r="AW263" s="42" t="s">
        <v>211</v>
      </c>
      <c r="AX263" s="88">
        <v>7</v>
      </c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88">
        <v>7</v>
      </c>
      <c r="BW263" s="42" t="s">
        <v>211</v>
      </c>
      <c r="BX263" s="88">
        <v>7</v>
      </c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</row>
    <row r="264" spans="9:99" x14ac:dyDescent="0.25">
      <c r="I264" s="24" t="s">
        <v>212</v>
      </c>
      <c r="J264" s="29">
        <v>1</v>
      </c>
      <c r="K264" s="92" t="str">
        <f t="shared" si="221"/>
        <v>5В</v>
      </c>
      <c r="L264" s="92" t="str">
        <f t="shared" si="222"/>
        <v>9А</v>
      </c>
      <c r="M264" s="92" t="str">
        <f t="shared" si="223"/>
        <v>6А</v>
      </c>
      <c r="N264" s="92" t="str">
        <f t="shared" si="224"/>
        <v>5Б</v>
      </c>
      <c r="O264" s="92" t="str">
        <f t="shared" si="225"/>
        <v>8А</v>
      </c>
      <c r="P264" s="92" t="str">
        <f t="shared" si="226"/>
        <v/>
      </c>
      <c r="Q264" s="92" t="str">
        <f t="shared" si="227"/>
        <v>7А</v>
      </c>
      <c r="R264" s="92" t="str">
        <f t="shared" si="228"/>
        <v>8В</v>
      </c>
      <c r="S264" s="92" t="str">
        <f t="shared" si="229"/>
        <v>11А</v>
      </c>
      <c r="T264" s="92" t="str">
        <f t="shared" si="230"/>
        <v/>
      </c>
      <c r="U264" s="92" t="str">
        <f t="shared" si="231"/>
        <v>11А</v>
      </c>
      <c r="V264" s="92" t="str">
        <f t="shared" si="232"/>
        <v/>
      </c>
      <c r="W264" s="92" t="str">
        <f t="shared" si="233"/>
        <v/>
      </c>
      <c r="X264" s="92" t="str">
        <f t="shared" si="234"/>
        <v/>
      </c>
      <c r="Y264" s="92" t="str">
        <f t="shared" si="235"/>
        <v/>
      </c>
      <c r="Z264" s="92" t="str">
        <f t="shared" si="236"/>
        <v>10А</v>
      </c>
      <c r="AA264" s="92" t="str">
        <f t="shared" si="237"/>
        <v>9Б</v>
      </c>
      <c r="AB264" s="92" t="str">
        <f t="shared" si="238"/>
        <v>6Б</v>
      </c>
      <c r="AC264" s="92" t="str">
        <f t="shared" si="239"/>
        <v/>
      </c>
      <c r="AD264" s="92" t="str">
        <f t="shared" ref="AD264:AR264" si="277">IF(AD186&lt;&gt;1,"",INDEX($BY$330:$FV$330,MATCH(AD$249,$BY345:$FV345,0)))</f>
        <v>10Б</v>
      </c>
      <c r="AE264" s="92" t="str">
        <f t="shared" si="277"/>
        <v>10А</v>
      </c>
      <c r="AF264" s="92" t="str">
        <f t="shared" si="277"/>
        <v>7Б</v>
      </c>
      <c r="AG264" s="92" t="str">
        <f t="shared" si="277"/>
        <v>8Б</v>
      </c>
      <c r="AH264" s="92" t="str">
        <f t="shared" si="277"/>
        <v/>
      </c>
      <c r="AI264" s="92" t="str">
        <f t="shared" si="277"/>
        <v/>
      </c>
      <c r="AJ264" s="92" t="str">
        <f t="shared" si="277"/>
        <v>7В</v>
      </c>
      <c r="AK264" s="92" t="str">
        <f t="shared" si="277"/>
        <v/>
      </c>
      <c r="AL264" s="92" t="str">
        <f t="shared" si="277"/>
        <v/>
      </c>
      <c r="AM264" s="92" t="str">
        <f t="shared" si="277"/>
        <v>10Б</v>
      </c>
      <c r="AN264" s="92" t="str">
        <f t="shared" si="277"/>
        <v>6В</v>
      </c>
      <c r="AO264" s="92" t="str">
        <f t="shared" si="277"/>
        <v/>
      </c>
      <c r="AP264" s="92" t="str">
        <f t="shared" si="277"/>
        <v/>
      </c>
      <c r="AQ264" s="92" t="str">
        <f t="shared" si="277"/>
        <v/>
      </c>
      <c r="AR264" s="92" t="str">
        <f t="shared" si="277"/>
        <v>5А</v>
      </c>
      <c r="AW264" s="38" t="s">
        <v>212</v>
      </c>
      <c r="AX264" s="29">
        <v>1</v>
      </c>
      <c r="AY264" s="29">
        <f t="shared" ref="AY264:BU264" si="278">IF(AY186="",0,INDEX($AJ$4:$AJ$111,MATCH(AY186,$AI$4:$AI$111,0)))</f>
        <v>4</v>
      </c>
      <c r="AZ264" s="29">
        <f t="shared" si="278"/>
        <v>6</v>
      </c>
      <c r="BA264" s="29">
        <f t="shared" si="278"/>
        <v>10</v>
      </c>
      <c r="BB264" s="29">
        <f t="shared" si="278"/>
        <v>10</v>
      </c>
      <c r="BC264" s="29">
        <f t="shared" si="278"/>
        <v>12</v>
      </c>
      <c r="BD264" s="29">
        <f t="shared" si="278"/>
        <v>0</v>
      </c>
      <c r="BE264" s="29">
        <f t="shared" si="278"/>
        <v>10</v>
      </c>
      <c r="BF264" s="29">
        <f t="shared" si="278"/>
        <v>8</v>
      </c>
      <c r="BG264" s="29">
        <f t="shared" si="278"/>
        <v>7</v>
      </c>
      <c r="BH264" s="29">
        <f t="shared" si="278"/>
        <v>10</v>
      </c>
      <c r="BI264" s="29">
        <f t="shared" si="278"/>
        <v>8</v>
      </c>
      <c r="BJ264" s="29">
        <f t="shared" si="278"/>
        <v>6</v>
      </c>
      <c r="BK264" s="29">
        <f t="shared" si="278"/>
        <v>10</v>
      </c>
      <c r="BL264" s="29">
        <f t="shared" si="278"/>
        <v>12</v>
      </c>
      <c r="BM264" s="29">
        <f t="shared" si="278"/>
        <v>12</v>
      </c>
      <c r="BN264" s="29">
        <f t="shared" si="278"/>
        <v>3</v>
      </c>
      <c r="BO264" s="29">
        <f t="shared" si="278"/>
        <v>11</v>
      </c>
      <c r="BP264" s="29">
        <f t="shared" si="278"/>
        <v>0</v>
      </c>
      <c r="BQ264" s="29">
        <f t="shared" si="278"/>
        <v>0</v>
      </c>
      <c r="BR264" s="29">
        <f t="shared" si="278"/>
        <v>0</v>
      </c>
      <c r="BS264" s="29">
        <f t="shared" si="278"/>
        <v>0</v>
      </c>
      <c r="BT264" s="29">
        <f t="shared" si="278"/>
        <v>0</v>
      </c>
      <c r="BU264" s="29">
        <f t="shared" si="278"/>
        <v>0</v>
      </c>
      <c r="BV264" s="29">
        <v>1</v>
      </c>
      <c r="BW264" s="38" t="s">
        <v>212</v>
      </c>
      <c r="BX264" s="29">
        <v>1</v>
      </c>
      <c r="BY264" s="20" t="str">
        <f t="shared" si="274"/>
        <v>иск</v>
      </c>
      <c r="BZ264" s="20" t="str">
        <f t="shared" si="274"/>
        <v>беллит</v>
      </c>
      <c r="CA264" s="20" t="str">
        <f t="shared" si="274"/>
        <v>русяз</v>
      </c>
      <c r="CB264" s="20" t="str">
        <f t="shared" si="274"/>
        <v>русяз</v>
      </c>
      <c r="CC264" s="20" t="str">
        <f t="shared" si="274"/>
        <v>мат</v>
      </c>
      <c r="CD264" s="20" t="str">
        <f t="shared" si="274"/>
        <v>чзс</v>
      </c>
      <c r="CE264" s="20" t="str">
        <f t="shared" si="274"/>
        <v>беляз</v>
      </c>
      <c r="CF264" s="20" t="str">
        <f t="shared" si="274"/>
        <v>био</v>
      </c>
      <c r="CG264" s="20" t="str">
        <f t="shared" si="274"/>
        <v>ист</v>
      </c>
      <c r="CH264" s="20" t="str">
        <f t="shared" si="274"/>
        <v>беляз</v>
      </c>
      <c r="CI264" s="20" t="str">
        <f t="shared" si="274"/>
        <v>био</v>
      </c>
      <c r="CJ264" s="20" t="str">
        <f t="shared" si="274"/>
        <v>беллит</v>
      </c>
      <c r="CK264" s="20" t="str">
        <f t="shared" si="274"/>
        <v>русяз</v>
      </c>
      <c r="CL264" s="20" t="str">
        <f t="shared" si="274"/>
        <v>мат</v>
      </c>
      <c r="CM264" s="20" t="str">
        <f t="shared" si="274"/>
        <v>мат</v>
      </c>
      <c r="CN264" s="20" t="str">
        <f t="shared" si="274"/>
        <v>фк</v>
      </c>
      <c r="CO264" s="20" t="str">
        <f t="shared" si="274"/>
        <v>анг</v>
      </c>
      <c r="CP264" s="20" t="str">
        <f t="shared" ref="CP264:CU264" si="279">CP386</f>
        <v/>
      </c>
      <c r="CQ264" s="20" t="str">
        <f t="shared" si="279"/>
        <v/>
      </c>
      <c r="CR264" s="20" t="str">
        <f t="shared" si="279"/>
        <v/>
      </c>
      <c r="CS264" s="20" t="str">
        <f t="shared" si="279"/>
        <v/>
      </c>
      <c r="CT264" s="20" t="str">
        <f t="shared" si="279"/>
        <v/>
      </c>
      <c r="CU264" s="20" t="str">
        <f t="shared" si="279"/>
        <v/>
      </c>
    </row>
    <row r="265" spans="9:99" x14ac:dyDescent="0.25">
      <c r="I265" s="24" t="s">
        <v>212</v>
      </c>
      <c r="J265" s="29">
        <v>2</v>
      </c>
      <c r="K265" s="92" t="str">
        <f t="shared" si="221"/>
        <v>5В</v>
      </c>
      <c r="L265" s="92" t="str">
        <f t="shared" si="222"/>
        <v>11А</v>
      </c>
      <c r="M265" s="92" t="str">
        <f t="shared" si="223"/>
        <v>5А</v>
      </c>
      <c r="N265" s="92" t="str">
        <f t="shared" si="224"/>
        <v>5Б</v>
      </c>
      <c r="O265" s="92" t="str">
        <f t="shared" si="225"/>
        <v>8А</v>
      </c>
      <c r="P265" s="92" t="str">
        <f t="shared" si="226"/>
        <v/>
      </c>
      <c r="Q265" s="92" t="str">
        <f t="shared" si="227"/>
        <v>7А</v>
      </c>
      <c r="R265" s="92" t="str">
        <f t="shared" si="228"/>
        <v>8В</v>
      </c>
      <c r="S265" s="92" t="str">
        <f t="shared" si="229"/>
        <v>3А</v>
      </c>
      <c r="T265" s="92" t="str">
        <f t="shared" si="230"/>
        <v/>
      </c>
      <c r="U265" s="92" t="str">
        <f t="shared" si="231"/>
        <v/>
      </c>
      <c r="V265" s="92" t="str">
        <f t="shared" si="232"/>
        <v>3Б</v>
      </c>
      <c r="W265" s="92" t="str">
        <f t="shared" si="233"/>
        <v>3Б</v>
      </c>
      <c r="X265" s="92" t="str">
        <f t="shared" si="234"/>
        <v>3А</v>
      </c>
      <c r="Y265" s="92" t="str">
        <f t="shared" si="235"/>
        <v/>
      </c>
      <c r="Z265" s="92" t="str">
        <f t="shared" si="236"/>
        <v>7Б</v>
      </c>
      <c r="AA265" s="92" t="str">
        <f t="shared" si="237"/>
        <v>7В</v>
      </c>
      <c r="AB265" s="92" t="str">
        <f t="shared" si="238"/>
        <v>6В</v>
      </c>
      <c r="AC265" s="92" t="str">
        <f t="shared" si="239"/>
        <v/>
      </c>
      <c r="AD265" s="92" t="str">
        <f t="shared" ref="AD265:AR265" si="280">IF(AD187&lt;&gt;1,"",INDEX($BY$330:$FV$330,MATCH(AD$249,$BY346:$FV346,0)))</f>
        <v>10Б</v>
      </c>
      <c r="AE265" s="92" t="str">
        <f t="shared" si="280"/>
        <v>9Б</v>
      </c>
      <c r="AF265" s="92" t="str">
        <f t="shared" si="280"/>
        <v/>
      </c>
      <c r="AG265" s="92" t="str">
        <f t="shared" si="280"/>
        <v>8Б</v>
      </c>
      <c r="AH265" s="92" t="str">
        <f t="shared" si="280"/>
        <v>9А</v>
      </c>
      <c r="AI265" s="92" t="str">
        <f t="shared" si="280"/>
        <v/>
      </c>
      <c r="AJ265" s="92" t="str">
        <f t="shared" si="280"/>
        <v>6А</v>
      </c>
      <c r="AK265" s="92" t="str">
        <f t="shared" si="280"/>
        <v/>
      </c>
      <c r="AL265" s="92" t="str">
        <f t="shared" si="280"/>
        <v>10А</v>
      </c>
      <c r="AM265" s="92" t="str">
        <f t="shared" si="280"/>
        <v>6Б</v>
      </c>
      <c r="AN265" s="92" t="str">
        <f t="shared" si="280"/>
        <v>10Б</v>
      </c>
      <c r="AO265" s="92" t="str">
        <f t="shared" si="280"/>
        <v/>
      </c>
      <c r="AP265" s="92" t="str">
        <f t="shared" si="280"/>
        <v/>
      </c>
      <c r="AQ265" s="92" t="str">
        <f t="shared" si="280"/>
        <v/>
      </c>
      <c r="AR265" s="92" t="str">
        <f t="shared" si="280"/>
        <v/>
      </c>
      <c r="AW265" s="38" t="s">
        <v>212</v>
      </c>
      <c r="AX265" s="29">
        <v>2</v>
      </c>
      <c r="AY265" s="29">
        <f t="shared" ref="AY265:BU265" si="281">IF(AY187="",0,INDEX($AJ$4:$AJ$111,MATCH(AY187,$AI$4:$AI$111,0)))</f>
        <v>10</v>
      </c>
      <c r="AZ265" s="29">
        <f t="shared" si="281"/>
        <v>10</v>
      </c>
      <c r="BA265" s="29">
        <f t="shared" si="281"/>
        <v>6</v>
      </c>
      <c r="BB265" s="29">
        <f t="shared" si="281"/>
        <v>7</v>
      </c>
      <c r="BC265" s="29">
        <f t="shared" si="281"/>
        <v>3</v>
      </c>
      <c r="BD265" s="29">
        <f t="shared" si="281"/>
        <v>12</v>
      </c>
      <c r="BE265" s="29">
        <f t="shared" si="281"/>
        <v>6</v>
      </c>
      <c r="BF265" s="29">
        <f t="shared" si="281"/>
        <v>12</v>
      </c>
      <c r="BG265" s="29">
        <f t="shared" si="281"/>
        <v>12</v>
      </c>
      <c r="BH265" s="29">
        <f t="shared" si="281"/>
        <v>6</v>
      </c>
      <c r="BI265" s="29">
        <f t="shared" si="281"/>
        <v>9</v>
      </c>
      <c r="BJ265" s="29">
        <f t="shared" si="281"/>
        <v>10</v>
      </c>
      <c r="BK265" s="29">
        <f t="shared" si="281"/>
        <v>9</v>
      </c>
      <c r="BL265" s="29">
        <f t="shared" si="281"/>
        <v>9</v>
      </c>
      <c r="BM265" s="29">
        <f t="shared" si="281"/>
        <v>7</v>
      </c>
      <c r="BN265" s="29">
        <f t="shared" si="281"/>
        <v>8</v>
      </c>
      <c r="BO265" s="29">
        <f t="shared" si="281"/>
        <v>10</v>
      </c>
      <c r="BP265" s="29">
        <f t="shared" si="281"/>
        <v>11</v>
      </c>
      <c r="BQ265" s="29">
        <f t="shared" si="281"/>
        <v>11</v>
      </c>
      <c r="BR265" s="29">
        <f t="shared" si="281"/>
        <v>0</v>
      </c>
      <c r="BS265" s="29">
        <f t="shared" si="281"/>
        <v>0</v>
      </c>
      <c r="BT265" s="29">
        <f t="shared" si="281"/>
        <v>0</v>
      </c>
      <c r="BU265" s="29">
        <f t="shared" si="281"/>
        <v>0</v>
      </c>
      <c r="BV265" s="29">
        <v>2</v>
      </c>
      <c r="BW265" s="38" t="s">
        <v>212</v>
      </c>
      <c r="BX265" s="29">
        <v>2</v>
      </c>
      <c r="BY265" s="154"/>
      <c r="BZ265" s="154"/>
      <c r="CA265" s="154"/>
      <c r="CB265" s="154"/>
      <c r="CC265" s="154"/>
      <c r="CD265" s="154"/>
      <c r="CE265" s="154"/>
      <c r="CF265" s="154"/>
      <c r="CG265" s="154"/>
      <c r="CH265" s="154"/>
      <c r="CI265" s="154"/>
      <c r="CJ265" s="154"/>
      <c r="CK265" s="154"/>
      <c r="CL265" s="154"/>
      <c r="CM265" s="154"/>
      <c r="CN265" s="154"/>
      <c r="CO265" s="154"/>
      <c r="CP265" s="154"/>
      <c r="CQ265" s="154"/>
      <c r="CR265" s="154"/>
      <c r="CS265" s="154"/>
      <c r="CT265" s="154"/>
      <c r="CU265" s="154"/>
    </row>
    <row r="266" spans="9:99" x14ac:dyDescent="0.25">
      <c r="I266" s="24" t="s">
        <v>212</v>
      </c>
      <c r="J266" s="29">
        <v>3</v>
      </c>
      <c r="K266" s="92" t="str">
        <f t="shared" si="221"/>
        <v>10А</v>
      </c>
      <c r="L266" s="92" t="str">
        <f t="shared" si="222"/>
        <v>11А</v>
      </c>
      <c r="M266" s="92" t="str">
        <f t="shared" si="223"/>
        <v>5А</v>
      </c>
      <c r="N266" s="92" t="str">
        <f t="shared" si="224"/>
        <v>8Б</v>
      </c>
      <c r="O266" s="92" t="str">
        <f t="shared" si="225"/>
        <v>9Б</v>
      </c>
      <c r="P266" s="92" t="str">
        <f t="shared" si="226"/>
        <v/>
      </c>
      <c r="Q266" s="92" t="str">
        <f t="shared" si="227"/>
        <v/>
      </c>
      <c r="R266" s="92" t="str">
        <f t="shared" si="228"/>
        <v>5В</v>
      </c>
      <c r="S266" s="92" t="str">
        <f t="shared" si="229"/>
        <v>6В</v>
      </c>
      <c r="T266" s="92" t="str">
        <f t="shared" si="230"/>
        <v/>
      </c>
      <c r="U266" s="92" t="str">
        <f t="shared" si="231"/>
        <v/>
      </c>
      <c r="V266" s="92" t="str">
        <f t="shared" si="232"/>
        <v>6Б</v>
      </c>
      <c r="W266" s="92" t="str">
        <f t="shared" si="233"/>
        <v>6В</v>
      </c>
      <c r="X266" s="92" t="str">
        <f t="shared" si="234"/>
        <v>7Б</v>
      </c>
      <c r="Y266" s="92" t="str">
        <f t="shared" si="235"/>
        <v>6Б</v>
      </c>
      <c r="Z266" s="92" t="str">
        <f t="shared" si="236"/>
        <v>8А</v>
      </c>
      <c r="AA266" s="92" t="str">
        <f t="shared" si="237"/>
        <v>6А</v>
      </c>
      <c r="AB266" s="92" t="str">
        <f t="shared" si="238"/>
        <v/>
      </c>
      <c r="AC266" s="92" t="str">
        <f t="shared" si="239"/>
        <v/>
      </c>
      <c r="AD266" s="92" t="str">
        <f t="shared" ref="AD266:AR266" si="282">IF(AD188&lt;&gt;1,"",INDEX($BY$330:$FV$330,MATCH(AD$249,$BY347:$FV347,0)))</f>
        <v>7Б</v>
      </c>
      <c r="AE266" s="92" t="str">
        <f t="shared" si="282"/>
        <v>8В</v>
      </c>
      <c r="AF266" s="92" t="str">
        <f t="shared" si="282"/>
        <v>10Б</v>
      </c>
      <c r="AG266" s="92" t="str">
        <f t="shared" si="282"/>
        <v/>
      </c>
      <c r="AH266" s="92" t="str">
        <f t="shared" si="282"/>
        <v>7А</v>
      </c>
      <c r="AI266" s="92" t="str">
        <f t="shared" si="282"/>
        <v/>
      </c>
      <c r="AJ266" s="92" t="str">
        <f t="shared" si="282"/>
        <v/>
      </c>
      <c r="AK266" s="92" t="str">
        <f t="shared" si="282"/>
        <v/>
      </c>
      <c r="AL266" s="92" t="str">
        <f t="shared" si="282"/>
        <v/>
      </c>
      <c r="AM266" s="92" t="str">
        <f t="shared" si="282"/>
        <v>9А</v>
      </c>
      <c r="AN266" s="92" t="str">
        <f t="shared" si="282"/>
        <v>7В</v>
      </c>
      <c r="AO266" s="92" t="str">
        <f t="shared" si="282"/>
        <v/>
      </c>
      <c r="AP266" s="92" t="str">
        <f t="shared" si="282"/>
        <v/>
      </c>
      <c r="AQ266" s="92" t="str">
        <f t="shared" si="282"/>
        <v/>
      </c>
      <c r="AR266" s="92" t="str">
        <f t="shared" si="282"/>
        <v>5Б</v>
      </c>
      <c r="AW266" s="38" t="s">
        <v>212</v>
      </c>
      <c r="AX266" s="29">
        <v>3</v>
      </c>
      <c r="AY266" s="29">
        <f t="shared" ref="AY266:BU266" si="283">IF(AY188="",0,INDEX($AJ$4:$AJ$111,MATCH(AY188,$AI$4:$AI$111,0)))</f>
        <v>6</v>
      </c>
      <c r="AZ266" s="29">
        <f t="shared" si="283"/>
        <v>4</v>
      </c>
      <c r="BA266" s="29">
        <f t="shared" si="283"/>
        <v>10</v>
      </c>
      <c r="BB266" s="29">
        <f t="shared" si="283"/>
        <v>12</v>
      </c>
      <c r="BC266" s="29">
        <f t="shared" si="283"/>
        <v>11</v>
      </c>
      <c r="BD266" s="29">
        <f t="shared" si="283"/>
        <v>11</v>
      </c>
      <c r="BE266" s="29">
        <f t="shared" si="283"/>
        <v>9</v>
      </c>
      <c r="BF266" s="29">
        <f t="shared" si="283"/>
        <v>8</v>
      </c>
      <c r="BG266" s="29">
        <f t="shared" si="283"/>
        <v>3</v>
      </c>
      <c r="BH266" s="29">
        <f t="shared" si="283"/>
        <v>12</v>
      </c>
      <c r="BI266" s="29">
        <f t="shared" si="283"/>
        <v>10</v>
      </c>
      <c r="BJ266" s="29">
        <f t="shared" si="283"/>
        <v>9</v>
      </c>
      <c r="BK266" s="29">
        <f t="shared" si="283"/>
        <v>3</v>
      </c>
      <c r="BL266" s="29">
        <f t="shared" si="283"/>
        <v>6</v>
      </c>
      <c r="BM266" s="29">
        <f t="shared" si="283"/>
        <v>10</v>
      </c>
      <c r="BN266" s="29">
        <f t="shared" si="283"/>
        <v>8</v>
      </c>
      <c r="BO266" s="29">
        <f t="shared" si="283"/>
        <v>6</v>
      </c>
      <c r="BP266" s="29">
        <f t="shared" si="283"/>
        <v>0</v>
      </c>
      <c r="BQ266" s="29">
        <f t="shared" si="283"/>
        <v>0</v>
      </c>
      <c r="BR266" s="29">
        <f t="shared" si="283"/>
        <v>0</v>
      </c>
      <c r="BS266" s="29">
        <f t="shared" si="283"/>
        <v>0</v>
      </c>
      <c r="BT266" s="29">
        <f t="shared" si="283"/>
        <v>0</v>
      </c>
      <c r="BU266" s="29">
        <f t="shared" si="283"/>
        <v>0</v>
      </c>
      <c r="BV266" s="29">
        <v>3</v>
      </c>
      <c r="BW266" s="38" t="s">
        <v>212</v>
      </c>
      <c r="BX266" s="29">
        <v>3</v>
      </c>
      <c r="BY266" s="154"/>
      <c r="BZ266" s="154"/>
      <c r="CA266" s="154"/>
      <c r="CB266" s="154"/>
      <c r="CC266" s="154"/>
      <c r="CD266" s="154"/>
      <c r="CE266" s="154"/>
      <c r="CF266" s="154"/>
      <c r="CG266" s="154"/>
      <c r="CH266" s="154"/>
      <c r="CI266" s="154"/>
      <c r="CJ266" s="154"/>
      <c r="CK266" s="154"/>
      <c r="CL266" s="154"/>
      <c r="CM266" s="154"/>
      <c r="CN266" s="154"/>
      <c r="CO266" s="154"/>
      <c r="CP266" s="154"/>
      <c r="CQ266" s="154"/>
      <c r="CR266" s="154"/>
      <c r="CS266" s="154"/>
      <c r="CT266" s="154"/>
      <c r="CU266" s="154"/>
    </row>
    <row r="267" spans="9:99" x14ac:dyDescent="0.25">
      <c r="I267" s="24" t="s">
        <v>212</v>
      </c>
      <c r="J267" s="29">
        <v>4</v>
      </c>
      <c r="K267" s="92" t="str">
        <f t="shared" si="221"/>
        <v>10А</v>
      </c>
      <c r="L267" s="92" t="str">
        <f t="shared" si="222"/>
        <v>8В</v>
      </c>
      <c r="M267" s="92" t="str">
        <f t="shared" si="223"/>
        <v>6А</v>
      </c>
      <c r="N267" s="92" t="str">
        <f t="shared" si="224"/>
        <v>5А</v>
      </c>
      <c r="O267" s="92" t="str">
        <f t="shared" si="225"/>
        <v>9Б</v>
      </c>
      <c r="P267" s="92" t="str">
        <f t="shared" si="226"/>
        <v/>
      </c>
      <c r="Q267" s="92" t="str">
        <f t="shared" si="227"/>
        <v>6В</v>
      </c>
      <c r="R267" s="92" t="str">
        <f t="shared" si="228"/>
        <v>5В</v>
      </c>
      <c r="S267" s="92" t="str">
        <f t="shared" si="229"/>
        <v>7А</v>
      </c>
      <c r="T267" s="92" t="str">
        <f t="shared" si="230"/>
        <v>7В</v>
      </c>
      <c r="U267" s="92" t="str">
        <f t="shared" si="231"/>
        <v>7Б</v>
      </c>
      <c r="V267" s="92" t="str">
        <f t="shared" si="232"/>
        <v>7А</v>
      </c>
      <c r="W267" s="92" t="str">
        <f t="shared" si="233"/>
        <v/>
      </c>
      <c r="X267" s="92" t="str">
        <f t="shared" si="234"/>
        <v/>
      </c>
      <c r="Y267" s="92" t="str">
        <f t="shared" si="235"/>
        <v>7В</v>
      </c>
      <c r="Z267" s="92" t="str">
        <f t="shared" si="236"/>
        <v>10Б</v>
      </c>
      <c r="AA267" s="92" t="str">
        <f t="shared" si="237"/>
        <v>9А</v>
      </c>
      <c r="AB267" s="92" t="str">
        <f t="shared" si="238"/>
        <v>8Б</v>
      </c>
      <c r="AC267" s="92" t="str">
        <f t="shared" si="239"/>
        <v>5Б</v>
      </c>
      <c r="AD267" s="92" t="str">
        <f t="shared" ref="AD267:AR267" si="284">IF(AD189&lt;&gt;1,"",INDEX($BY$330:$FV$330,MATCH(AD$249,$BY348:$FV348,0)))</f>
        <v>7Б</v>
      </c>
      <c r="AE267" s="92" t="str">
        <f t="shared" si="284"/>
        <v>8А</v>
      </c>
      <c r="AF267" s="92" t="str">
        <f t="shared" si="284"/>
        <v>11А</v>
      </c>
      <c r="AG267" s="92" t="str">
        <f t="shared" si="284"/>
        <v/>
      </c>
      <c r="AH267" s="92" t="str">
        <f t="shared" si="284"/>
        <v>11А</v>
      </c>
      <c r="AI267" s="92" t="str">
        <f t="shared" si="284"/>
        <v/>
      </c>
      <c r="AJ267" s="92" t="str">
        <f t="shared" si="284"/>
        <v/>
      </c>
      <c r="AK267" s="92" t="str">
        <f t="shared" si="284"/>
        <v>6Б</v>
      </c>
      <c r="AL267" s="92" t="str">
        <f t="shared" si="284"/>
        <v/>
      </c>
      <c r="AM267" s="92" t="str">
        <f t="shared" si="284"/>
        <v/>
      </c>
      <c r="AN267" s="92" t="str">
        <f t="shared" si="284"/>
        <v/>
      </c>
      <c r="AO267" s="92" t="str">
        <f t="shared" si="284"/>
        <v/>
      </c>
      <c r="AP267" s="92" t="str">
        <f t="shared" si="284"/>
        <v/>
      </c>
      <c r="AQ267" s="92" t="str">
        <f t="shared" si="284"/>
        <v/>
      </c>
      <c r="AR267" s="92" t="str">
        <f t="shared" si="284"/>
        <v/>
      </c>
      <c r="AW267" s="38" t="s">
        <v>212</v>
      </c>
      <c r="AX267" s="29">
        <v>4</v>
      </c>
      <c r="AY267" s="29">
        <f t="shared" ref="AY267:BU267" si="285">IF(AY189="",0,INDEX($AJ$4:$AJ$111,MATCH(AY189,$AI$4:$AI$111,0)))</f>
        <v>10</v>
      </c>
      <c r="AZ267" s="29">
        <f t="shared" si="285"/>
        <v>12</v>
      </c>
      <c r="BA267" s="29">
        <f t="shared" si="285"/>
        <v>6</v>
      </c>
      <c r="BB267" s="29">
        <f t="shared" si="285"/>
        <v>6</v>
      </c>
      <c r="BC267" s="29">
        <f t="shared" si="285"/>
        <v>7</v>
      </c>
      <c r="BD267" s="29">
        <f t="shared" si="285"/>
        <v>10</v>
      </c>
      <c r="BE267" s="29">
        <f t="shared" si="285"/>
        <v>11</v>
      </c>
      <c r="BF267" s="29">
        <f t="shared" si="285"/>
        <v>11</v>
      </c>
      <c r="BG267" s="29">
        <f t="shared" si="285"/>
        <v>11</v>
      </c>
      <c r="BH267" s="29">
        <f t="shared" si="285"/>
        <v>9</v>
      </c>
      <c r="BI267" s="29">
        <f t="shared" si="285"/>
        <v>12</v>
      </c>
      <c r="BJ267" s="29">
        <f t="shared" si="285"/>
        <v>10</v>
      </c>
      <c r="BK267" s="29">
        <f t="shared" si="285"/>
        <v>12</v>
      </c>
      <c r="BL267" s="29">
        <f t="shared" si="285"/>
        <v>10</v>
      </c>
      <c r="BM267" s="29">
        <f t="shared" si="285"/>
        <v>6</v>
      </c>
      <c r="BN267" s="29">
        <f t="shared" si="285"/>
        <v>12</v>
      </c>
      <c r="BO267" s="29">
        <f t="shared" si="285"/>
        <v>9</v>
      </c>
      <c r="BP267" s="29">
        <f t="shared" si="285"/>
        <v>0</v>
      </c>
      <c r="BQ267" s="29">
        <f t="shared" si="285"/>
        <v>0</v>
      </c>
      <c r="BR267" s="29">
        <f t="shared" si="285"/>
        <v>0</v>
      </c>
      <c r="BS267" s="29">
        <f t="shared" si="285"/>
        <v>0</v>
      </c>
      <c r="BT267" s="29">
        <f t="shared" si="285"/>
        <v>0</v>
      </c>
      <c r="BU267" s="29">
        <f t="shared" si="285"/>
        <v>0</v>
      </c>
      <c r="BV267" s="29">
        <v>4</v>
      </c>
      <c r="BW267" s="38" t="s">
        <v>212</v>
      </c>
      <c r="BX267" s="29">
        <v>4</v>
      </c>
      <c r="BY267" s="154"/>
      <c r="BZ267" s="154"/>
      <c r="CA267" s="154"/>
      <c r="CB267" s="154"/>
      <c r="CC267" s="154"/>
      <c r="CD267" s="154"/>
      <c r="CE267" s="154"/>
      <c r="CF267" s="154"/>
      <c r="CG267" s="154"/>
      <c r="CH267" s="154"/>
      <c r="CI267" s="154"/>
      <c r="CJ267" s="154"/>
      <c r="CK267" s="154"/>
      <c r="CL267" s="154"/>
      <c r="CM267" s="154"/>
      <c r="CN267" s="154"/>
      <c r="CO267" s="154"/>
      <c r="CP267" s="154"/>
      <c r="CQ267" s="154"/>
      <c r="CR267" s="154"/>
      <c r="CS267" s="154"/>
      <c r="CT267" s="154"/>
      <c r="CU267" s="154"/>
    </row>
    <row r="268" spans="9:99" x14ac:dyDescent="0.25">
      <c r="I268" s="24" t="s">
        <v>212</v>
      </c>
      <c r="J268" s="29">
        <v>5</v>
      </c>
      <c r="K268" s="92" t="str">
        <f t="shared" si="221"/>
        <v>5Б</v>
      </c>
      <c r="L268" s="92" t="str">
        <f t="shared" si="222"/>
        <v>6В</v>
      </c>
      <c r="M268" s="92" t="str">
        <f t="shared" si="223"/>
        <v/>
      </c>
      <c r="N268" s="92" t="str">
        <f t="shared" si="224"/>
        <v>5А</v>
      </c>
      <c r="O268" s="92" t="str">
        <f t="shared" si="225"/>
        <v>6А</v>
      </c>
      <c r="P268" s="92" t="str">
        <f t="shared" si="226"/>
        <v/>
      </c>
      <c r="Q268" s="92" t="str">
        <f t="shared" si="227"/>
        <v>6Б</v>
      </c>
      <c r="R268" s="92" t="str">
        <f t="shared" si="228"/>
        <v/>
      </c>
      <c r="S268" s="92" t="str">
        <f t="shared" si="229"/>
        <v/>
      </c>
      <c r="T268" s="92" t="str">
        <f t="shared" si="230"/>
        <v>10А</v>
      </c>
      <c r="U268" s="92" t="str">
        <f t="shared" si="231"/>
        <v>10Б</v>
      </c>
      <c r="V268" s="92" t="str">
        <f t="shared" si="232"/>
        <v/>
      </c>
      <c r="W268" s="92" t="str">
        <f t="shared" si="233"/>
        <v>10Б</v>
      </c>
      <c r="X268" s="92" t="str">
        <f t="shared" si="234"/>
        <v>10А</v>
      </c>
      <c r="Y268" s="92" t="str">
        <f t="shared" si="235"/>
        <v>10А</v>
      </c>
      <c r="Z268" s="92" t="str">
        <f t="shared" si="236"/>
        <v>8В</v>
      </c>
      <c r="AA268" s="92" t="str">
        <f t="shared" si="237"/>
        <v>11А</v>
      </c>
      <c r="AB268" s="92" t="str">
        <f t="shared" si="238"/>
        <v>5В</v>
      </c>
      <c r="AC268" s="92" t="str">
        <f t="shared" si="239"/>
        <v/>
      </c>
      <c r="AD268" s="92" t="str">
        <f t="shared" ref="AD268:AR268" si="286">IF(AD190&lt;&gt;1,"",INDEX($BY$330:$FV$330,MATCH(AD$249,$BY349:$FV349,0)))</f>
        <v/>
      </c>
      <c r="AE268" s="92" t="str">
        <f t="shared" si="286"/>
        <v>9А</v>
      </c>
      <c r="AF268" s="92" t="str">
        <f t="shared" si="286"/>
        <v>7В</v>
      </c>
      <c r="AG268" s="92" t="str">
        <f t="shared" si="286"/>
        <v/>
      </c>
      <c r="AH268" s="92" t="str">
        <f t="shared" si="286"/>
        <v>8А</v>
      </c>
      <c r="AI268" s="92" t="str">
        <f t="shared" si="286"/>
        <v/>
      </c>
      <c r="AJ268" s="92" t="str">
        <f t="shared" si="286"/>
        <v>8Б</v>
      </c>
      <c r="AK268" s="92" t="str">
        <f t="shared" si="286"/>
        <v>7Б</v>
      </c>
      <c r="AL268" s="92" t="str">
        <f t="shared" si="286"/>
        <v>9Б</v>
      </c>
      <c r="AM268" s="92" t="str">
        <f t="shared" si="286"/>
        <v>7А</v>
      </c>
      <c r="AN268" s="92" t="str">
        <f t="shared" si="286"/>
        <v/>
      </c>
      <c r="AO268" s="92" t="str">
        <f t="shared" si="286"/>
        <v/>
      </c>
      <c r="AP268" s="92" t="str">
        <f t="shared" si="286"/>
        <v/>
      </c>
      <c r="AQ268" s="92" t="str">
        <f t="shared" si="286"/>
        <v/>
      </c>
      <c r="AR268" s="92" t="str">
        <f t="shared" si="286"/>
        <v/>
      </c>
      <c r="AW268" s="38" t="s">
        <v>212</v>
      </c>
      <c r="AX268" s="29">
        <v>5</v>
      </c>
      <c r="AY268" s="29">
        <f t="shared" ref="AY268:BU268" si="287">IF(AY190="",0,INDEX($AJ$4:$AJ$111,MATCH(AY190,$AI$4:$AI$111,0)))</f>
        <v>6</v>
      </c>
      <c r="AZ268" s="29">
        <f t="shared" si="287"/>
        <v>6</v>
      </c>
      <c r="BA268" s="29">
        <f t="shared" si="287"/>
        <v>12</v>
      </c>
      <c r="BB268" s="29">
        <f t="shared" si="287"/>
        <v>10</v>
      </c>
      <c r="BC268" s="29">
        <f t="shared" si="287"/>
        <v>10</v>
      </c>
      <c r="BD268" s="29">
        <f t="shared" si="287"/>
        <v>6</v>
      </c>
      <c r="BE268" s="29">
        <f t="shared" si="287"/>
        <v>3</v>
      </c>
      <c r="BF268" s="29">
        <f t="shared" si="287"/>
        <v>7</v>
      </c>
      <c r="BG268" s="29">
        <f t="shared" si="287"/>
        <v>8</v>
      </c>
      <c r="BH268" s="29">
        <f t="shared" si="287"/>
        <v>9</v>
      </c>
      <c r="BI268" s="29">
        <f t="shared" si="287"/>
        <v>7</v>
      </c>
      <c r="BJ268" s="29">
        <f t="shared" si="287"/>
        <v>12</v>
      </c>
      <c r="BK268" s="29">
        <f t="shared" si="287"/>
        <v>9</v>
      </c>
      <c r="BL268" s="29">
        <f t="shared" si="287"/>
        <v>7</v>
      </c>
      <c r="BM268" s="29">
        <f t="shared" si="287"/>
        <v>11</v>
      </c>
      <c r="BN268" s="29">
        <f t="shared" si="287"/>
        <v>11</v>
      </c>
      <c r="BO268" s="29">
        <f t="shared" si="287"/>
        <v>12</v>
      </c>
      <c r="BP268" s="29">
        <f t="shared" si="287"/>
        <v>0</v>
      </c>
      <c r="BQ268" s="29">
        <f t="shared" si="287"/>
        <v>0</v>
      </c>
      <c r="BR268" s="29">
        <f t="shared" si="287"/>
        <v>0</v>
      </c>
      <c r="BS268" s="29">
        <f t="shared" si="287"/>
        <v>0</v>
      </c>
      <c r="BT268" s="29">
        <f t="shared" si="287"/>
        <v>0</v>
      </c>
      <c r="BU268" s="29">
        <f t="shared" si="287"/>
        <v>0</v>
      </c>
      <c r="BV268" s="29">
        <v>5</v>
      </c>
      <c r="BW268" s="38" t="s">
        <v>212</v>
      </c>
      <c r="BX268" s="29">
        <v>5</v>
      </c>
      <c r="BY268" s="154"/>
      <c r="BZ268" s="154"/>
      <c r="CA268" s="154"/>
      <c r="CB268" s="154"/>
      <c r="CC268" s="154"/>
      <c r="CD268" s="154"/>
      <c r="CE268" s="154"/>
      <c r="CF268" s="154"/>
      <c r="CG268" s="154"/>
      <c r="CH268" s="154"/>
      <c r="CI268" s="154"/>
      <c r="CJ268" s="154"/>
      <c r="CK268" s="154"/>
      <c r="CL268" s="154"/>
      <c r="CM268" s="154"/>
      <c r="CN268" s="154"/>
      <c r="CO268" s="154"/>
      <c r="CP268" s="154"/>
      <c r="CQ268" s="154"/>
      <c r="CR268" s="154"/>
      <c r="CS268" s="154"/>
      <c r="CT268" s="154"/>
      <c r="CU268" s="154"/>
    </row>
    <row r="269" spans="9:99" x14ac:dyDescent="0.25">
      <c r="I269" s="24" t="s">
        <v>212</v>
      </c>
      <c r="J269" s="29">
        <v>6</v>
      </c>
      <c r="K269" s="92" t="str">
        <f t="shared" si="221"/>
        <v>5Б</v>
      </c>
      <c r="L269" s="92" t="str">
        <f t="shared" si="222"/>
        <v>6В</v>
      </c>
      <c r="M269" s="92" t="str">
        <f t="shared" si="223"/>
        <v/>
      </c>
      <c r="N269" s="92" t="str">
        <f t="shared" si="224"/>
        <v>6Б</v>
      </c>
      <c r="O269" s="92" t="str">
        <f t="shared" si="225"/>
        <v>6А</v>
      </c>
      <c r="P269" s="92" t="str">
        <f t="shared" si="226"/>
        <v>7В</v>
      </c>
      <c r="Q269" s="92" t="str">
        <f t="shared" si="227"/>
        <v>7Б</v>
      </c>
      <c r="R269" s="92" t="str">
        <f t="shared" si="228"/>
        <v/>
      </c>
      <c r="S269" s="92" t="str">
        <f t="shared" si="229"/>
        <v/>
      </c>
      <c r="T269" s="92" t="str">
        <f t="shared" si="230"/>
        <v/>
      </c>
      <c r="U269" s="92" t="str">
        <f t="shared" si="231"/>
        <v>9А</v>
      </c>
      <c r="V269" s="92" t="str">
        <f t="shared" si="232"/>
        <v>9Б</v>
      </c>
      <c r="W269" s="92" t="str">
        <f t="shared" si="233"/>
        <v>9А</v>
      </c>
      <c r="X269" s="92" t="str">
        <f t="shared" si="234"/>
        <v>9А</v>
      </c>
      <c r="Y269" s="92" t="str">
        <f t="shared" si="235"/>
        <v>9Б</v>
      </c>
      <c r="Z269" s="92" t="str">
        <f t="shared" si="236"/>
        <v>10А</v>
      </c>
      <c r="AA269" s="92" t="str">
        <f t="shared" si="237"/>
        <v>7А</v>
      </c>
      <c r="AB269" s="92" t="str">
        <f t="shared" si="238"/>
        <v/>
      </c>
      <c r="AC269" s="92" t="str">
        <f t="shared" si="239"/>
        <v>5А</v>
      </c>
      <c r="AD269" s="92" t="str">
        <f t="shared" ref="AD269:AR269" si="288">IF(AD191&lt;&gt;1,"",INDEX($BY$330:$FV$330,MATCH(AD$249,$BY350:$FV350,0)))</f>
        <v/>
      </c>
      <c r="AE269" s="92" t="str">
        <f t="shared" si="288"/>
        <v>8Б</v>
      </c>
      <c r="AF269" s="92" t="str">
        <f t="shared" si="288"/>
        <v>10А</v>
      </c>
      <c r="AG269" s="92" t="str">
        <f t="shared" si="288"/>
        <v>8В</v>
      </c>
      <c r="AH269" s="92" t="str">
        <f t="shared" si="288"/>
        <v/>
      </c>
      <c r="AI269" s="92" t="str">
        <f t="shared" si="288"/>
        <v/>
      </c>
      <c r="AJ269" s="92" t="str">
        <f t="shared" si="288"/>
        <v>8А</v>
      </c>
      <c r="AK269" s="92" t="str">
        <f t="shared" si="288"/>
        <v/>
      </c>
      <c r="AL269" s="92" t="str">
        <f t="shared" si="288"/>
        <v>10Б</v>
      </c>
      <c r="AM269" s="92" t="str">
        <f t="shared" si="288"/>
        <v>11А</v>
      </c>
      <c r="AN269" s="92" t="str">
        <f t="shared" si="288"/>
        <v>11А</v>
      </c>
      <c r="AO269" s="92" t="str">
        <f t="shared" si="288"/>
        <v/>
      </c>
      <c r="AP269" s="92" t="str">
        <f t="shared" si="288"/>
        <v/>
      </c>
      <c r="AQ269" s="92" t="str">
        <f t="shared" si="288"/>
        <v/>
      </c>
      <c r="AR269" s="92" t="str">
        <f t="shared" si="288"/>
        <v>5В</v>
      </c>
      <c r="AW269" s="38" t="s">
        <v>212</v>
      </c>
      <c r="AX269" s="29">
        <v>6</v>
      </c>
      <c r="AY269" s="29">
        <f t="shared" ref="AY269:BU269" si="289">IF(AY191="",0,INDEX($AJ$4:$AJ$111,MATCH(AY191,$AI$4:$AI$111,0)))</f>
        <v>12</v>
      </c>
      <c r="AZ269" s="29">
        <f t="shared" si="289"/>
        <v>10</v>
      </c>
      <c r="BA269" s="29">
        <f t="shared" si="289"/>
        <v>4</v>
      </c>
      <c r="BB269" s="29">
        <f t="shared" si="289"/>
        <v>6</v>
      </c>
      <c r="BC269" s="29">
        <f t="shared" si="289"/>
        <v>10</v>
      </c>
      <c r="BD269" s="29">
        <f t="shared" si="289"/>
        <v>10</v>
      </c>
      <c r="BE269" s="29">
        <f t="shared" si="289"/>
        <v>12</v>
      </c>
      <c r="BF269" s="29">
        <f t="shared" si="289"/>
        <v>6</v>
      </c>
      <c r="BG269" s="29">
        <f t="shared" si="289"/>
        <v>10</v>
      </c>
      <c r="BH269" s="29">
        <f t="shared" si="289"/>
        <v>7</v>
      </c>
      <c r="BI269" s="29">
        <f t="shared" si="289"/>
        <v>9</v>
      </c>
      <c r="BJ269" s="29">
        <f t="shared" si="289"/>
        <v>8</v>
      </c>
      <c r="BK269" s="29">
        <f t="shared" si="289"/>
        <v>11</v>
      </c>
      <c r="BL269" s="29">
        <f t="shared" si="289"/>
        <v>11</v>
      </c>
      <c r="BM269" s="29">
        <f t="shared" si="289"/>
        <v>12</v>
      </c>
      <c r="BN269" s="29">
        <f t="shared" si="289"/>
        <v>7</v>
      </c>
      <c r="BO269" s="29">
        <f t="shared" si="289"/>
        <v>3</v>
      </c>
      <c r="BP269" s="29">
        <f t="shared" si="289"/>
        <v>0</v>
      </c>
      <c r="BQ269" s="29">
        <f t="shared" si="289"/>
        <v>0</v>
      </c>
      <c r="BR269" s="29">
        <f t="shared" si="289"/>
        <v>0</v>
      </c>
      <c r="BS269" s="29">
        <f t="shared" si="289"/>
        <v>0</v>
      </c>
      <c r="BT269" s="29">
        <f t="shared" si="289"/>
        <v>0</v>
      </c>
      <c r="BU269" s="29">
        <f t="shared" si="289"/>
        <v>0</v>
      </c>
      <c r="BV269" s="29">
        <v>6</v>
      </c>
      <c r="BW269" s="38" t="s">
        <v>212</v>
      </c>
      <c r="BX269" s="29">
        <v>6</v>
      </c>
      <c r="BY269" s="20" t="str">
        <f t="shared" ref="BY269:CN269" si="290">BY391</f>
        <v>мат</v>
      </c>
      <c r="BZ269" s="20" t="str">
        <f t="shared" si="290"/>
        <v>русяз</v>
      </c>
      <c r="CA269" s="20" t="str">
        <f t="shared" si="290"/>
        <v>иск</v>
      </c>
      <c r="CB269" s="20" t="str">
        <f t="shared" si="290"/>
        <v>беллит</v>
      </c>
      <c r="CC269" s="20" t="str">
        <f t="shared" si="290"/>
        <v>русяз</v>
      </c>
      <c r="CD269" s="20" t="str">
        <f t="shared" si="290"/>
        <v>русяз</v>
      </c>
      <c r="CE269" s="20" t="str">
        <f t="shared" si="290"/>
        <v>мат</v>
      </c>
      <c r="CF269" s="20" t="str">
        <f t="shared" si="290"/>
        <v>беллит</v>
      </c>
      <c r="CG269" s="20" t="str">
        <f t="shared" si="290"/>
        <v>беляз</v>
      </c>
      <c r="CH269" s="20" t="str">
        <f t="shared" si="290"/>
        <v>ист</v>
      </c>
      <c r="CI269" s="20" t="str">
        <f t="shared" si="290"/>
        <v>физ</v>
      </c>
      <c r="CJ269" s="20" t="str">
        <f t="shared" si="290"/>
        <v>био</v>
      </c>
      <c r="CK269" s="20" t="str">
        <f t="shared" si="290"/>
        <v>анг</v>
      </c>
      <c r="CL269" s="20" t="str">
        <f t="shared" si="290"/>
        <v>анг</v>
      </c>
      <c r="CM269" s="20" t="str">
        <f t="shared" si="290"/>
        <v>мат</v>
      </c>
      <c r="CN269" s="20" t="str">
        <f t="shared" si="290"/>
        <v>ист</v>
      </c>
      <c r="CO269" s="20" t="str">
        <f t="shared" ref="CO269" si="291">CO391</f>
        <v>фк</v>
      </c>
      <c r="CP269" s="20" t="str">
        <f t="shared" ref="CP269:CU269" si="292">CP391</f>
        <v/>
      </c>
      <c r="CQ269" s="20" t="str">
        <f t="shared" si="292"/>
        <v/>
      </c>
      <c r="CR269" s="20" t="str">
        <f t="shared" si="292"/>
        <v/>
      </c>
      <c r="CS269" s="20" t="str">
        <f t="shared" si="292"/>
        <v/>
      </c>
      <c r="CT269" s="20" t="str">
        <f t="shared" si="292"/>
        <v/>
      </c>
      <c r="CU269" s="20" t="str">
        <f t="shared" si="292"/>
        <v/>
      </c>
    </row>
    <row r="270" spans="9:99" x14ac:dyDescent="0.25">
      <c r="I270" s="24" t="s">
        <v>212</v>
      </c>
      <c r="J270" s="88">
        <v>7</v>
      </c>
      <c r="K270" s="92" t="str">
        <f t="shared" si="221"/>
        <v/>
      </c>
      <c r="L270" s="92" t="str">
        <f t="shared" si="222"/>
        <v/>
      </c>
      <c r="M270" s="92" t="str">
        <f t="shared" si="223"/>
        <v/>
      </c>
      <c r="N270" s="92" t="str">
        <f t="shared" si="224"/>
        <v/>
      </c>
      <c r="O270" s="92" t="str">
        <f t="shared" si="225"/>
        <v/>
      </c>
      <c r="P270" s="92" t="str">
        <f t="shared" si="226"/>
        <v/>
      </c>
      <c r="Q270" s="92" t="str">
        <f t="shared" si="227"/>
        <v/>
      </c>
      <c r="R270" s="92" t="str">
        <f t="shared" si="228"/>
        <v/>
      </c>
      <c r="S270" s="92" t="str">
        <f t="shared" si="229"/>
        <v/>
      </c>
      <c r="T270" s="92" t="str">
        <f t="shared" si="230"/>
        <v/>
      </c>
      <c r="U270" s="92" t="str">
        <f t="shared" si="231"/>
        <v/>
      </c>
      <c r="V270" s="92" t="str">
        <f t="shared" si="232"/>
        <v/>
      </c>
      <c r="W270" s="92" t="str">
        <f t="shared" si="233"/>
        <v/>
      </c>
      <c r="X270" s="92" t="str">
        <f t="shared" si="234"/>
        <v/>
      </c>
      <c r="Y270" s="92" t="str">
        <f t="shared" si="235"/>
        <v/>
      </c>
      <c r="Z270" s="92" t="str">
        <f t="shared" si="236"/>
        <v/>
      </c>
      <c r="AA270" s="92" t="str">
        <f t="shared" si="237"/>
        <v/>
      </c>
      <c r="AB270" s="92" t="str">
        <f t="shared" si="238"/>
        <v/>
      </c>
      <c r="AC270" s="92" t="str">
        <f t="shared" si="239"/>
        <v/>
      </c>
      <c r="AD270" s="92" t="str">
        <f t="shared" ref="AD270:AR270" si="293">IF(AD192&lt;&gt;1,"",INDEX($BY$330:$FV$330,MATCH(AD$249,$BY351:$FV351,0)))</f>
        <v/>
      </c>
      <c r="AE270" s="92" t="str">
        <f t="shared" si="293"/>
        <v/>
      </c>
      <c r="AF270" s="92" t="str">
        <f t="shared" si="293"/>
        <v/>
      </c>
      <c r="AG270" s="92" t="str">
        <f t="shared" si="293"/>
        <v/>
      </c>
      <c r="AH270" s="92" t="str">
        <f t="shared" si="293"/>
        <v/>
      </c>
      <c r="AI270" s="92" t="str">
        <f t="shared" si="293"/>
        <v/>
      </c>
      <c r="AJ270" s="92" t="str">
        <f t="shared" si="293"/>
        <v/>
      </c>
      <c r="AK270" s="92" t="str">
        <f t="shared" si="293"/>
        <v/>
      </c>
      <c r="AL270" s="92" t="str">
        <f t="shared" si="293"/>
        <v/>
      </c>
      <c r="AM270" s="92" t="str">
        <f t="shared" si="293"/>
        <v>9Б</v>
      </c>
      <c r="AN270" s="92" t="str">
        <f t="shared" si="293"/>
        <v>8В</v>
      </c>
      <c r="AO270" s="92" t="str">
        <f t="shared" si="293"/>
        <v/>
      </c>
      <c r="AP270" s="92" t="str">
        <f t="shared" si="293"/>
        <v/>
      </c>
      <c r="AQ270" s="92" t="str">
        <f t="shared" si="293"/>
        <v/>
      </c>
      <c r="AR270" s="92" t="str">
        <f t="shared" si="293"/>
        <v/>
      </c>
      <c r="AW270" s="38" t="s">
        <v>212</v>
      </c>
      <c r="AX270" s="88">
        <v>7</v>
      </c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88">
        <v>7</v>
      </c>
      <c r="BW270" s="38" t="s">
        <v>212</v>
      </c>
      <c r="BX270" s="88">
        <v>7</v>
      </c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</row>
    <row r="271" spans="9:99" x14ac:dyDescent="0.25">
      <c r="I271" s="23" t="s">
        <v>213</v>
      </c>
      <c r="J271" s="29">
        <v>1</v>
      </c>
      <c r="K271" s="93" t="str">
        <f t="shared" si="221"/>
        <v/>
      </c>
      <c r="L271" s="93" t="str">
        <f t="shared" si="222"/>
        <v/>
      </c>
      <c r="M271" s="93" t="str">
        <f t="shared" si="223"/>
        <v/>
      </c>
      <c r="N271" s="93" t="str">
        <f t="shared" si="224"/>
        <v>5Б</v>
      </c>
      <c r="O271" s="93" t="str">
        <f t="shared" si="225"/>
        <v>9Б</v>
      </c>
      <c r="P271" s="93" t="str">
        <f t="shared" si="226"/>
        <v/>
      </c>
      <c r="Q271" s="93" t="str">
        <f t="shared" si="227"/>
        <v/>
      </c>
      <c r="R271" s="93" t="str">
        <f t="shared" si="228"/>
        <v>8В</v>
      </c>
      <c r="S271" s="93" t="str">
        <f t="shared" si="229"/>
        <v>3А</v>
      </c>
      <c r="T271" s="93" t="str">
        <f t="shared" si="230"/>
        <v/>
      </c>
      <c r="U271" s="93" t="str">
        <f t="shared" si="231"/>
        <v/>
      </c>
      <c r="V271" s="93" t="str">
        <f t="shared" si="232"/>
        <v>3Б</v>
      </c>
      <c r="W271" s="93" t="str">
        <f t="shared" si="233"/>
        <v>3Б</v>
      </c>
      <c r="X271" s="93" t="str">
        <f t="shared" si="234"/>
        <v>3А</v>
      </c>
      <c r="Y271" s="93" t="str">
        <f t="shared" si="235"/>
        <v>6Б</v>
      </c>
      <c r="Z271" s="93" t="str">
        <f t="shared" si="236"/>
        <v>10Б</v>
      </c>
      <c r="AA271" s="93" t="str">
        <f t="shared" si="237"/>
        <v>7В</v>
      </c>
      <c r="AB271" s="93" t="str">
        <f t="shared" si="238"/>
        <v>8Б</v>
      </c>
      <c r="AC271" s="93" t="str">
        <f t="shared" si="239"/>
        <v/>
      </c>
      <c r="AD271" s="93" t="str">
        <f t="shared" ref="AD271:AR271" si="294">IF(AD193&lt;&gt;1,"",INDEX($BY$330:$FV$330,MATCH(AD$249,$BY352:$FV352,0)))</f>
        <v>6Б</v>
      </c>
      <c r="AE271" s="93" t="str">
        <f t="shared" si="294"/>
        <v>11А</v>
      </c>
      <c r="AF271" s="93" t="str">
        <f t="shared" si="294"/>
        <v>10А</v>
      </c>
      <c r="AG271" s="93" t="str">
        <f t="shared" si="294"/>
        <v>9А</v>
      </c>
      <c r="AH271" s="93" t="str">
        <f t="shared" si="294"/>
        <v>10А</v>
      </c>
      <c r="AI271" s="93" t="str">
        <f t="shared" si="294"/>
        <v>5В</v>
      </c>
      <c r="AJ271" s="93" t="str">
        <f t="shared" si="294"/>
        <v>8А</v>
      </c>
      <c r="AK271" s="93" t="str">
        <f t="shared" si="294"/>
        <v>6В</v>
      </c>
      <c r="AL271" s="93" t="str">
        <f t="shared" si="294"/>
        <v>5А</v>
      </c>
      <c r="AM271" s="93" t="str">
        <f t="shared" si="294"/>
        <v>7А</v>
      </c>
      <c r="AN271" s="93" t="str">
        <f t="shared" si="294"/>
        <v>7Б</v>
      </c>
      <c r="AO271" s="93" t="str">
        <f t="shared" si="294"/>
        <v/>
      </c>
      <c r="AP271" s="93" t="str">
        <f t="shared" si="294"/>
        <v>6А</v>
      </c>
      <c r="AQ271" s="93" t="str">
        <f t="shared" si="294"/>
        <v>6А</v>
      </c>
      <c r="AR271" s="93" t="str">
        <f t="shared" si="294"/>
        <v/>
      </c>
      <c r="AW271" s="44" t="s">
        <v>213</v>
      </c>
      <c r="AX271" s="29">
        <v>1</v>
      </c>
      <c r="AY271" s="29">
        <f t="shared" ref="AY271:BU271" si="295">IF(AY193="",0,INDEX($AJ$4:$AJ$111,MATCH(AY193,$AI$4:$AI$111,0)))</f>
        <v>7</v>
      </c>
      <c r="AZ271" s="29">
        <f t="shared" si="295"/>
        <v>10</v>
      </c>
      <c r="BA271" s="29">
        <f t="shared" si="295"/>
        <v>5</v>
      </c>
      <c r="BB271" s="29">
        <f t="shared" si="295"/>
        <v>4</v>
      </c>
      <c r="BC271" s="29">
        <f t="shared" si="295"/>
        <v>8</v>
      </c>
      <c r="BD271" s="29">
        <f t="shared" si="295"/>
        <v>7</v>
      </c>
      <c r="BE271" s="29">
        <f t="shared" si="295"/>
        <v>0</v>
      </c>
      <c r="BF271" s="29">
        <f t="shared" si="295"/>
        <v>3</v>
      </c>
      <c r="BG271" s="29">
        <f t="shared" si="295"/>
        <v>12</v>
      </c>
      <c r="BH271" s="29">
        <f t="shared" si="295"/>
        <v>7</v>
      </c>
      <c r="BI271" s="29">
        <f t="shared" si="295"/>
        <v>12</v>
      </c>
      <c r="BJ271" s="29">
        <f t="shared" si="295"/>
        <v>10</v>
      </c>
      <c r="BK271" s="29">
        <f t="shared" si="295"/>
        <v>8</v>
      </c>
      <c r="BL271" s="29">
        <f t="shared" si="295"/>
        <v>10</v>
      </c>
      <c r="BM271" s="29">
        <f t="shared" si="295"/>
        <v>9</v>
      </c>
      <c r="BN271" s="29">
        <f t="shared" si="295"/>
        <v>12</v>
      </c>
      <c r="BO271" s="29">
        <f t="shared" si="295"/>
        <v>8</v>
      </c>
      <c r="BP271" s="29">
        <f t="shared" si="295"/>
        <v>11</v>
      </c>
      <c r="BQ271" s="29">
        <f t="shared" si="295"/>
        <v>11</v>
      </c>
      <c r="BR271" s="29">
        <f t="shared" si="295"/>
        <v>0</v>
      </c>
      <c r="BS271" s="29">
        <f t="shared" si="295"/>
        <v>0</v>
      </c>
      <c r="BT271" s="29">
        <f t="shared" si="295"/>
        <v>0</v>
      </c>
      <c r="BU271" s="29">
        <f t="shared" si="295"/>
        <v>0</v>
      </c>
      <c r="BV271" s="29">
        <v>1</v>
      </c>
      <c r="BW271" s="44" t="s">
        <v>213</v>
      </c>
      <c r="BX271" s="29">
        <v>1</v>
      </c>
      <c r="BY271" s="20" t="str">
        <f t="shared" ref="BY271:CO271" si="296">BY393</f>
        <v>ист</v>
      </c>
      <c r="BZ271" s="20" t="str">
        <f t="shared" si="296"/>
        <v>беляз</v>
      </c>
      <c r="CA271" s="20" t="str">
        <f t="shared" si="296"/>
        <v>чим</v>
      </c>
      <c r="CB271" s="20" t="str">
        <f t="shared" si="296"/>
        <v>труд</v>
      </c>
      <c r="CC271" s="20" t="str">
        <f t="shared" si="296"/>
        <v>инф</v>
      </c>
      <c r="CD271" s="20" t="str">
        <f t="shared" si="296"/>
        <v>ист</v>
      </c>
      <c r="CE271" s="20" t="str">
        <f t="shared" si="296"/>
        <v>чзс</v>
      </c>
      <c r="CF271" s="20" t="str">
        <f t="shared" si="296"/>
        <v>фк</v>
      </c>
      <c r="CG271" s="20" t="str">
        <f t="shared" si="296"/>
        <v>мат</v>
      </c>
      <c r="CH271" s="20" t="str">
        <f t="shared" si="296"/>
        <v>ист</v>
      </c>
      <c r="CI271" s="20" t="str">
        <f t="shared" si="296"/>
        <v>мат</v>
      </c>
      <c r="CJ271" s="20" t="str">
        <f t="shared" si="296"/>
        <v>беляз</v>
      </c>
      <c r="CK271" s="20" t="str">
        <f t="shared" si="296"/>
        <v>био</v>
      </c>
      <c r="CL271" s="20" t="str">
        <f t="shared" si="296"/>
        <v>беляз</v>
      </c>
      <c r="CM271" s="20" t="str">
        <f t="shared" si="296"/>
        <v>хим</v>
      </c>
      <c r="CN271" s="20" t="str">
        <f t="shared" si="296"/>
        <v>мат</v>
      </c>
      <c r="CO271" s="20" t="str">
        <f t="shared" si="296"/>
        <v>аст</v>
      </c>
      <c r="CP271" s="20" t="str">
        <f t="shared" ref="CP271:CU271" si="297">CP393</f>
        <v>анг</v>
      </c>
      <c r="CQ271" s="20" t="str">
        <f t="shared" si="297"/>
        <v>анг</v>
      </c>
      <c r="CR271" s="20" t="str">
        <f t="shared" si="297"/>
        <v/>
      </c>
      <c r="CS271" s="20" t="str">
        <f t="shared" si="297"/>
        <v/>
      </c>
      <c r="CT271" s="20" t="str">
        <f t="shared" si="297"/>
        <v/>
      </c>
      <c r="CU271" s="20" t="str">
        <f t="shared" si="297"/>
        <v/>
      </c>
    </row>
    <row r="272" spans="9:99" x14ac:dyDescent="0.25">
      <c r="I272" s="23" t="s">
        <v>213</v>
      </c>
      <c r="J272" s="29">
        <v>2</v>
      </c>
      <c r="K272" s="93" t="str">
        <f t="shared" si="221"/>
        <v/>
      </c>
      <c r="L272" s="93" t="str">
        <f t="shared" si="222"/>
        <v/>
      </c>
      <c r="M272" s="93" t="str">
        <f t="shared" si="223"/>
        <v/>
      </c>
      <c r="N272" s="93" t="str">
        <f t="shared" si="224"/>
        <v>8Б</v>
      </c>
      <c r="O272" s="93" t="str">
        <f t="shared" si="225"/>
        <v>9Б</v>
      </c>
      <c r="P272" s="93" t="str">
        <f t="shared" si="226"/>
        <v/>
      </c>
      <c r="Q272" s="93" t="str">
        <f t="shared" si="227"/>
        <v>7А</v>
      </c>
      <c r="R272" s="93" t="str">
        <f t="shared" si="228"/>
        <v/>
      </c>
      <c r="S272" s="93" t="str">
        <f t="shared" si="229"/>
        <v>6В</v>
      </c>
      <c r="T272" s="93" t="str">
        <f t="shared" si="230"/>
        <v>3В</v>
      </c>
      <c r="U272" s="93" t="str">
        <f t="shared" si="231"/>
        <v/>
      </c>
      <c r="V272" s="93" t="str">
        <f t="shared" si="232"/>
        <v>6Б</v>
      </c>
      <c r="W272" s="93" t="str">
        <f t="shared" si="233"/>
        <v>6В</v>
      </c>
      <c r="X272" s="93" t="str">
        <f t="shared" si="234"/>
        <v>3В</v>
      </c>
      <c r="Y272" s="93" t="str">
        <f t="shared" si="235"/>
        <v/>
      </c>
      <c r="Z272" s="93" t="str">
        <f t="shared" si="236"/>
        <v>8А</v>
      </c>
      <c r="AA272" s="93" t="str">
        <f t="shared" si="237"/>
        <v>11А</v>
      </c>
      <c r="AB272" s="93" t="str">
        <f t="shared" si="238"/>
        <v>5В</v>
      </c>
      <c r="AC272" s="93" t="str">
        <f t="shared" si="239"/>
        <v>5Б</v>
      </c>
      <c r="AD272" s="93" t="str">
        <f t="shared" ref="AD272:AR272" si="298">IF(AD194&lt;&gt;1,"",INDEX($BY$330:$FV$330,MATCH(AD$249,$BY353:$FV353,0)))</f>
        <v>6Б</v>
      </c>
      <c r="AE272" s="93" t="str">
        <f t="shared" si="298"/>
        <v>10Б</v>
      </c>
      <c r="AF272" s="93" t="str">
        <f t="shared" si="298"/>
        <v>10А</v>
      </c>
      <c r="AG272" s="93" t="str">
        <f t="shared" si="298"/>
        <v>8В</v>
      </c>
      <c r="AH272" s="93" t="str">
        <f t="shared" si="298"/>
        <v>10А</v>
      </c>
      <c r="AI272" s="93" t="str">
        <f t="shared" si="298"/>
        <v/>
      </c>
      <c r="AJ272" s="93" t="str">
        <f t="shared" si="298"/>
        <v>7Б</v>
      </c>
      <c r="AK272" s="93" t="str">
        <f t="shared" si="298"/>
        <v/>
      </c>
      <c r="AL272" s="93" t="str">
        <f t="shared" si="298"/>
        <v>9А</v>
      </c>
      <c r="AM272" s="93" t="str">
        <f t="shared" si="298"/>
        <v>5А</v>
      </c>
      <c r="AN272" s="93" t="str">
        <f t="shared" si="298"/>
        <v>7В</v>
      </c>
      <c r="AO272" s="93" t="str">
        <f t="shared" si="298"/>
        <v/>
      </c>
      <c r="AP272" s="93" t="str">
        <f t="shared" si="298"/>
        <v>6А</v>
      </c>
      <c r="AQ272" s="93" t="str">
        <f t="shared" si="298"/>
        <v>6А</v>
      </c>
      <c r="AR272" s="93" t="str">
        <f t="shared" si="298"/>
        <v/>
      </c>
      <c r="AW272" s="44" t="s">
        <v>213</v>
      </c>
      <c r="AX272" s="29">
        <v>2</v>
      </c>
      <c r="AY272" s="29">
        <f t="shared" ref="AY272:BU272" si="299">IF(AY194="",0,INDEX($AJ$4:$AJ$111,MATCH(AY194,$AI$4:$AI$111,0)))</f>
        <v>0</v>
      </c>
      <c r="AZ272" s="29">
        <f t="shared" si="299"/>
        <v>12</v>
      </c>
      <c r="BA272" s="29">
        <f t="shared" si="299"/>
        <v>12</v>
      </c>
      <c r="BB272" s="29">
        <f t="shared" si="299"/>
        <v>4</v>
      </c>
      <c r="BC272" s="29">
        <f t="shared" si="299"/>
        <v>11</v>
      </c>
      <c r="BD272" s="29">
        <f t="shared" si="299"/>
        <v>11</v>
      </c>
      <c r="BE272" s="29">
        <f t="shared" si="299"/>
        <v>10</v>
      </c>
      <c r="BF272" s="29">
        <f t="shared" si="299"/>
        <v>4</v>
      </c>
      <c r="BG272" s="29">
        <f t="shared" si="299"/>
        <v>0</v>
      </c>
      <c r="BH272" s="29">
        <f t="shared" si="299"/>
        <v>12</v>
      </c>
      <c r="BI272" s="29">
        <f t="shared" si="299"/>
        <v>6</v>
      </c>
      <c r="BJ272" s="29">
        <f t="shared" si="299"/>
        <v>8</v>
      </c>
      <c r="BK272" s="29">
        <f t="shared" si="299"/>
        <v>7</v>
      </c>
      <c r="BL272" s="29">
        <f t="shared" si="299"/>
        <v>6</v>
      </c>
      <c r="BM272" s="29">
        <f t="shared" si="299"/>
        <v>9</v>
      </c>
      <c r="BN272" s="29">
        <f t="shared" si="299"/>
        <v>9</v>
      </c>
      <c r="BO272" s="29">
        <f t="shared" si="299"/>
        <v>12</v>
      </c>
      <c r="BP272" s="29">
        <f t="shared" si="299"/>
        <v>0</v>
      </c>
      <c r="BQ272" s="29">
        <f t="shared" si="299"/>
        <v>0</v>
      </c>
      <c r="BR272" s="29">
        <f t="shared" si="299"/>
        <v>11</v>
      </c>
      <c r="BS272" s="29">
        <f t="shared" si="299"/>
        <v>0</v>
      </c>
      <c r="BT272" s="29">
        <f t="shared" si="299"/>
        <v>0</v>
      </c>
      <c r="BU272" s="29">
        <f t="shared" si="299"/>
        <v>0</v>
      </c>
      <c r="BV272" s="29">
        <v>2</v>
      </c>
      <c r="BW272" s="44" t="s">
        <v>213</v>
      </c>
      <c r="BX272" s="29">
        <v>2</v>
      </c>
      <c r="BY272" s="154"/>
      <c r="BZ272" s="154"/>
      <c r="CA272" s="154"/>
      <c r="CB272" s="154"/>
      <c r="CC272" s="154"/>
      <c r="CD272" s="154"/>
      <c r="CE272" s="154"/>
      <c r="CF272" s="154"/>
      <c r="CG272" s="154"/>
      <c r="CH272" s="154"/>
      <c r="CI272" s="154"/>
      <c r="CJ272" s="154"/>
      <c r="CK272" s="154"/>
      <c r="CL272" s="154"/>
      <c r="CM272" s="154"/>
      <c r="CN272" s="154"/>
      <c r="CO272" s="154"/>
      <c r="CP272" s="154"/>
      <c r="CQ272" s="154"/>
      <c r="CR272" s="154"/>
      <c r="CS272" s="154"/>
      <c r="CT272" s="154"/>
      <c r="CU272" s="154"/>
    </row>
    <row r="273" spans="9:156" x14ac:dyDescent="0.25">
      <c r="I273" s="23" t="s">
        <v>213</v>
      </c>
      <c r="J273" s="29">
        <v>3</v>
      </c>
      <c r="K273" s="93" t="str">
        <f t="shared" si="221"/>
        <v/>
      </c>
      <c r="L273" s="93" t="str">
        <f t="shared" si="222"/>
        <v/>
      </c>
      <c r="M273" s="93" t="str">
        <f t="shared" si="223"/>
        <v/>
      </c>
      <c r="N273" s="93" t="str">
        <f t="shared" si="224"/>
        <v/>
      </c>
      <c r="O273" s="93" t="str">
        <f t="shared" si="225"/>
        <v/>
      </c>
      <c r="P273" s="93" t="str">
        <f t="shared" si="226"/>
        <v/>
      </c>
      <c r="Q273" s="93" t="str">
        <f t="shared" si="227"/>
        <v>7А</v>
      </c>
      <c r="R273" s="93" t="str">
        <f t="shared" si="228"/>
        <v>9А</v>
      </c>
      <c r="S273" s="93" t="str">
        <f t="shared" si="229"/>
        <v>4А</v>
      </c>
      <c r="T273" s="93" t="str">
        <f t="shared" si="230"/>
        <v>6А</v>
      </c>
      <c r="U273" s="93" t="str">
        <f t="shared" si="231"/>
        <v>4Б</v>
      </c>
      <c r="V273" s="93" t="str">
        <f t="shared" si="232"/>
        <v>4В</v>
      </c>
      <c r="W273" s="93" t="str">
        <f t="shared" si="233"/>
        <v>4Б</v>
      </c>
      <c r="X273" s="93" t="str">
        <f t="shared" si="234"/>
        <v>4А</v>
      </c>
      <c r="Y273" s="93" t="str">
        <f t="shared" si="235"/>
        <v>4В</v>
      </c>
      <c r="Z273" s="93" t="str">
        <f t="shared" si="236"/>
        <v>7Б</v>
      </c>
      <c r="AA273" s="93" t="str">
        <f t="shared" si="237"/>
        <v>9Б</v>
      </c>
      <c r="AB273" s="93" t="str">
        <f t="shared" si="238"/>
        <v>6В</v>
      </c>
      <c r="AC273" s="93" t="str">
        <f t="shared" si="239"/>
        <v>5А</v>
      </c>
      <c r="AD273" s="93" t="str">
        <f t="shared" ref="AD273:AR273" si="300">IF(AD195&lt;&gt;1,"",INDEX($BY$330:$FV$330,MATCH(AD$249,$BY354:$FV354,0)))</f>
        <v>6А</v>
      </c>
      <c r="AE273" s="93" t="str">
        <f t="shared" si="300"/>
        <v>11А</v>
      </c>
      <c r="AF273" s="93" t="str">
        <f t="shared" si="300"/>
        <v>8А</v>
      </c>
      <c r="AG273" s="93" t="str">
        <f t="shared" si="300"/>
        <v/>
      </c>
      <c r="AH273" s="93" t="str">
        <f t="shared" si="300"/>
        <v>10Б</v>
      </c>
      <c r="AI273" s="93" t="str">
        <f t="shared" si="300"/>
        <v>10А</v>
      </c>
      <c r="AJ273" s="93" t="str">
        <f t="shared" si="300"/>
        <v>7В</v>
      </c>
      <c r="AK273" s="93" t="str">
        <f t="shared" si="300"/>
        <v/>
      </c>
      <c r="AL273" s="93" t="str">
        <f t="shared" si="300"/>
        <v>5Б</v>
      </c>
      <c r="AM273" s="93" t="str">
        <f t="shared" si="300"/>
        <v>6Б</v>
      </c>
      <c r="AN273" s="93" t="str">
        <f t="shared" si="300"/>
        <v>8В</v>
      </c>
      <c r="AO273" s="93" t="str">
        <f t="shared" si="300"/>
        <v>5В</v>
      </c>
      <c r="AP273" s="93" t="str">
        <f t="shared" si="300"/>
        <v>8Б</v>
      </c>
      <c r="AQ273" s="93" t="str">
        <f t="shared" si="300"/>
        <v>8Б</v>
      </c>
      <c r="AR273" s="93" t="str">
        <f t="shared" si="300"/>
        <v/>
      </c>
      <c r="AW273" s="44" t="s">
        <v>213</v>
      </c>
      <c r="AX273" s="29">
        <v>3</v>
      </c>
      <c r="AY273" s="29">
        <f t="shared" ref="AY273:BU273" si="301">IF(AY195="",0,INDEX($AJ$4:$AJ$111,MATCH(AY195,$AI$4:$AI$111,0)))</f>
        <v>12</v>
      </c>
      <c r="AZ273" s="29">
        <f t="shared" si="301"/>
        <v>7</v>
      </c>
      <c r="BA273" s="29">
        <f t="shared" si="301"/>
        <v>0</v>
      </c>
      <c r="BB273" s="29">
        <f t="shared" si="301"/>
        <v>8</v>
      </c>
      <c r="BC273" s="29">
        <f t="shared" si="301"/>
        <v>0</v>
      </c>
      <c r="BD273" s="29">
        <f t="shared" si="301"/>
        <v>12</v>
      </c>
      <c r="BE273" s="29">
        <f t="shared" si="301"/>
        <v>6</v>
      </c>
      <c r="BF273" s="29">
        <f t="shared" si="301"/>
        <v>12</v>
      </c>
      <c r="BG273" s="29">
        <f t="shared" si="301"/>
        <v>4</v>
      </c>
      <c r="BH273" s="29">
        <f t="shared" si="301"/>
        <v>8</v>
      </c>
      <c r="BI273" s="29">
        <f t="shared" si="301"/>
        <v>4</v>
      </c>
      <c r="BJ273" s="29">
        <f t="shared" si="301"/>
        <v>3</v>
      </c>
      <c r="BK273" s="29">
        <f t="shared" si="301"/>
        <v>6</v>
      </c>
      <c r="BL273" s="29">
        <f t="shared" si="301"/>
        <v>12</v>
      </c>
      <c r="BM273" s="29">
        <f t="shared" si="301"/>
        <v>6</v>
      </c>
      <c r="BN273" s="29">
        <f t="shared" si="301"/>
        <v>9</v>
      </c>
      <c r="BO273" s="29">
        <f t="shared" si="301"/>
        <v>9</v>
      </c>
      <c r="BP273" s="29">
        <f t="shared" si="301"/>
        <v>0</v>
      </c>
      <c r="BQ273" s="29">
        <f t="shared" si="301"/>
        <v>0</v>
      </c>
      <c r="BR273" s="29">
        <f t="shared" si="301"/>
        <v>0</v>
      </c>
      <c r="BS273" s="29">
        <f t="shared" si="301"/>
        <v>11</v>
      </c>
      <c r="BT273" s="29">
        <f t="shared" si="301"/>
        <v>11</v>
      </c>
      <c r="BU273" s="29">
        <f t="shared" si="301"/>
        <v>11</v>
      </c>
      <c r="BV273" s="29">
        <v>3</v>
      </c>
      <c r="BW273" s="44" t="s">
        <v>213</v>
      </c>
      <c r="BX273" s="29">
        <v>3</v>
      </c>
      <c r="BY273" s="154"/>
      <c r="BZ273" s="154"/>
      <c r="CA273" s="154"/>
      <c r="CB273" s="154"/>
      <c r="CC273" s="154"/>
      <c r="CD273" s="154"/>
      <c r="CE273" s="154"/>
      <c r="CF273" s="154"/>
      <c r="CG273" s="154"/>
      <c r="CH273" s="154"/>
      <c r="CI273" s="154"/>
      <c r="CJ273" s="154"/>
      <c r="CK273" s="154"/>
      <c r="CL273" s="154"/>
      <c r="CM273" s="154"/>
      <c r="CN273" s="154"/>
      <c r="CO273" s="154"/>
      <c r="CP273" s="154"/>
      <c r="CQ273" s="154"/>
      <c r="CR273" s="154"/>
      <c r="CS273" s="154"/>
      <c r="CT273" s="154"/>
      <c r="CU273" s="154"/>
    </row>
    <row r="274" spans="9:156" x14ac:dyDescent="0.25">
      <c r="I274" s="23" t="s">
        <v>213</v>
      </c>
      <c r="J274" s="29">
        <v>4</v>
      </c>
      <c r="K274" s="93" t="str">
        <f t="shared" si="221"/>
        <v/>
      </c>
      <c r="L274" s="93" t="str">
        <f t="shared" si="222"/>
        <v/>
      </c>
      <c r="M274" s="93" t="str">
        <f t="shared" si="223"/>
        <v/>
      </c>
      <c r="N274" s="93" t="str">
        <f t="shared" si="224"/>
        <v/>
      </c>
      <c r="O274" s="93" t="str">
        <f t="shared" si="225"/>
        <v>8А</v>
      </c>
      <c r="P274" s="93" t="str">
        <f t="shared" si="226"/>
        <v>7В</v>
      </c>
      <c r="Q274" s="93" t="str">
        <f t="shared" si="227"/>
        <v>7Б</v>
      </c>
      <c r="R274" s="93" t="str">
        <f t="shared" si="228"/>
        <v/>
      </c>
      <c r="S274" s="93" t="str">
        <f t="shared" si="229"/>
        <v>5Б</v>
      </c>
      <c r="T274" s="93" t="str">
        <f t="shared" si="230"/>
        <v>5Б</v>
      </c>
      <c r="U274" s="93" t="str">
        <f t="shared" si="231"/>
        <v>5В</v>
      </c>
      <c r="V274" s="93" t="str">
        <f t="shared" si="232"/>
        <v>5Б</v>
      </c>
      <c r="W274" s="93" t="str">
        <f t="shared" si="233"/>
        <v>5В</v>
      </c>
      <c r="X274" s="93" t="str">
        <f t="shared" si="234"/>
        <v>5А</v>
      </c>
      <c r="Y274" s="93" t="str">
        <f t="shared" si="235"/>
        <v>5А</v>
      </c>
      <c r="Z274" s="93" t="str">
        <f t="shared" si="236"/>
        <v>10А</v>
      </c>
      <c r="AA274" s="93" t="str">
        <f t="shared" si="237"/>
        <v>7А</v>
      </c>
      <c r="AB274" s="93" t="str">
        <f t="shared" si="238"/>
        <v>6Б</v>
      </c>
      <c r="AC274" s="93" t="str">
        <f t="shared" si="239"/>
        <v/>
      </c>
      <c r="AD274" s="93" t="str">
        <f t="shared" ref="AD274:AR274" si="302">IF(AD196&lt;&gt;1,"",INDEX($BY$330:$FV$330,MATCH(AD$249,$BY355:$FV355,0)))</f>
        <v>6В</v>
      </c>
      <c r="AE274" s="93" t="str">
        <f t="shared" si="302"/>
        <v>10А</v>
      </c>
      <c r="AF274" s="93" t="str">
        <f t="shared" si="302"/>
        <v>11А</v>
      </c>
      <c r="AG274" s="93" t="str">
        <f t="shared" si="302"/>
        <v>8Б</v>
      </c>
      <c r="AH274" s="93" t="str">
        <f t="shared" si="302"/>
        <v>11А</v>
      </c>
      <c r="AI274" s="93" t="str">
        <f t="shared" si="302"/>
        <v>9А</v>
      </c>
      <c r="AJ274" s="93" t="str">
        <f t="shared" si="302"/>
        <v>8В</v>
      </c>
      <c r="AK274" s="93" t="str">
        <f t="shared" si="302"/>
        <v/>
      </c>
      <c r="AL274" s="93" t="str">
        <f t="shared" si="302"/>
        <v>9Б</v>
      </c>
      <c r="AM274" s="93" t="str">
        <f t="shared" si="302"/>
        <v>6А</v>
      </c>
      <c r="AN274" s="93" t="str">
        <f t="shared" si="302"/>
        <v/>
      </c>
      <c r="AO274" s="93" t="str">
        <f t="shared" si="302"/>
        <v/>
      </c>
      <c r="AP274" s="93" t="str">
        <f t="shared" si="302"/>
        <v>10Б</v>
      </c>
      <c r="AQ274" s="93" t="str">
        <f t="shared" si="302"/>
        <v>6В</v>
      </c>
      <c r="AR274" s="93" t="str">
        <f t="shared" si="302"/>
        <v/>
      </c>
      <c r="AW274" s="44" t="s">
        <v>213</v>
      </c>
      <c r="AX274" s="29">
        <v>4</v>
      </c>
      <c r="AY274" s="29">
        <f t="shared" ref="AY274:BU274" si="303">IF(AY196="",0,INDEX($AJ$4:$AJ$111,MATCH(AY196,$AI$4:$AI$111,0)))</f>
        <v>11</v>
      </c>
      <c r="AZ274" s="29">
        <f t="shared" si="303"/>
        <v>11</v>
      </c>
      <c r="BA274" s="29">
        <f t="shared" si="303"/>
        <v>11</v>
      </c>
      <c r="BB274" s="29">
        <f t="shared" si="303"/>
        <v>3</v>
      </c>
      <c r="BC274" s="29">
        <f t="shared" si="303"/>
        <v>12</v>
      </c>
      <c r="BD274" s="29">
        <f t="shared" si="303"/>
        <v>8</v>
      </c>
      <c r="BE274" s="29">
        <f t="shared" si="303"/>
        <v>12</v>
      </c>
      <c r="BF274" s="29">
        <f t="shared" si="303"/>
        <v>10</v>
      </c>
      <c r="BG274" s="29">
        <f t="shared" si="303"/>
        <v>6</v>
      </c>
      <c r="BH274" s="29">
        <f t="shared" si="303"/>
        <v>10</v>
      </c>
      <c r="BI274" s="29">
        <f t="shared" si="303"/>
        <v>8</v>
      </c>
      <c r="BJ274" s="29">
        <f t="shared" si="303"/>
        <v>7</v>
      </c>
      <c r="BK274" s="29">
        <f t="shared" si="303"/>
        <v>6</v>
      </c>
      <c r="BL274" s="29">
        <f t="shared" si="303"/>
        <v>7</v>
      </c>
      <c r="BM274" s="29">
        <f t="shared" si="303"/>
        <v>12</v>
      </c>
      <c r="BN274" s="29">
        <f t="shared" si="303"/>
        <v>4</v>
      </c>
      <c r="BO274" s="29">
        <f t="shared" si="303"/>
        <v>8</v>
      </c>
      <c r="BP274" s="29">
        <f t="shared" si="303"/>
        <v>0</v>
      </c>
      <c r="BQ274" s="29">
        <f t="shared" si="303"/>
        <v>0</v>
      </c>
      <c r="BR274" s="29">
        <f t="shared" si="303"/>
        <v>0</v>
      </c>
      <c r="BS274" s="29">
        <f t="shared" si="303"/>
        <v>0</v>
      </c>
      <c r="BT274" s="29">
        <f t="shared" si="303"/>
        <v>0</v>
      </c>
      <c r="BU274" s="29">
        <f t="shared" si="303"/>
        <v>0</v>
      </c>
      <c r="BV274" s="29">
        <v>4</v>
      </c>
      <c r="BW274" s="44" t="s">
        <v>213</v>
      </c>
      <c r="BX274" s="29">
        <v>4</v>
      </c>
      <c r="BY274" s="154"/>
      <c r="BZ274" s="154"/>
      <c r="CA274" s="154"/>
      <c r="CB274" s="154"/>
      <c r="CC274" s="154"/>
      <c r="CD274" s="154"/>
      <c r="CE274" s="154"/>
      <c r="CF274" s="154"/>
      <c r="CG274" s="154"/>
      <c r="CH274" s="154"/>
      <c r="CI274" s="154"/>
      <c r="CJ274" s="154"/>
      <c r="CK274" s="154"/>
      <c r="CL274" s="154"/>
      <c r="CM274" s="154"/>
      <c r="CN274" s="154"/>
      <c r="CO274" s="154"/>
      <c r="CP274" s="154"/>
      <c r="CQ274" s="154"/>
      <c r="CR274" s="154"/>
      <c r="CS274" s="154"/>
      <c r="CT274" s="154"/>
      <c r="CU274" s="154"/>
    </row>
    <row r="275" spans="9:156" x14ac:dyDescent="0.25">
      <c r="I275" s="23" t="s">
        <v>213</v>
      </c>
      <c r="J275" s="29">
        <v>5</v>
      </c>
      <c r="K275" s="93" t="str">
        <f t="shared" si="221"/>
        <v/>
      </c>
      <c r="L275" s="93" t="str">
        <f t="shared" si="222"/>
        <v/>
      </c>
      <c r="M275" s="93" t="str">
        <f t="shared" si="223"/>
        <v/>
      </c>
      <c r="N275" s="93" t="str">
        <f t="shared" si="224"/>
        <v>5А</v>
      </c>
      <c r="O275" s="93" t="str">
        <f t="shared" si="225"/>
        <v>8Б</v>
      </c>
      <c r="P275" s="93" t="str">
        <f t="shared" si="226"/>
        <v/>
      </c>
      <c r="Q275" s="93" t="str">
        <f t="shared" si="227"/>
        <v>7Б</v>
      </c>
      <c r="R275" s="93" t="str">
        <f t="shared" si="228"/>
        <v>5В</v>
      </c>
      <c r="S275" s="93" t="str">
        <f t="shared" si="229"/>
        <v>6А</v>
      </c>
      <c r="T275" s="93" t="str">
        <f t="shared" si="230"/>
        <v>10А</v>
      </c>
      <c r="U275" s="93" t="str">
        <f t="shared" si="231"/>
        <v/>
      </c>
      <c r="V275" s="93" t="str">
        <f t="shared" si="232"/>
        <v/>
      </c>
      <c r="W275" s="93" t="str">
        <f t="shared" si="233"/>
        <v/>
      </c>
      <c r="X275" s="93" t="str">
        <f t="shared" si="234"/>
        <v>10А</v>
      </c>
      <c r="Y275" s="93" t="str">
        <f t="shared" si="235"/>
        <v>6А</v>
      </c>
      <c r="Z275" s="93" t="str">
        <f t="shared" si="236"/>
        <v>10А</v>
      </c>
      <c r="AA275" s="93" t="str">
        <f t="shared" si="237"/>
        <v>9А</v>
      </c>
      <c r="AB275" s="93" t="str">
        <f t="shared" si="238"/>
        <v/>
      </c>
      <c r="AC275" s="93" t="str">
        <f t="shared" si="239"/>
        <v/>
      </c>
      <c r="AD275" s="93" t="str">
        <f t="shared" ref="AD275:AR275" si="304">IF(AD197&lt;&gt;1,"",INDEX($BY$330:$FV$330,MATCH(AD$249,$BY356:$FV356,0)))</f>
        <v>6А</v>
      </c>
      <c r="AE275" s="93" t="str">
        <f t="shared" si="304"/>
        <v>7В</v>
      </c>
      <c r="AF275" s="93" t="str">
        <f t="shared" si="304"/>
        <v>10А</v>
      </c>
      <c r="AG275" s="93" t="str">
        <f t="shared" si="304"/>
        <v>9Б</v>
      </c>
      <c r="AH275" s="93" t="str">
        <f t="shared" si="304"/>
        <v>8В</v>
      </c>
      <c r="AI275" s="93" t="str">
        <f t="shared" si="304"/>
        <v>10Б</v>
      </c>
      <c r="AJ275" s="93" t="str">
        <f t="shared" si="304"/>
        <v>7А</v>
      </c>
      <c r="AK275" s="93" t="str">
        <f t="shared" si="304"/>
        <v>6Б</v>
      </c>
      <c r="AL275" s="93" t="str">
        <f t="shared" si="304"/>
        <v>11А</v>
      </c>
      <c r="AM275" s="93" t="str">
        <f t="shared" si="304"/>
        <v>8А</v>
      </c>
      <c r="AN275" s="93" t="str">
        <f t="shared" si="304"/>
        <v/>
      </c>
      <c r="AO275" s="93" t="str">
        <f t="shared" si="304"/>
        <v>5Б</v>
      </c>
      <c r="AP275" s="93" t="str">
        <f t="shared" si="304"/>
        <v>6В</v>
      </c>
      <c r="AQ275" s="93" t="str">
        <f t="shared" si="304"/>
        <v>6В</v>
      </c>
      <c r="AR275" s="93" t="str">
        <f t="shared" si="304"/>
        <v/>
      </c>
      <c r="AW275" s="44" t="s">
        <v>213</v>
      </c>
      <c r="AX275" s="29">
        <v>5</v>
      </c>
      <c r="AY275" s="29">
        <f t="shared" ref="AY275:BU275" si="305">IF(AY197="",0,INDEX($AJ$4:$AJ$111,MATCH(AY197,$AI$4:$AI$111,0)))</f>
        <v>10</v>
      </c>
      <c r="AZ275" s="29">
        <f t="shared" si="305"/>
        <v>0</v>
      </c>
      <c r="BA275" s="29">
        <f t="shared" si="305"/>
        <v>10</v>
      </c>
      <c r="BB275" s="29">
        <f t="shared" si="305"/>
        <v>11</v>
      </c>
      <c r="BC275" s="29">
        <f t="shared" si="305"/>
        <v>7</v>
      </c>
      <c r="BD275" s="29">
        <f t="shared" si="305"/>
        <v>4</v>
      </c>
      <c r="BE275" s="29">
        <f t="shared" si="305"/>
        <v>4</v>
      </c>
      <c r="BF275" s="29">
        <f t="shared" si="305"/>
        <v>6</v>
      </c>
      <c r="BG275" s="29">
        <f t="shared" si="305"/>
        <v>9</v>
      </c>
      <c r="BH275" s="29">
        <f t="shared" si="305"/>
        <v>3</v>
      </c>
      <c r="BI275" s="29">
        <f t="shared" si="305"/>
        <v>10</v>
      </c>
      <c r="BJ275" s="29">
        <f t="shared" si="305"/>
        <v>9</v>
      </c>
      <c r="BK275" s="29">
        <f t="shared" si="305"/>
        <v>12</v>
      </c>
      <c r="BL275" s="29">
        <f t="shared" si="305"/>
        <v>8</v>
      </c>
      <c r="BM275" s="29">
        <f t="shared" si="305"/>
        <v>12</v>
      </c>
      <c r="BN275" s="29">
        <f t="shared" si="305"/>
        <v>6</v>
      </c>
      <c r="BO275" s="29">
        <f t="shared" si="305"/>
        <v>7</v>
      </c>
      <c r="BP275" s="29">
        <f t="shared" si="305"/>
        <v>0</v>
      </c>
      <c r="BQ275" s="29">
        <f t="shared" si="305"/>
        <v>0</v>
      </c>
      <c r="BR275" s="29">
        <f t="shared" si="305"/>
        <v>0</v>
      </c>
      <c r="BS275" s="29">
        <f t="shared" si="305"/>
        <v>0</v>
      </c>
      <c r="BT275" s="29">
        <f t="shared" si="305"/>
        <v>0</v>
      </c>
      <c r="BU275" s="29">
        <f t="shared" si="305"/>
        <v>0</v>
      </c>
      <c r="BV275" s="29">
        <v>5</v>
      </c>
      <c r="BW275" s="44" t="s">
        <v>213</v>
      </c>
      <c r="BX275" s="29">
        <v>5</v>
      </c>
      <c r="BY275" s="20" t="str">
        <f t="shared" ref="BY275:CA275" si="306">BY397</f>
        <v>беляз</v>
      </c>
      <c r="BZ275" s="20" t="str">
        <f t="shared" si="306"/>
        <v>чзс</v>
      </c>
      <c r="CA275" s="20" t="str">
        <f t="shared" si="306"/>
        <v>беляз</v>
      </c>
      <c r="CB275" s="154"/>
      <c r="CC275" s="154"/>
      <c r="CD275" s="154"/>
      <c r="CE275" s="154"/>
      <c r="CF275" s="154"/>
      <c r="CG275" s="154"/>
      <c r="CH275" s="154"/>
      <c r="CI275" s="154"/>
      <c r="CJ275" s="154"/>
      <c r="CK275" s="154"/>
      <c r="CL275" s="154"/>
      <c r="CM275" s="154"/>
      <c r="CN275" s="154"/>
      <c r="CO275" s="20" t="str">
        <f t="shared" ref="CO275" si="307">CO397</f>
        <v>ист</v>
      </c>
      <c r="CP275" s="20" t="str">
        <f t="shared" ref="CP275:CU275" si="308">CP397</f>
        <v/>
      </c>
      <c r="CQ275" s="20" t="str">
        <f t="shared" si="308"/>
        <v/>
      </c>
      <c r="CR275" s="20" t="str">
        <f t="shared" si="308"/>
        <v/>
      </c>
      <c r="CS275" s="20" t="str">
        <f t="shared" si="308"/>
        <v/>
      </c>
      <c r="CT275" s="20" t="str">
        <f t="shared" si="308"/>
        <v/>
      </c>
      <c r="CU275" s="20" t="str">
        <f t="shared" si="308"/>
        <v/>
      </c>
    </row>
    <row r="276" spans="9:156" x14ac:dyDescent="0.25">
      <c r="I276" s="23" t="s">
        <v>213</v>
      </c>
      <c r="J276" s="29">
        <v>6</v>
      </c>
      <c r="K276" s="93" t="str">
        <f t="shared" si="221"/>
        <v/>
      </c>
      <c r="L276" s="93" t="str">
        <f t="shared" si="222"/>
        <v/>
      </c>
      <c r="M276" s="93" t="str">
        <f t="shared" si="223"/>
        <v/>
      </c>
      <c r="N276" s="93" t="str">
        <f t="shared" si="224"/>
        <v/>
      </c>
      <c r="O276" s="93" t="str">
        <f t="shared" si="225"/>
        <v>8Б</v>
      </c>
      <c r="P276" s="93" t="str">
        <f t="shared" si="226"/>
        <v/>
      </c>
      <c r="Q276" s="93" t="str">
        <f t="shared" si="227"/>
        <v/>
      </c>
      <c r="R276" s="93" t="str">
        <f t="shared" si="228"/>
        <v/>
      </c>
      <c r="S276" s="93" t="str">
        <f t="shared" si="229"/>
        <v>7А</v>
      </c>
      <c r="T276" s="93" t="str">
        <f t="shared" si="230"/>
        <v>7В</v>
      </c>
      <c r="U276" s="93" t="str">
        <f t="shared" si="231"/>
        <v>7Б</v>
      </c>
      <c r="V276" s="93" t="str">
        <f t="shared" si="232"/>
        <v>7А</v>
      </c>
      <c r="W276" s="93" t="str">
        <f t="shared" si="233"/>
        <v/>
      </c>
      <c r="X276" s="93" t="str">
        <f t="shared" si="234"/>
        <v>7Б</v>
      </c>
      <c r="Y276" s="93" t="str">
        <f t="shared" si="235"/>
        <v>7В</v>
      </c>
      <c r="Z276" s="93" t="str">
        <f t="shared" si="236"/>
        <v>8В</v>
      </c>
      <c r="AA276" s="93" t="str">
        <f t="shared" si="237"/>
        <v>6А</v>
      </c>
      <c r="AB276" s="93" t="str">
        <f t="shared" si="238"/>
        <v/>
      </c>
      <c r="AC276" s="93" t="str">
        <f t="shared" si="239"/>
        <v/>
      </c>
      <c r="AD276" s="93" t="str">
        <f t="shared" ref="AD276:AR276" si="309">IF(AD198&lt;&gt;1,"",INDEX($BY$330:$FV$330,MATCH(AD$249,$BY357:$FV357,0)))</f>
        <v>6В</v>
      </c>
      <c r="AE276" s="93" t="str">
        <f t="shared" si="309"/>
        <v>9А</v>
      </c>
      <c r="AF276" s="93" t="str">
        <f t="shared" si="309"/>
        <v>11А</v>
      </c>
      <c r="AG276" s="93" t="str">
        <f t="shared" si="309"/>
        <v/>
      </c>
      <c r="AH276" s="93" t="str">
        <f t="shared" si="309"/>
        <v>8А</v>
      </c>
      <c r="AI276" s="93" t="str">
        <f t="shared" si="309"/>
        <v>9Б</v>
      </c>
      <c r="AJ276" s="93" t="str">
        <f t="shared" si="309"/>
        <v>6Б</v>
      </c>
      <c r="AK276" s="93" t="str">
        <f t="shared" si="309"/>
        <v/>
      </c>
      <c r="AL276" s="93" t="str">
        <f t="shared" si="309"/>
        <v/>
      </c>
      <c r="AM276" s="93" t="str">
        <f t="shared" si="309"/>
        <v>10А</v>
      </c>
      <c r="AN276" s="93" t="str">
        <f t="shared" si="309"/>
        <v>10А</v>
      </c>
      <c r="AO276" s="93" t="str">
        <f t="shared" si="309"/>
        <v/>
      </c>
      <c r="AP276" s="93" t="str">
        <f t="shared" si="309"/>
        <v>6В</v>
      </c>
      <c r="AQ276" s="93" t="str">
        <f t="shared" si="309"/>
        <v/>
      </c>
      <c r="AR276" s="93" t="str">
        <f t="shared" si="309"/>
        <v/>
      </c>
      <c r="AW276" s="44" t="s">
        <v>213</v>
      </c>
      <c r="AX276" s="29">
        <v>6</v>
      </c>
      <c r="AY276" s="65"/>
      <c r="AZ276" s="65"/>
      <c r="BA276" s="65"/>
      <c r="BB276" s="29">
        <f t="shared" ref="BB276:BN276" si="310">IF(BB198="",0,INDEX($AJ$4:$AJ$111,MATCH(BB198,$AI$4:$AI$111,0)))</f>
        <v>12</v>
      </c>
      <c r="BC276" s="29">
        <f t="shared" si="310"/>
        <v>4</v>
      </c>
      <c r="BD276" s="29">
        <f t="shared" si="310"/>
        <v>4</v>
      </c>
      <c r="BE276" s="29">
        <f t="shared" si="310"/>
        <v>11</v>
      </c>
      <c r="BF276" s="29">
        <f t="shared" si="310"/>
        <v>11</v>
      </c>
      <c r="BG276" s="29">
        <f t="shared" si="310"/>
        <v>11</v>
      </c>
      <c r="BH276" s="29">
        <f t="shared" si="310"/>
        <v>9</v>
      </c>
      <c r="BI276" s="29">
        <f t="shared" si="310"/>
        <v>6</v>
      </c>
      <c r="BJ276" s="29">
        <f t="shared" si="310"/>
        <v>12</v>
      </c>
      <c r="BK276" s="29">
        <f t="shared" si="310"/>
        <v>9</v>
      </c>
      <c r="BL276" s="29">
        <f t="shared" si="310"/>
        <v>6</v>
      </c>
      <c r="BM276" s="29">
        <f t="shared" si="310"/>
        <v>3</v>
      </c>
      <c r="BN276" s="29">
        <f t="shared" si="310"/>
        <v>0</v>
      </c>
      <c r="BO276" s="29"/>
      <c r="BP276" s="29">
        <f t="shared" ref="BP276:BU276" si="311">IF(BP198="",0,INDEX($AJ$4:$AJ$111,MATCH(BP198,$AI$4:$AI$111,0)))</f>
        <v>0</v>
      </c>
      <c r="BQ276" s="29">
        <f t="shared" si="311"/>
        <v>0</v>
      </c>
      <c r="BR276" s="29">
        <f t="shared" si="311"/>
        <v>0</v>
      </c>
      <c r="BS276" s="29">
        <f t="shared" si="311"/>
        <v>0</v>
      </c>
      <c r="BT276" s="29">
        <f t="shared" si="311"/>
        <v>0</v>
      </c>
      <c r="BU276" s="29">
        <f t="shared" si="311"/>
        <v>0</v>
      </c>
      <c r="BV276" s="29">
        <v>6</v>
      </c>
      <c r="BW276" s="44" t="s">
        <v>213</v>
      </c>
      <c r="BX276" s="29">
        <v>6</v>
      </c>
      <c r="BY276" s="19"/>
      <c r="BZ276" s="19"/>
      <c r="CA276" s="19"/>
      <c r="CB276" s="20" t="str">
        <f t="shared" ref="CB276:CN276" si="312">CB398</f>
        <v>мат</v>
      </c>
      <c r="CC276" s="20" t="str">
        <f t="shared" si="312"/>
        <v>иск</v>
      </c>
      <c r="CD276" s="20" t="str">
        <f t="shared" si="312"/>
        <v>труд</v>
      </c>
      <c r="CE276" s="20" t="str">
        <f t="shared" si="312"/>
        <v>анг</v>
      </c>
      <c r="CF276" s="20" t="str">
        <f t="shared" si="312"/>
        <v>анг</v>
      </c>
      <c r="CG276" s="20" t="str">
        <f t="shared" si="312"/>
        <v>анг</v>
      </c>
      <c r="CH276" s="20" t="str">
        <f t="shared" si="312"/>
        <v>хим</v>
      </c>
      <c r="CI276" s="20" t="str">
        <f t="shared" si="312"/>
        <v>беллит</v>
      </c>
      <c r="CJ276" s="20" t="str">
        <f t="shared" si="312"/>
        <v>мат</v>
      </c>
      <c r="CK276" s="20" t="str">
        <f t="shared" si="312"/>
        <v>физ</v>
      </c>
      <c r="CL276" s="20" t="str">
        <f t="shared" si="312"/>
        <v>гео</v>
      </c>
      <c r="CM276" s="20" t="str">
        <f t="shared" si="312"/>
        <v>фк</v>
      </c>
      <c r="CN276" s="20" t="str">
        <f t="shared" si="312"/>
        <v/>
      </c>
      <c r="CO276" s="19"/>
      <c r="CP276" s="19"/>
      <c r="CQ276" s="19"/>
      <c r="CR276" s="19"/>
      <c r="CS276" s="19"/>
      <c r="CT276" s="19"/>
      <c r="CU276" s="19"/>
    </row>
    <row r="277" spans="9:156" x14ac:dyDescent="0.25">
      <c r="I277" s="23" t="s">
        <v>213</v>
      </c>
      <c r="J277" s="88">
        <v>7</v>
      </c>
      <c r="K277" s="93" t="str">
        <f t="shared" si="221"/>
        <v/>
      </c>
      <c r="L277" s="93" t="str">
        <f t="shared" si="222"/>
        <v/>
      </c>
      <c r="M277" s="93" t="str">
        <f t="shared" si="223"/>
        <v/>
      </c>
      <c r="N277" s="93" t="str">
        <f t="shared" si="224"/>
        <v/>
      </c>
      <c r="O277" s="93" t="str">
        <f t="shared" si="225"/>
        <v/>
      </c>
      <c r="P277" s="93" t="str">
        <f t="shared" si="226"/>
        <v/>
      </c>
      <c r="Q277" s="93" t="str">
        <f t="shared" si="227"/>
        <v/>
      </c>
      <c r="R277" s="93" t="str">
        <f t="shared" si="228"/>
        <v/>
      </c>
      <c r="S277" s="93" t="str">
        <f t="shared" si="229"/>
        <v/>
      </c>
      <c r="T277" s="93" t="str">
        <f t="shared" si="230"/>
        <v/>
      </c>
      <c r="U277" s="93" t="str">
        <f t="shared" si="231"/>
        <v/>
      </c>
      <c r="V277" s="93" t="str">
        <f t="shared" si="232"/>
        <v/>
      </c>
      <c r="W277" s="93" t="str">
        <f t="shared" si="233"/>
        <v/>
      </c>
      <c r="X277" s="93" t="str">
        <f t="shared" si="234"/>
        <v/>
      </c>
      <c r="Y277" s="93" t="str">
        <f t="shared" si="235"/>
        <v/>
      </c>
      <c r="Z277" s="93" t="str">
        <f t="shared" si="236"/>
        <v/>
      </c>
      <c r="AA277" s="93" t="str">
        <f t="shared" si="237"/>
        <v/>
      </c>
      <c r="AB277" s="93" t="str">
        <f t="shared" si="238"/>
        <v/>
      </c>
      <c r="AC277" s="93" t="str">
        <f t="shared" si="239"/>
        <v/>
      </c>
      <c r="AD277" s="93" t="str">
        <f t="shared" ref="AD277:AR277" si="313">IF(AD199&lt;&gt;1,"",INDEX($BY$330:$FV$330,MATCH(AD$249,$BY358:$FV358,0)))</f>
        <v/>
      </c>
      <c r="AE277" s="93" t="str">
        <f t="shared" si="313"/>
        <v/>
      </c>
      <c r="AF277" s="93" t="str">
        <f t="shared" si="313"/>
        <v/>
      </c>
      <c r="AG277" s="93" t="str">
        <f t="shared" si="313"/>
        <v/>
      </c>
      <c r="AH277" s="93" t="str">
        <f t="shared" si="313"/>
        <v/>
      </c>
      <c r="AI277" s="93" t="str">
        <f t="shared" si="313"/>
        <v/>
      </c>
      <c r="AJ277" s="93" t="str">
        <f t="shared" si="313"/>
        <v/>
      </c>
      <c r="AK277" s="93" t="str">
        <f t="shared" si="313"/>
        <v/>
      </c>
      <c r="AL277" s="93" t="str">
        <f t="shared" si="313"/>
        <v/>
      </c>
      <c r="AM277" s="93" t="str">
        <f t="shared" si="313"/>
        <v>9А</v>
      </c>
      <c r="AN277" s="93" t="str">
        <f t="shared" si="313"/>
        <v>8Б</v>
      </c>
      <c r="AO277" s="93" t="str">
        <f t="shared" si="313"/>
        <v/>
      </c>
      <c r="AP277" s="93" t="str">
        <f t="shared" si="313"/>
        <v/>
      </c>
      <c r="AQ277" s="93" t="str">
        <f t="shared" si="313"/>
        <v/>
      </c>
      <c r="AR277" s="93" t="str">
        <f t="shared" si="313"/>
        <v/>
      </c>
      <c r="AW277" s="44" t="s">
        <v>213</v>
      </c>
      <c r="AX277" s="88">
        <v>7</v>
      </c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88">
        <v>7</v>
      </c>
      <c r="BW277" s="44" t="s">
        <v>213</v>
      </c>
      <c r="BX277" s="88">
        <v>7</v>
      </c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</row>
    <row r="278" spans="9:156" x14ac:dyDescent="0.25">
      <c r="I278" s="22" t="s">
        <v>214</v>
      </c>
      <c r="J278" s="29">
        <v>1</v>
      </c>
      <c r="K278" s="94" t="str">
        <f t="shared" si="221"/>
        <v>10Б</v>
      </c>
      <c r="L278" s="94" t="str">
        <f t="shared" si="222"/>
        <v/>
      </c>
      <c r="M278" s="94" t="str">
        <f t="shared" si="223"/>
        <v>7А</v>
      </c>
      <c r="N278" s="94" t="str">
        <f t="shared" si="224"/>
        <v/>
      </c>
      <c r="O278" s="94" t="str">
        <f t="shared" si="225"/>
        <v>6А</v>
      </c>
      <c r="P278" s="94" t="str">
        <f t="shared" si="226"/>
        <v/>
      </c>
      <c r="Q278" s="94" t="str">
        <f t="shared" si="227"/>
        <v>6В</v>
      </c>
      <c r="R278" s="94" t="str">
        <f t="shared" si="228"/>
        <v>9А</v>
      </c>
      <c r="S278" s="94" t="str">
        <f t="shared" si="229"/>
        <v/>
      </c>
      <c r="T278" s="94" t="str">
        <f t="shared" si="230"/>
        <v/>
      </c>
      <c r="U278" s="94" t="str">
        <f t="shared" si="231"/>
        <v>8Б</v>
      </c>
      <c r="V278" s="94" t="str">
        <f t="shared" si="232"/>
        <v/>
      </c>
      <c r="W278" s="94" t="str">
        <f t="shared" si="233"/>
        <v/>
      </c>
      <c r="X278" s="94" t="str">
        <f t="shared" si="234"/>
        <v/>
      </c>
      <c r="Y278" s="94" t="str">
        <f t="shared" si="235"/>
        <v/>
      </c>
      <c r="Z278" s="94" t="str">
        <f t="shared" si="236"/>
        <v>8А</v>
      </c>
      <c r="AA278" s="94" t="str">
        <f t="shared" si="237"/>
        <v>11А</v>
      </c>
      <c r="AB278" s="94" t="str">
        <f t="shared" si="238"/>
        <v/>
      </c>
      <c r="AC278" s="94" t="str">
        <f t="shared" si="239"/>
        <v>5А</v>
      </c>
      <c r="AD278" s="94" t="str">
        <f t="shared" ref="AD278:AR278" si="314">IF(AD200&lt;&gt;1,"",INDEX($BY$330:$FV$330,MATCH(AD$249,$BY359:$FV359,0)))</f>
        <v>8Б</v>
      </c>
      <c r="AE278" s="94" t="str">
        <f t="shared" si="314"/>
        <v>7Б</v>
      </c>
      <c r="AF278" s="94" t="str">
        <f t="shared" si="314"/>
        <v>10А</v>
      </c>
      <c r="AG278" s="94" t="str">
        <f t="shared" si="314"/>
        <v/>
      </c>
      <c r="AH278" s="94" t="str">
        <f t="shared" si="314"/>
        <v>10А</v>
      </c>
      <c r="AI278" s="94" t="str">
        <f t="shared" si="314"/>
        <v>5Б</v>
      </c>
      <c r="AJ278" s="94" t="str">
        <f t="shared" si="314"/>
        <v>8В</v>
      </c>
      <c r="AK278" s="94" t="str">
        <f t="shared" si="314"/>
        <v/>
      </c>
      <c r="AL278" s="94" t="str">
        <f t="shared" si="314"/>
        <v>5В</v>
      </c>
      <c r="AM278" s="94" t="str">
        <f t="shared" si="314"/>
        <v>9Б</v>
      </c>
      <c r="AN278" s="94" t="str">
        <f t="shared" si="314"/>
        <v>7В</v>
      </c>
      <c r="AO278" s="94" t="str">
        <f t="shared" si="314"/>
        <v/>
      </c>
      <c r="AP278" s="94" t="str">
        <f t="shared" si="314"/>
        <v>6Б</v>
      </c>
      <c r="AQ278" s="94" t="str">
        <f t="shared" si="314"/>
        <v>6Б</v>
      </c>
      <c r="AR278" s="94" t="str">
        <f t="shared" si="314"/>
        <v/>
      </c>
      <c r="AW278" s="39" t="s">
        <v>214</v>
      </c>
      <c r="AX278" s="29">
        <v>1</v>
      </c>
      <c r="AY278" s="29">
        <f t="shared" ref="AY278:BU278" si="315">IF(AY200="",0,INDEX($AJ$4:$AJ$111,MATCH(AY200,$AI$4:$AI$111,0)))</f>
        <v>12</v>
      </c>
      <c r="AZ278" s="29">
        <f t="shared" si="315"/>
        <v>5</v>
      </c>
      <c r="BA278" s="29">
        <f t="shared" si="315"/>
        <v>7</v>
      </c>
      <c r="BB278" s="29">
        <f t="shared" si="315"/>
        <v>10</v>
      </c>
      <c r="BC278" s="29">
        <f t="shared" si="315"/>
        <v>4</v>
      </c>
      <c r="BD278" s="29">
        <f t="shared" si="315"/>
        <v>10</v>
      </c>
      <c r="BE278" s="29">
        <f t="shared" si="315"/>
        <v>10</v>
      </c>
      <c r="BF278" s="29">
        <f t="shared" si="315"/>
        <v>9</v>
      </c>
      <c r="BG278" s="29">
        <f t="shared" si="315"/>
        <v>3</v>
      </c>
      <c r="BH278" s="29">
        <f t="shared" si="315"/>
        <v>12</v>
      </c>
      <c r="BI278" s="29">
        <f t="shared" si="315"/>
        <v>11</v>
      </c>
      <c r="BJ278" s="29">
        <f t="shared" si="315"/>
        <v>7</v>
      </c>
      <c r="BK278" s="29">
        <f t="shared" si="315"/>
        <v>6</v>
      </c>
      <c r="BL278" s="29">
        <f t="shared" si="315"/>
        <v>3</v>
      </c>
      <c r="BM278" s="29">
        <f t="shared" si="315"/>
        <v>9</v>
      </c>
      <c r="BN278" s="29">
        <f t="shared" si="315"/>
        <v>6</v>
      </c>
      <c r="BO278" s="29">
        <f t="shared" si="315"/>
        <v>12</v>
      </c>
      <c r="BP278" s="29">
        <f t="shared" si="315"/>
        <v>0</v>
      </c>
      <c r="BQ278" s="29">
        <f t="shared" si="315"/>
        <v>0</v>
      </c>
      <c r="BR278" s="29">
        <f t="shared" si="315"/>
        <v>0</v>
      </c>
      <c r="BS278" s="29">
        <f t="shared" si="315"/>
        <v>0</v>
      </c>
      <c r="BT278" s="29">
        <f t="shared" si="315"/>
        <v>0</v>
      </c>
      <c r="BU278" s="29">
        <f t="shared" si="315"/>
        <v>0</v>
      </c>
      <c r="BV278" s="29">
        <v>1</v>
      </c>
      <c r="BW278" s="39" t="s">
        <v>214</v>
      </c>
      <c r="BX278" s="29">
        <v>1</v>
      </c>
      <c r="BY278" s="20" t="str">
        <f t="shared" ref="BY278:CO278" si="316">BY400</f>
        <v>мат</v>
      </c>
      <c r="BZ278" s="20" t="str">
        <f t="shared" si="316"/>
        <v>чим</v>
      </c>
      <c r="CA278" s="20" t="str">
        <f t="shared" si="316"/>
        <v>ист</v>
      </c>
      <c r="CB278" s="20" t="str">
        <f t="shared" si="316"/>
        <v>беляз</v>
      </c>
      <c r="CC278" s="20" t="str">
        <f t="shared" si="316"/>
        <v>труд</v>
      </c>
      <c r="CD278" s="20" t="str">
        <f t="shared" si="316"/>
        <v>беляз</v>
      </c>
      <c r="CE278" s="20" t="str">
        <f t="shared" si="316"/>
        <v>русяз</v>
      </c>
      <c r="CF278" s="20" t="str">
        <f t="shared" si="316"/>
        <v>физ</v>
      </c>
      <c r="CG278" s="20" t="str">
        <f t="shared" si="316"/>
        <v>фк</v>
      </c>
      <c r="CH278" s="20" t="str">
        <f t="shared" si="316"/>
        <v>мат</v>
      </c>
      <c r="CI278" s="20" t="str">
        <f t="shared" si="316"/>
        <v>анг</v>
      </c>
      <c r="CJ278" s="20" t="str">
        <f t="shared" si="316"/>
        <v>ист</v>
      </c>
      <c r="CK278" s="20" t="str">
        <f t="shared" si="316"/>
        <v>беллит</v>
      </c>
      <c r="CL278" s="20" t="str">
        <f t="shared" si="316"/>
        <v>фк</v>
      </c>
      <c r="CM278" s="20" t="str">
        <f t="shared" si="316"/>
        <v>хим</v>
      </c>
      <c r="CN278" s="20" t="str">
        <f t="shared" si="316"/>
        <v>руслит</v>
      </c>
      <c r="CO278" s="20" t="str">
        <f t="shared" si="316"/>
        <v>мат</v>
      </c>
      <c r="CP278" s="20" t="str">
        <f t="shared" ref="CP278:CU278" si="317">CP400</f>
        <v/>
      </c>
      <c r="CQ278" s="20" t="str">
        <f t="shared" si="317"/>
        <v/>
      </c>
      <c r="CR278" s="20" t="str">
        <f t="shared" si="317"/>
        <v/>
      </c>
      <c r="CS278" s="20" t="str">
        <f t="shared" si="317"/>
        <v/>
      </c>
      <c r="CT278" s="20" t="str">
        <f t="shared" si="317"/>
        <v/>
      </c>
      <c r="CU278" s="20" t="str">
        <f t="shared" si="317"/>
        <v/>
      </c>
    </row>
    <row r="279" spans="9:156" x14ac:dyDescent="0.25">
      <c r="I279" s="22" t="s">
        <v>214</v>
      </c>
      <c r="J279" s="29">
        <v>2</v>
      </c>
      <c r="K279" s="94" t="str">
        <f t="shared" si="221"/>
        <v/>
      </c>
      <c r="L279" s="94" t="str">
        <f t="shared" si="222"/>
        <v/>
      </c>
      <c r="M279" s="94" t="str">
        <f t="shared" si="223"/>
        <v/>
      </c>
      <c r="N279" s="94" t="str">
        <f t="shared" si="224"/>
        <v/>
      </c>
      <c r="O279" s="94" t="str">
        <f t="shared" si="225"/>
        <v/>
      </c>
      <c r="P279" s="94" t="str">
        <f t="shared" si="226"/>
        <v>7В</v>
      </c>
      <c r="Q279" s="94" t="str">
        <f t="shared" si="227"/>
        <v>6В</v>
      </c>
      <c r="R279" s="94" t="str">
        <f t="shared" si="228"/>
        <v>9А</v>
      </c>
      <c r="S279" s="94" t="str">
        <f t="shared" si="229"/>
        <v>11А</v>
      </c>
      <c r="T279" s="94" t="str">
        <f t="shared" si="230"/>
        <v>8Б</v>
      </c>
      <c r="U279" s="94" t="str">
        <f t="shared" si="231"/>
        <v>11А</v>
      </c>
      <c r="V279" s="94" t="str">
        <f t="shared" si="232"/>
        <v>8В</v>
      </c>
      <c r="W279" s="94" t="str">
        <f t="shared" si="233"/>
        <v>8Б</v>
      </c>
      <c r="X279" s="94" t="str">
        <f t="shared" si="234"/>
        <v/>
      </c>
      <c r="Y279" s="94" t="str">
        <f t="shared" si="235"/>
        <v>8В</v>
      </c>
      <c r="Z279" s="94" t="str">
        <f t="shared" si="236"/>
        <v>10А</v>
      </c>
      <c r="AA279" s="94" t="str">
        <f t="shared" si="237"/>
        <v>9Б</v>
      </c>
      <c r="AB279" s="94" t="str">
        <f t="shared" si="238"/>
        <v>5В</v>
      </c>
      <c r="AC279" s="94" t="str">
        <f t="shared" si="239"/>
        <v/>
      </c>
      <c r="AD279" s="94" t="str">
        <f t="shared" ref="AD279:AR279" si="318">IF(AD201&lt;&gt;1,"",INDEX($BY$330:$FV$330,MATCH(AD$249,$BY360:$FV360,0)))</f>
        <v>8Б</v>
      </c>
      <c r="AE279" s="94" t="str">
        <f t="shared" si="318"/>
        <v>10А</v>
      </c>
      <c r="AF279" s="94" t="str">
        <f t="shared" si="318"/>
        <v>8А</v>
      </c>
      <c r="AG279" s="94" t="str">
        <f t="shared" si="318"/>
        <v/>
      </c>
      <c r="AH279" s="94" t="str">
        <f t="shared" si="318"/>
        <v>7Б</v>
      </c>
      <c r="AI279" s="94" t="str">
        <f t="shared" si="318"/>
        <v>5А</v>
      </c>
      <c r="AJ279" s="94" t="str">
        <f t="shared" si="318"/>
        <v>7А</v>
      </c>
      <c r="AK279" s="94" t="str">
        <f t="shared" si="318"/>
        <v/>
      </c>
      <c r="AL279" s="94" t="str">
        <f t="shared" si="318"/>
        <v>10Б</v>
      </c>
      <c r="AM279" s="94" t="str">
        <f t="shared" si="318"/>
        <v>6А</v>
      </c>
      <c r="AN279" s="94" t="str">
        <f t="shared" si="318"/>
        <v/>
      </c>
      <c r="AO279" s="94" t="str">
        <f t="shared" si="318"/>
        <v>5Б</v>
      </c>
      <c r="AP279" s="94" t="str">
        <f t="shared" si="318"/>
        <v>6Б</v>
      </c>
      <c r="AQ279" s="94" t="str">
        <f t="shared" si="318"/>
        <v>6Б</v>
      </c>
      <c r="AR279" s="94" t="str">
        <f t="shared" si="318"/>
        <v/>
      </c>
      <c r="AW279" s="39" t="s">
        <v>214</v>
      </c>
      <c r="AX279" s="29">
        <v>2</v>
      </c>
      <c r="AY279" s="29">
        <f t="shared" ref="AY279:BU279" si="319">IF(AY201="",0,INDEX($AJ$4:$AJ$111,MATCH(AY201,$AI$4:$AI$111,0)))</f>
        <v>5</v>
      </c>
      <c r="AZ279" s="29">
        <f t="shared" si="319"/>
        <v>3</v>
      </c>
      <c r="BA279" s="29">
        <f t="shared" si="319"/>
        <v>12</v>
      </c>
      <c r="BB279" s="29">
        <f t="shared" si="319"/>
        <v>0</v>
      </c>
      <c r="BC279" s="29">
        <f t="shared" si="319"/>
        <v>4</v>
      </c>
      <c r="BD279" s="29">
        <f t="shared" si="319"/>
        <v>6</v>
      </c>
      <c r="BE279" s="29">
        <f t="shared" si="319"/>
        <v>7</v>
      </c>
      <c r="BF279" s="29">
        <f t="shared" si="319"/>
        <v>9</v>
      </c>
      <c r="BG279" s="29">
        <f t="shared" si="319"/>
        <v>10</v>
      </c>
      <c r="BH279" s="29">
        <f t="shared" si="319"/>
        <v>8</v>
      </c>
      <c r="BI279" s="29">
        <f t="shared" si="319"/>
        <v>8</v>
      </c>
      <c r="BJ279" s="29">
        <f t="shared" si="319"/>
        <v>11</v>
      </c>
      <c r="BK279" s="29">
        <f t="shared" si="319"/>
        <v>10</v>
      </c>
      <c r="BL279" s="29">
        <f t="shared" si="319"/>
        <v>12</v>
      </c>
      <c r="BM279" s="29">
        <f t="shared" si="319"/>
        <v>12</v>
      </c>
      <c r="BN279" s="29">
        <f t="shared" si="319"/>
        <v>7</v>
      </c>
      <c r="BO279" s="29">
        <f t="shared" si="319"/>
        <v>11</v>
      </c>
      <c r="BP279" s="29">
        <f t="shared" si="319"/>
        <v>0</v>
      </c>
      <c r="BQ279" s="29">
        <f t="shared" si="319"/>
        <v>0</v>
      </c>
      <c r="BR279" s="29">
        <f t="shared" si="319"/>
        <v>0</v>
      </c>
      <c r="BS279" s="29">
        <f t="shared" si="319"/>
        <v>0</v>
      </c>
      <c r="BT279" s="29">
        <f t="shared" si="319"/>
        <v>0</v>
      </c>
      <c r="BU279" s="29">
        <f t="shared" si="319"/>
        <v>0</v>
      </c>
      <c r="BV279" s="29">
        <v>2</v>
      </c>
      <c r="BW279" s="39" t="s">
        <v>214</v>
      </c>
      <c r="BX279" s="29">
        <v>2</v>
      </c>
      <c r="BY279" s="154"/>
      <c r="BZ279" s="154"/>
      <c r="CA279" s="154"/>
      <c r="CB279" s="154"/>
      <c r="CC279" s="154"/>
      <c r="CD279" s="154"/>
      <c r="CE279" s="154"/>
      <c r="CF279" s="154"/>
      <c r="CG279" s="154"/>
      <c r="CH279" s="154"/>
      <c r="CI279" s="154"/>
      <c r="CJ279" s="154"/>
      <c r="CK279" s="154"/>
      <c r="CL279" s="154"/>
      <c r="CM279" s="154"/>
      <c r="CN279" s="154"/>
      <c r="CO279" s="154"/>
      <c r="CP279" s="154"/>
      <c r="CQ279" s="154"/>
      <c r="CR279" s="154"/>
      <c r="CS279" s="154" t="str">
        <f t="shared" ref="CS279:CU281" si="320">CS401</f>
        <v/>
      </c>
      <c r="CT279" s="154" t="str">
        <f t="shared" si="320"/>
        <v/>
      </c>
      <c r="CU279" s="154" t="str">
        <f t="shared" si="320"/>
        <v/>
      </c>
    </row>
    <row r="280" spans="9:156" x14ac:dyDescent="0.25">
      <c r="I280" s="22" t="s">
        <v>214</v>
      </c>
      <c r="J280" s="29">
        <v>3</v>
      </c>
      <c r="K280" s="94" t="str">
        <f t="shared" si="221"/>
        <v>5В</v>
      </c>
      <c r="L280" s="94" t="str">
        <f t="shared" si="222"/>
        <v/>
      </c>
      <c r="M280" s="94" t="str">
        <f t="shared" si="223"/>
        <v>5А</v>
      </c>
      <c r="N280" s="94" t="str">
        <f t="shared" si="224"/>
        <v/>
      </c>
      <c r="O280" s="94" t="str">
        <f t="shared" si="225"/>
        <v/>
      </c>
      <c r="P280" s="94" t="str">
        <f t="shared" si="226"/>
        <v>7В</v>
      </c>
      <c r="Q280" s="94" t="str">
        <f t="shared" si="227"/>
        <v>6Б</v>
      </c>
      <c r="R280" s="94" t="str">
        <f t="shared" si="228"/>
        <v/>
      </c>
      <c r="S280" s="94" t="str">
        <f t="shared" si="229"/>
        <v>8А</v>
      </c>
      <c r="T280" s="94" t="str">
        <f t="shared" si="230"/>
        <v/>
      </c>
      <c r="U280" s="94" t="str">
        <f t="shared" si="231"/>
        <v>9А</v>
      </c>
      <c r="V280" s="94" t="str">
        <f t="shared" si="232"/>
        <v>9Б</v>
      </c>
      <c r="W280" s="94" t="str">
        <f t="shared" si="233"/>
        <v>9А</v>
      </c>
      <c r="X280" s="94" t="str">
        <f t="shared" si="234"/>
        <v>9А</v>
      </c>
      <c r="Y280" s="94" t="str">
        <f t="shared" si="235"/>
        <v>9Б</v>
      </c>
      <c r="Z280" s="94" t="str">
        <f t="shared" si="236"/>
        <v>8В</v>
      </c>
      <c r="AA280" s="94" t="str">
        <f t="shared" si="237"/>
        <v>6А</v>
      </c>
      <c r="AB280" s="94" t="str">
        <f t="shared" si="238"/>
        <v>6В</v>
      </c>
      <c r="AC280" s="94" t="str">
        <f t="shared" si="239"/>
        <v>5Б</v>
      </c>
      <c r="AD280" s="94" t="str">
        <f t="shared" ref="AD280:AR280" si="321">IF(AD202&lt;&gt;1,"",INDEX($BY$330:$FV$330,MATCH(AD$249,$BY361:$FV361,0)))</f>
        <v>8А</v>
      </c>
      <c r="AE280" s="94" t="str">
        <f t="shared" si="321"/>
        <v>7А</v>
      </c>
      <c r="AF280" s="94" t="str">
        <f t="shared" si="321"/>
        <v>11А</v>
      </c>
      <c r="AG280" s="94" t="str">
        <f t="shared" si="321"/>
        <v/>
      </c>
      <c r="AH280" s="94" t="str">
        <f t="shared" si="321"/>
        <v>11А</v>
      </c>
      <c r="AI280" s="94" t="str">
        <f t="shared" si="321"/>
        <v>8Б</v>
      </c>
      <c r="AJ280" s="94" t="str">
        <f t="shared" si="321"/>
        <v/>
      </c>
      <c r="AK280" s="94" t="str">
        <f t="shared" si="321"/>
        <v/>
      </c>
      <c r="AL280" s="94" t="str">
        <f t="shared" si="321"/>
        <v>10А</v>
      </c>
      <c r="AM280" s="94" t="str">
        <f t="shared" si="321"/>
        <v>10Б</v>
      </c>
      <c r="AN280" s="94" t="str">
        <f t="shared" si="321"/>
        <v>10Б</v>
      </c>
      <c r="AO280" s="94" t="str">
        <f t="shared" si="321"/>
        <v/>
      </c>
      <c r="AP280" s="94" t="str">
        <f t="shared" si="321"/>
        <v>7Б</v>
      </c>
      <c r="AQ280" s="94" t="str">
        <f t="shared" si="321"/>
        <v>7Б</v>
      </c>
      <c r="AR280" s="94" t="str">
        <f t="shared" si="321"/>
        <v/>
      </c>
      <c r="AW280" s="39" t="s">
        <v>214</v>
      </c>
      <c r="AX280" s="29">
        <v>3</v>
      </c>
      <c r="AY280" s="29">
        <f t="shared" ref="AY280:BU280" si="322">IF(AY202="",0,INDEX($AJ$4:$AJ$111,MATCH(AY202,$AI$4:$AI$111,0)))</f>
        <v>10</v>
      </c>
      <c r="AZ280" s="29">
        <f t="shared" si="322"/>
        <v>12</v>
      </c>
      <c r="BA280" s="29">
        <f t="shared" si="322"/>
        <v>10</v>
      </c>
      <c r="BB280" s="29">
        <f t="shared" si="322"/>
        <v>12</v>
      </c>
      <c r="BC280" s="29">
        <f t="shared" si="322"/>
        <v>10</v>
      </c>
      <c r="BD280" s="29">
        <f t="shared" si="322"/>
        <v>12</v>
      </c>
      <c r="BE280" s="29">
        <f t="shared" si="322"/>
        <v>9</v>
      </c>
      <c r="BF280" s="29">
        <f t="shared" si="322"/>
        <v>4</v>
      </c>
      <c r="BG280" s="29">
        <f t="shared" si="322"/>
        <v>6</v>
      </c>
      <c r="BH280" s="29">
        <f t="shared" si="322"/>
        <v>11</v>
      </c>
      <c r="BI280" s="29">
        <f t="shared" si="322"/>
        <v>6</v>
      </c>
      <c r="BJ280" s="29">
        <f t="shared" si="322"/>
        <v>12</v>
      </c>
      <c r="BK280" s="29">
        <f t="shared" si="322"/>
        <v>11</v>
      </c>
      <c r="BL280" s="29">
        <f t="shared" si="322"/>
        <v>11</v>
      </c>
      <c r="BM280" s="29">
        <f t="shared" si="322"/>
        <v>7</v>
      </c>
      <c r="BN280" s="29">
        <f t="shared" si="322"/>
        <v>3</v>
      </c>
      <c r="BO280" s="29">
        <f t="shared" si="322"/>
        <v>8</v>
      </c>
      <c r="BP280" s="29">
        <f t="shared" si="322"/>
        <v>0</v>
      </c>
      <c r="BQ280" s="29">
        <f t="shared" si="322"/>
        <v>0</v>
      </c>
      <c r="BR280" s="29">
        <f t="shared" si="322"/>
        <v>0</v>
      </c>
      <c r="BS280" s="29">
        <f t="shared" si="322"/>
        <v>0</v>
      </c>
      <c r="BT280" s="29">
        <f t="shared" si="322"/>
        <v>0</v>
      </c>
      <c r="BU280" s="29">
        <f t="shared" si="322"/>
        <v>0</v>
      </c>
      <c r="BV280" s="29">
        <v>3</v>
      </c>
      <c r="BW280" s="39" t="s">
        <v>214</v>
      </c>
      <c r="BX280" s="29">
        <v>3</v>
      </c>
      <c r="BY280" s="154"/>
      <c r="BZ280" s="154"/>
      <c r="CA280" s="154"/>
      <c r="CB280" s="154"/>
      <c r="CC280" s="154"/>
      <c r="CD280" s="154"/>
      <c r="CE280" s="154"/>
      <c r="CF280" s="154"/>
      <c r="CG280" s="154"/>
      <c r="CH280" s="154"/>
      <c r="CI280" s="154"/>
      <c r="CJ280" s="154"/>
      <c r="CK280" s="154"/>
      <c r="CL280" s="154"/>
      <c r="CM280" s="154"/>
      <c r="CN280" s="154"/>
      <c r="CO280" s="154"/>
      <c r="CP280" s="154"/>
      <c r="CQ280" s="154"/>
      <c r="CR280" s="154"/>
      <c r="CS280" s="154" t="str">
        <f t="shared" si="320"/>
        <v/>
      </c>
      <c r="CT280" s="154" t="str">
        <f t="shared" si="320"/>
        <v/>
      </c>
      <c r="CU280" s="154" t="str">
        <f t="shared" si="320"/>
        <v/>
      </c>
    </row>
    <row r="281" spans="9:156" x14ac:dyDescent="0.25">
      <c r="I281" s="22" t="s">
        <v>214</v>
      </c>
      <c r="J281" s="29">
        <v>4</v>
      </c>
      <c r="K281" s="94" t="str">
        <f t="shared" si="221"/>
        <v>5Б</v>
      </c>
      <c r="L281" s="94" t="str">
        <f t="shared" si="222"/>
        <v/>
      </c>
      <c r="M281" s="94" t="str">
        <f t="shared" si="223"/>
        <v>7В</v>
      </c>
      <c r="N281" s="94" t="str">
        <f t="shared" si="224"/>
        <v/>
      </c>
      <c r="O281" s="94" t="str">
        <f t="shared" si="225"/>
        <v>8Б</v>
      </c>
      <c r="P281" s="94" t="str">
        <f t="shared" si="226"/>
        <v/>
      </c>
      <c r="Q281" s="94" t="str">
        <f t="shared" si="227"/>
        <v>10А</v>
      </c>
      <c r="R281" s="94" t="str">
        <f t="shared" si="228"/>
        <v/>
      </c>
      <c r="S281" s="94" t="str">
        <f t="shared" si="229"/>
        <v>6В</v>
      </c>
      <c r="T281" s="94" t="str">
        <f t="shared" si="230"/>
        <v/>
      </c>
      <c r="U281" s="94" t="str">
        <f t="shared" si="231"/>
        <v>8А</v>
      </c>
      <c r="V281" s="94" t="str">
        <f t="shared" si="232"/>
        <v>6Б</v>
      </c>
      <c r="W281" s="94" t="str">
        <f t="shared" si="233"/>
        <v>6В</v>
      </c>
      <c r="X281" s="94" t="str">
        <f t="shared" si="234"/>
        <v/>
      </c>
      <c r="Y281" s="94" t="str">
        <f t="shared" si="235"/>
        <v>6Б</v>
      </c>
      <c r="Z281" s="94" t="str">
        <f t="shared" si="236"/>
        <v>10Б</v>
      </c>
      <c r="AA281" s="94" t="str">
        <f t="shared" si="237"/>
        <v>7А</v>
      </c>
      <c r="AB281" s="94" t="str">
        <f t="shared" si="238"/>
        <v/>
      </c>
      <c r="AC281" s="94" t="str">
        <f t="shared" si="239"/>
        <v/>
      </c>
      <c r="AD281" s="94" t="str">
        <f t="shared" ref="AD281:AR281" si="323">IF(AD203&lt;&gt;1,"",INDEX($BY$330:$FV$330,MATCH(AD$249,$BY362:$FV362,0)))</f>
        <v>8А</v>
      </c>
      <c r="AE281" s="94" t="str">
        <f t="shared" si="323"/>
        <v>9Б</v>
      </c>
      <c r="AF281" s="94" t="str">
        <f t="shared" si="323"/>
        <v>11А</v>
      </c>
      <c r="AG281" s="94" t="str">
        <f t="shared" si="323"/>
        <v/>
      </c>
      <c r="AH281" s="94" t="str">
        <f t="shared" si="323"/>
        <v>11А</v>
      </c>
      <c r="AI281" s="94" t="str">
        <f t="shared" si="323"/>
        <v>8В</v>
      </c>
      <c r="AJ281" s="94" t="str">
        <f t="shared" si="323"/>
        <v>6А</v>
      </c>
      <c r="AK281" s="94" t="str">
        <f t="shared" si="323"/>
        <v/>
      </c>
      <c r="AL281" s="94" t="str">
        <f t="shared" si="323"/>
        <v>9А</v>
      </c>
      <c r="AM281" s="94" t="str">
        <f t="shared" si="323"/>
        <v>5А</v>
      </c>
      <c r="AN281" s="94" t="str">
        <f t="shared" si="323"/>
        <v/>
      </c>
      <c r="AO281" s="94" t="str">
        <f t="shared" si="323"/>
        <v>5В</v>
      </c>
      <c r="AP281" s="94" t="str">
        <f t="shared" si="323"/>
        <v>7Б</v>
      </c>
      <c r="AQ281" s="94" t="str">
        <f t="shared" si="323"/>
        <v>7Б</v>
      </c>
      <c r="AR281" s="94" t="str">
        <f t="shared" si="323"/>
        <v/>
      </c>
      <c r="AW281" s="39" t="s">
        <v>214</v>
      </c>
      <c r="AX281" s="29">
        <v>4</v>
      </c>
      <c r="AY281" s="29">
        <f t="shared" ref="AY281:BU281" si="324">IF(AY203="",0,INDEX($AJ$4:$AJ$111,MATCH(AY203,$AI$4:$AI$111,0)))</f>
        <v>3</v>
      </c>
      <c r="AZ281" s="29">
        <f t="shared" si="324"/>
        <v>10</v>
      </c>
      <c r="BA281" s="29">
        <f t="shared" si="324"/>
        <v>3</v>
      </c>
      <c r="BB281" s="29">
        <f t="shared" si="324"/>
        <v>7</v>
      </c>
      <c r="BC281" s="29">
        <f t="shared" si="324"/>
        <v>11</v>
      </c>
      <c r="BD281" s="29">
        <f t="shared" si="324"/>
        <v>11</v>
      </c>
      <c r="BE281" s="29">
        <f t="shared" si="324"/>
        <v>12</v>
      </c>
      <c r="BF281" s="29">
        <f t="shared" si="324"/>
        <v>4</v>
      </c>
      <c r="BG281" s="29">
        <f t="shared" si="324"/>
        <v>10</v>
      </c>
      <c r="BH281" s="29">
        <f t="shared" si="324"/>
        <v>8</v>
      </c>
      <c r="BI281" s="29">
        <f t="shared" si="324"/>
        <v>10</v>
      </c>
      <c r="BJ281" s="29">
        <f t="shared" si="324"/>
        <v>6</v>
      </c>
      <c r="BK281" s="29">
        <f t="shared" si="324"/>
        <v>7</v>
      </c>
      <c r="BL281" s="29">
        <f t="shared" si="324"/>
        <v>9</v>
      </c>
      <c r="BM281" s="29">
        <f t="shared" si="324"/>
        <v>10</v>
      </c>
      <c r="BN281" s="29">
        <f t="shared" si="324"/>
        <v>12</v>
      </c>
      <c r="BO281" s="29">
        <f t="shared" si="324"/>
        <v>9</v>
      </c>
      <c r="BP281" s="29">
        <f t="shared" si="324"/>
        <v>0</v>
      </c>
      <c r="BQ281" s="29">
        <f t="shared" si="324"/>
        <v>0</v>
      </c>
      <c r="BR281" s="29">
        <f t="shared" si="324"/>
        <v>0</v>
      </c>
      <c r="BS281" s="29">
        <f t="shared" si="324"/>
        <v>0</v>
      </c>
      <c r="BT281" s="29">
        <f t="shared" si="324"/>
        <v>0</v>
      </c>
      <c r="BU281" s="29">
        <f t="shared" si="324"/>
        <v>0</v>
      </c>
      <c r="BV281" s="29">
        <v>4</v>
      </c>
      <c r="BW281" s="39" t="s">
        <v>214</v>
      </c>
      <c r="BX281" s="29">
        <v>4</v>
      </c>
      <c r="BY281" s="154"/>
      <c r="BZ281" s="154"/>
      <c r="CA281" s="154"/>
      <c r="CB281" s="154"/>
      <c r="CC281" s="154"/>
      <c r="CD281" s="154"/>
      <c r="CE281" s="154"/>
      <c r="CF281" s="154"/>
      <c r="CG281" s="154"/>
      <c r="CH281" s="154"/>
      <c r="CI281" s="154"/>
      <c r="CJ281" s="154"/>
      <c r="CK281" s="154"/>
      <c r="CL281" s="154"/>
      <c r="CM281" s="154"/>
      <c r="CN281" s="154"/>
      <c r="CO281" s="154"/>
      <c r="CP281" s="154"/>
      <c r="CQ281" s="154"/>
      <c r="CR281" s="154"/>
      <c r="CS281" s="154" t="str">
        <f t="shared" si="320"/>
        <v/>
      </c>
      <c r="CT281" s="154" t="str">
        <f t="shared" si="320"/>
        <v/>
      </c>
      <c r="CU281" s="154" t="str">
        <f t="shared" si="320"/>
        <v/>
      </c>
    </row>
    <row r="282" spans="9:156" x14ac:dyDescent="0.25">
      <c r="I282" s="22" t="s">
        <v>214</v>
      </c>
      <c r="J282" s="29">
        <v>5</v>
      </c>
      <c r="K282" s="94" t="str">
        <f t="shared" si="221"/>
        <v>8А</v>
      </c>
      <c r="L282" s="94" t="str">
        <f t="shared" si="222"/>
        <v>6В</v>
      </c>
      <c r="M282" s="94" t="str">
        <f t="shared" si="223"/>
        <v>6А</v>
      </c>
      <c r="N282" s="94" t="str">
        <f t="shared" si="224"/>
        <v/>
      </c>
      <c r="O282" s="94" t="str">
        <f t="shared" si="225"/>
        <v>10Б</v>
      </c>
      <c r="P282" s="94" t="str">
        <f t="shared" si="226"/>
        <v>11А</v>
      </c>
      <c r="Q282" s="94" t="str">
        <f t="shared" si="227"/>
        <v>7Б</v>
      </c>
      <c r="R282" s="94" t="str">
        <f t="shared" si="228"/>
        <v/>
      </c>
      <c r="S282" s="94" t="str">
        <f t="shared" si="229"/>
        <v>5Б</v>
      </c>
      <c r="T282" s="94" t="str">
        <f t="shared" si="230"/>
        <v>5Б</v>
      </c>
      <c r="U282" s="94" t="str">
        <f t="shared" si="231"/>
        <v>5В</v>
      </c>
      <c r="V282" s="94" t="str">
        <f t="shared" si="232"/>
        <v>5Б</v>
      </c>
      <c r="W282" s="94" t="str">
        <f t="shared" si="233"/>
        <v>5В</v>
      </c>
      <c r="X282" s="94" t="str">
        <f t="shared" si="234"/>
        <v>5А</v>
      </c>
      <c r="Y282" s="94" t="str">
        <f t="shared" si="235"/>
        <v>5А</v>
      </c>
      <c r="Z282" s="94" t="str">
        <f t="shared" si="236"/>
        <v>10А</v>
      </c>
      <c r="AA282" s="94" t="str">
        <f t="shared" si="237"/>
        <v>7В</v>
      </c>
      <c r="AB282" s="94" t="str">
        <f t="shared" si="238"/>
        <v>6Б</v>
      </c>
      <c r="AC282" s="94" t="str">
        <f t="shared" si="239"/>
        <v/>
      </c>
      <c r="AD282" s="94" t="str">
        <f t="shared" ref="AD282:AR282" si="325">IF(AD204&lt;&gt;1,"",INDEX($BY$330:$FV$330,MATCH(AD$249,$BY363:$FV363,0)))</f>
        <v>8В</v>
      </c>
      <c r="AE282" s="94" t="str">
        <f t="shared" si="325"/>
        <v>10А</v>
      </c>
      <c r="AF282" s="94" t="str">
        <f t="shared" si="325"/>
        <v/>
      </c>
      <c r="AG282" s="94" t="str">
        <f t="shared" si="325"/>
        <v/>
      </c>
      <c r="AH282" s="94" t="str">
        <f t="shared" si="325"/>
        <v>9Б</v>
      </c>
      <c r="AI282" s="94" t="str">
        <f t="shared" si="325"/>
        <v/>
      </c>
      <c r="AJ282" s="94" t="str">
        <f t="shared" si="325"/>
        <v/>
      </c>
      <c r="AK282" s="94" t="str">
        <f t="shared" si="325"/>
        <v/>
      </c>
      <c r="AL282" s="94" t="str">
        <f t="shared" si="325"/>
        <v>9А</v>
      </c>
      <c r="AM282" s="94" t="str">
        <f t="shared" si="325"/>
        <v>7А</v>
      </c>
      <c r="AN282" s="94" t="str">
        <f t="shared" si="325"/>
        <v>8Б</v>
      </c>
      <c r="AO282" s="94" t="str">
        <f t="shared" si="325"/>
        <v/>
      </c>
      <c r="AP282" s="94" t="str">
        <f t="shared" si="325"/>
        <v/>
      </c>
      <c r="AQ282" s="94" t="str">
        <f t="shared" si="325"/>
        <v>8В</v>
      </c>
      <c r="AR282" s="94" t="str">
        <f t="shared" si="325"/>
        <v/>
      </c>
      <c r="AW282" s="39" t="s">
        <v>214</v>
      </c>
      <c r="AX282" s="29">
        <v>5</v>
      </c>
      <c r="AY282" s="29">
        <f t="shared" ref="AY282:BU282" si="326">IF(AY204="",0,INDEX($AJ$4:$AJ$111,MATCH(AY204,$AI$4:$AI$111,0)))</f>
        <v>11</v>
      </c>
      <c r="AZ282" s="29">
        <f t="shared" si="326"/>
        <v>11</v>
      </c>
      <c r="BA282" s="29">
        <f t="shared" si="326"/>
        <v>11</v>
      </c>
      <c r="BB282" s="29">
        <f t="shared" si="326"/>
        <v>10</v>
      </c>
      <c r="BC282" s="29">
        <f t="shared" si="326"/>
        <v>12</v>
      </c>
      <c r="BD282" s="29">
        <f t="shared" si="326"/>
        <v>6</v>
      </c>
      <c r="BE282" s="29">
        <f t="shared" si="326"/>
        <v>3</v>
      </c>
      <c r="BF282" s="29">
        <f t="shared" si="326"/>
        <v>10</v>
      </c>
      <c r="BG282" s="29">
        <f t="shared" si="326"/>
        <v>12</v>
      </c>
      <c r="BH282" s="29">
        <f t="shared" si="326"/>
        <v>6</v>
      </c>
      <c r="BI282" s="29">
        <f t="shared" si="326"/>
        <v>3</v>
      </c>
      <c r="BJ282" s="29">
        <f t="shared" si="326"/>
        <v>8</v>
      </c>
      <c r="BK282" s="29">
        <f t="shared" si="326"/>
        <v>7</v>
      </c>
      <c r="BL282" s="29">
        <f t="shared" si="326"/>
        <v>9</v>
      </c>
      <c r="BM282" s="29">
        <f t="shared" si="326"/>
        <v>9</v>
      </c>
      <c r="BN282" s="29">
        <f t="shared" si="326"/>
        <v>10</v>
      </c>
      <c r="BO282" s="29">
        <f t="shared" si="326"/>
        <v>6</v>
      </c>
      <c r="BP282" s="29">
        <f t="shared" si="326"/>
        <v>0</v>
      </c>
      <c r="BQ282" s="29">
        <f t="shared" si="326"/>
        <v>0</v>
      </c>
      <c r="BR282" s="29">
        <f t="shared" si="326"/>
        <v>0</v>
      </c>
      <c r="BS282" s="29">
        <f t="shared" si="326"/>
        <v>0</v>
      </c>
      <c r="BT282" s="29">
        <f t="shared" si="326"/>
        <v>0</v>
      </c>
      <c r="BU282" s="29">
        <f t="shared" si="326"/>
        <v>0</v>
      </c>
      <c r="BV282" s="29">
        <v>5</v>
      </c>
      <c r="BW282" s="39" t="s">
        <v>214</v>
      </c>
      <c r="BX282" s="29">
        <v>5</v>
      </c>
      <c r="BY282" s="20" t="str">
        <f t="shared" ref="BY282:CA282" si="327">BY404</f>
        <v>анг</v>
      </c>
      <c r="BZ282" s="20" t="str">
        <f t="shared" si="327"/>
        <v>анг</v>
      </c>
      <c r="CA282" s="20" t="str">
        <f t="shared" si="327"/>
        <v>анг</v>
      </c>
      <c r="CB282" s="154"/>
      <c r="CC282" s="154"/>
      <c r="CD282" s="154"/>
      <c r="CE282" s="154"/>
      <c r="CF282" s="154"/>
      <c r="CG282" s="154"/>
      <c r="CH282" s="154"/>
      <c r="CI282" s="154"/>
      <c r="CJ282" s="154"/>
      <c r="CK282" s="154"/>
      <c r="CL282" s="154"/>
      <c r="CM282" s="154"/>
      <c r="CN282" s="154"/>
      <c r="CO282" s="20" t="str">
        <f t="shared" ref="CB282:CO283" si="328">CO404</f>
        <v>беллит</v>
      </c>
      <c r="CP282" s="154" t="str">
        <f t="shared" ref="CP282:CU282" si="329">CP404</f>
        <v/>
      </c>
      <c r="CQ282" s="154" t="str">
        <f t="shared" si="329"/>
        <v/>
      </c>
      <c r="CR282" s="154" t="str">
        <f t="shared" si="329"/>
        <v/>
      </c>
      <c r="CS282" s="154" t="str">
        <f t="shared" si="329"/>
        <v/>
      </c>
      <c r="CT282" s="154" t="str">
        <f t="shared" si="329"/>
        <v/>
      </c>
      <c r="CU282" s="154" t="str">
        <f t="shared" si="329"/>
        <v/>
      </c>
    </row>
    <row r="283" spans="9:156" x14ac:dyDescent="0.25">
      <c r="I283" s="22" t="s">
        <v>214</v>
      </c>
      <c r="J283" s="29">
        <v>6</v>
      </c>
      <c r="K283" s="94" t="str">
        <f t="shared" si="221"/>
        <v>10А</v>
      </c>
      <c r="L283" s="94" t="str">
        <f t="shared" si="222"/>
        <v>11А</v>
      </c>
      <c r="M283" s="94" t="str">
        <f t="shared" si="223"/>
        <v/>
      </c>
      <c r="N283" s="94" t="str">
        <f t="shared" si="224"/>
        <v/>
      </c>
      <c r="O283" s="94" t="str">
        <f t="shared" si="225"/>
        <v/>
      </c>
      <c r="P283" s="94" t="str">
        <f t="shared" si="226"/>
        <v/>
      </c>
      <c r="Q283" s="94" t="str">
        <f t="shared" si="227"/>
        <v>6Б</v>
      </c>
      <c r="R283" s="94" t="str">
        <f t="shared" si="228"/>
        <v/>
      </c>
      <c r="S283" s="94" t="str">
        <f t="shared" si="229"/>
        <v>6А</v>
      </c>
      <c r="T283" s="94" t="str">
        <f t="shared" si="230"/>
        <v>6А</v>
      </c>
      <c r="U283" s="94" t="str">
        <f t="shared" si="231"/>
        <v/>
      </c>
      <c r="V283" s="94" t="str">
        <f t="shared" si="232"/>
        <v/>
      </c>
      <c r="W283" s="94" t="str">
        <f t="shared" si="233"/>
        <v/>
      </c>
      <c r="X283" s="94" t="str">
        <f t="shared" si="234"/>
        <v/>
      </c>
      <c r="Y283" s="94" t="str">
        <f t="shared" si="235"/>
        <v>6А</v>
      </c>
      <c r="Z283" s="94" t="str">
        <f t="shared" si="236"/>
        <v>7Б</v>
      </c>
      <c r="AA283" s="94" t="str">
        <f t="shared" si="237"/>
        <v>9А</v>
      </c>
      <c r="AB283" s="94" t="str">
        <f t="shared" si="238"/>
        <v>8Б</v>
      </c>
      <c r="AC283" s="94" t="str">
        <f t="shared" si="239"/>
        <v/>
      </c>
      <c r="AD283" s="94" t="str">
        <f t="shared" ref="AD283:AR283" si="330">IF(AD205&lt;&gt;1,"",INDEX($BY$330:$FV$330,MATCH(AD$249,$BY364:$FV364,0)))</f>
        <v>8В</v>
      </c>
      <c r="AE283" s="94" t="str">
        <f t="shared" si="330"/>
        <v>7В</v>
      </c>
      <c r="AF283" s="94" t="str">
        <f t="shared" si="330"/>
        <v>7А</v>
      </c>
      <c r="AG283" s="94" t="str">
        <f t="shared" si="330"/>
        <v/>
      </c>
      <c r="AH283" s="94" t="str">
        <f t="shared" si="330"/>
        <v/>
      </c>
      <c r="AI283" s="94" t="str">
        <f t="shared" si="330"/>
        <v>8А</v>
      </c>
      <c r="AJ283" s="94" t="str">
        <f t="shared" si="330"/>
        <v/>
      </c>
      <c r="AK283" s="94" t="str">
        <f t="shared" si="330"/>
        <v/>
      </c>
      <c r="AL283" s="94" t="str">
        <f t="shared" si="330"/>
        <v>9Б</v>
      </c>
      <c r="AM283" s="94" t="str">
        <f t="shared" si="330"/>
        <v/>
      </c>
      <c r="AN283" s="94" t="str">
        <f t="shared" si="330"/>
        <v>6В</v>
      </c>
      <c r="AO283" s="94" t="str">
        <f t="shared" si="330"/>
        <v/>
      </c>
      <c r="AP283" s="94" t="str">
        <f t="shared" si="330"/>
        <v>8В</v>
      </c>
      <c r="AQ283" s="94" t="str">
        <f t="shared" si="330"/>
        <v/>
      </c>
      <c r="AR283" s="94" t="str">
        <f t="shared" si="330"/>
        <v/>
      </c>
      <c r="AW283" s="39" t="s">
        <v>214</v>
      </c>
      <c r="AX283" s="29">
        <v>6</v>
      </c>
      <c r="AY283" s="65"/>
      <c r="AZ283" s="65"/>
      <c r="BA283" s="65"/>
      <c r="BB283" s="29">
        <f t="shared" ref="BB283:BN283" si="331">IF(BB205="",0,INDEX($AJ$4:$AJ$111,MATCH(BB205,$AI$4:$AI$111,0)))</f>
        <v>11</v>
      </c>
      <c r="BC283" s="29">
        <f t="shared" si="331"/>
        <v>6</v>
      </c>
      <c r="BD283" s="29">
        <f t="shared" si="331"/>
        <v>3</v>
      </c>
      <c r="BE283" s="29">
        <f t="shared" si="331"/>
        <v>8</v>
      </c>
      <c r="BF283" s="29">
        <f t="shared" si="331"/>
        <v>12</v>
      </c>
      <c r="BG283" s="29">
        <f t="shared" si="331"/>
        <v>9</v>
      </c>
      <c r="BH283" s="29">
        <f t="shared" si="331"/>
        <v>6</v>
      </c>
      <c r="BI283" s="29">
        <f t="shared" si="331"/>
        <v>12</v>
      </c>
      <c r="BJ283" s="29">
        <f t="shared" si="331"/>
        <v>4</v>
      </c>
      <c r="BK283" s="29">
        <f t="shared" si="331"/>
        <v>12</v>
      </c>
      <c r="BL283" s="29">
        <f t="shared" si="331"/>
        <v>7</v>
      </c>
      <c r="BM283" s="29">
        <f t="shared" si="331"/>
        <v>6</v>
      </c>
      <c r="BN283" s="29">
        <f t="shared" si="331"/>
        <v>0</v>
      </c>
      <c r="BO283" s="29"/>
      <c r="BP283" s="29">
        <f t="shared" ref="BP283:BU283" si="332">IF(BP205="",0,INDEX($AJ$4:$AJ$111,MATCH(BP205,$AI$4:$AI$111,0)))</f>
        <v>0</v>
      </c>
      <c r="BQ283" s="29">
        <f t="shared" si="332"/>
        <v>0</v>
      </c>
      <c r="BR283" s="29">
        <f t="shared" si="332"/>
        <v>0</v>
      </c>
      <c r="BS283" s="29">
        <f t="shared" si="332"/>
        <v>0</v>
      </c>
      <c r="BT283" s="29">
        <f t="shared" si="332"/>
        <v>0</v>
      </c>
      <c r="BU283" s="29">
        <f t="shared" si="332"/>
        <v>0</v>
      </c>
      <c r="BV283" s="29">
        <v>5</v>
      </c>
      <c r="BW283" s="39" t="s">
        <v>214</v>
      </c>
      <c r="BX283" s="29">
        <v>6</v>
      </c>
      <c r="BY283" s="19"/>
      <c r="BZ283" s="19"/>
      <c r="CA283" s="19"/>
      <c r="CB283" s="20" t="str">
        <f t="shared" si="328"/>
        <v>анг</v>
      </c>
      <c r="CC283" s="20" t="str">
        <f t="shared" si="328"/>
        <v>беллит</v>
      </c>
      <c r="CD283" s="20" t="str">
        <f t="shared" si="328"/>
        <v>фк</v>
      </c>
      <c r="CE283" s="20" t="str">
        <f t="shared" si="328"/>
        <v>био</v>
      </c>
      <c r="CF283" s="20" t="str">
        <f t="shared" si="328"/>
        <v>мат</v>
      </c>
      <c r="CG283" s="20" t="str">
        <f t="shared" si="328"/>
        <v>физ</v>
      </c>
      <c r="CH283" s="20" t="str">
        <f t="shared" si="328"/>
        <v>гео</v>
      </c>
      <c r="CI283" s="20" t="str">
        <f t="shared" si="328"/>
        <v>мат</v>
      </c>
      <c r="CJ283" s="20" t="str">
        <f t="shared" si="328"/>
        <v>труд</v>
      </c>
      <c r="CK283" s="20" t="str">
        <f t="shared" si="328"/>
        <v>мат</v>
      </c>
      <c r="CL283" s="20" t="str">
        <f t="shared" si="328"/>
        <v>ист</v>
      </c>
      <c r="CM283" s="20" t="str">
        <f t="shared" si="328"/>
        <v>руслит</v>
      </c>
      <c r="CN283" s="20" t="str">
        <f t="shared" si="328"/>
        <v/>
      </c>
      <c r="CO283" s="19"/>
      <c r="CP283" s="154" t="str">
        <f t="shared" ref="CP283:CU283" si="333">CP406</f>
        <v/>
      </c>
      <c r="CQ283" s="154" t="str">
        <f t="shared" si="333"/>
        <v/>
      </c>
      <c r="CR283" s="154" t="str">
        <f t="shared" si="333"/>
        <v/>
      </c>
      <c r="CS283" s="154" t="str">
        <f t="shared" si="333"/>
        <v/>
      </c>
      <c r="CT283" s="154" t="str">
        <f t="shared" si="333"/>
        <v/>
      </c>
      <c r="CU283" s="154" t="str">
        <f t="shared" si="333"/>
        <v/>
      </c>
    </row>
    <row r="284" spans="9:156" x14ac:dyDescent="0.25">
      <c r="I284" s="22" t="s">
        <v>214</v>
      </c>
      <c r="J284" s="29">
        <v>7</v>
      </c>
      <c r="K284" s="94" t="str">
        <f t="shared" si="221"/>
        <v/>
      </c>
      <c r="L284" s="94" t="str">
        <f t="shared" si="222"/>
        <v/>
      </c>
      <c r="M284" s="94" t="str">
        <f t="shared" si="223"/>
        <v/>
      </c>
      <c r="N284" s="94" t="str">
        <f t="shared" si="224"/>
        <v/>
      </c>
      <c r="O284" s="94" t="str">
        <f t="shared" si="225"/>
        <v/>
      </c>
      <c r="P284" s="94" t="str">
        <f t="shared" si="226"/>
        <v/>
      </c>
      <c r="Q284" s="94" t="str">
        <f t="shared" si="227"/>
        <v/>
      </c>
      <c r="R284" s="94" t="str">
        <f t="shared" si="228"/>
        <v/>
      </c>
      <c r="S284" s="94" t="str">
        <f t="shared" si="229"/>
        <v/>
      </c>
      <c r="T284" s="94" t="str">
        <f t="shared" si="230"/>
        <v/>
      </c>
      <c r="U284" s="94" t="str">
        <f t="shared" si="231"/>
        <v/>
      </c>
      <c r="V284" s="94" t="str">
        <f t="shared" si="232"/>
        <v/>
      </c>
      <c r="W284" s="94" t="str">
        <f t="shared" si="233"/>
        <v/>
      </c>
      <c r="X284" s="94" t="str">
        <f t="shared" si="234"/>
        <v/>
      </c>
      <c r="Y284" s="94" t="str">
        <f t="shared" si="235"/>
        <v/>
      </c>
      <c r="Z284" s="94" t="str">
        <f t="shared" si="236"/>
        <v>8В</v>
      </c>
      <c r="AA284" s="94" t="str">
        <f t="shared" si="237"/>
        <v/>
      </c>
      <c r="AB284" s="94" t="str">
        <f t="shared" si="238"/>
        <v/>
      </c>
      <c r="AC284" s="94" t="str">
        <f t="shared" si="239"/>
        <v/>
      </c>
      <c r="AD284" s="94" t="str">
        <f t="shared" ref="AD284:AR284" si="334">IF(AD206&lt;&gt;1,"",INDEX($BY$330:$FV$330,MATCH(AD$249,$BY365:$FV365,0)))</f>
        <v/>
      </c>
      <c r="AE284" s="94" t="str">
        <f t="shared" si="334"/>
        <v/>
      </c>
      <c r="AF284" s="94" t="str">
        <f t="shared" si="334"/>
        <v/>
      </c>
      <c r="AG284" s="94" t="str">
        <f t="shared" si="334"/>
        <v/>
      </c>
      <c r="AH284" s="94" t="str">
        <f t="shared" si="334"/>
        <v/>
      </c>
      <c r="AI284" s="94" t="str">
        <f t="shared" si="334"/>
        <v/>
      </c>
      <c r="AJ284" s="94" t="str">
        <f t="shared" si="334"/>
        <v/>
      </c>
      <c r="AK284" s="94" t="str">
        <f t="shared" si="334"/>
        <v/>
      </c>
      <c r="AL284" s="94" t="str">
        <f t="shared" si="334"/>
        <v/>
      </c>
      <c r="AM284" s="94" t="str">
        <f t="shared" si="334"/>
        <v>10А</v>
      </c>
      <c r="AN284" s="94" t="str">
        <f t="shared" si="334"/>
        <v>11А</v>
      </c>
      <c r="AO284" s="94" t="str">
        <f t="shared" si="334"/>
        <v/>
      </c>
      <c r="AP284" s="94" t="str">
        <f t="shared" si="334"/>
        <v/>
      </c>
      <c r="AQ284" s="94" t="str">
        <f t="shared" si="334"/>
        <v/>
      </c>
      <c r="AR284" s="94" t="str">
        <f t="shared" si="334"/>
        <v/>
      </c>
      <c r="AW284" s="39" t="s">
        <v>214</v>
      </c>
      <c r="AX284" s="29">
        <v>7</v>
      </c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29">
        <v>5</v>
      </c>
      <c r="BW284" s="39" t="s">
        <v>214</v>
      </c>
      <c r="BX284" s="29">
        <v>7</v>
      </c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54"/>
      <c r="CQ284" s="154"/>
      <c r="CR284" s="154"/>
      <c r="CS284" s="154"/>
      <c r="CT284" s="154"/>
      <c r="CU284" s="154"/>
    </row>
    <row r="285" spans="9:156" x14ac:dyDescent="0.25">
      <c r="I285" s="37" t="s">
        <v>2</v>
      </c>
      <c r="J285" s="37" t="s">
        <v>3</v>
      </c>
      <c r="K285" s="24" t="s">
        <v>43</v>
      </c>
      <c r="L285" s="24" t="s">
        <v>44</v>
      </c>
      <c r="M285" s="24" t="s">
        <v>356</v>
      </c>
      <c r="N285" s="24" t="s">
        <v>45</v>
      </c>
      <c r="O285" s="84" t="s">
        <v>46</v>
      </c>
      <c r="P285" s="84" t="s">
        <v>47</v>
      </c>
      <c r="Q285" s="84" t="s">
        <v>48</v>
      </c>
      <c r="R285" s="84" t="s">
        <v>296</v>
      </c>
      <c r="S285" s="26" t="s">
        <v>49</v>
      </c>
      <c r="T285" s="26" t="s">
        <v>50</v>
      </c>
      <c r="U285" s="26" t="s">
        <v>200</v>
      </c>
      <c r="V285" s="26" t="s">
        <v>379</v>
      </c>
      <c r="W285" s="26" t="s">
        <v>51</v>
      </c>
      <c r="X285" s="26" t="s">
        <v>272</v>
      </c>
      <c r="Y285" s="26" t="s">
        <v>369</v>
      </c>
      <c r="Z285" s="22" t="s">
        <v>52</v>
      </c>
      <c r="AA285" s="22" t="s">
        <v>229</v>
      </c>
      <c r="AB285" s="22" t="s">
        <v>53</v>
      </c>
      <c r="AC285" s="22" t="s">
        <v>424</v>
      </c>
      <c r="AD285" s="20" t="s">
        <v>228</v>
      </c>
      <c r="AE285" s="54" t="s">
        <v>202</v>
      </c>
      <c r="AF285" s="23" t="s">
        <v>54</v>
      </c>
      <c r="AG285" s="23" t="s">
        <v>327</v>
      </c>
      <c r="AH285" s="82" t="s">
        <v>55</v>
      </c>
      <c r="AI285" s="72" t="s">
        <v>56</v>
      </c>
      <c r="AJ285" s="25" t="s">
        <v>328</v>
      </c>
      <c r="AK285" s="25" t="s">
        <v>57</v>
      </c>
      <c r="AL285" s="25" t="s">
        <v>430</v>
      </c>
      <c r="AM285" s="21" t="s">
        <v>58</v>
      </c>
      <c r="AN285" s="21" t="s">
        <v>59</v>
      </c>
      <c r="AO285" s="21" t="s">
        <v>433</v>
      </c>
      <c r="AP285" s="19" t="s">
        <v>230</v>
      </c>
      <c r="AQ285" s="19" t="s">
        <v>380</v>
      </c>
      <c r="AR285" s="218" t="s">
        <v>60</v>
      </c>
      <c r="AY285" s="20" t="s">
        <v>73</v>
      </c>
      <c r="AZ285" s="20" t="s">
        <v>105</v>
      </c>
      <c r="BA285" s="20" t="s">
        <v>267</v>
      </c>
      <c r="BB285" s="21" t="s">
        <v>74</v>
      </c>
      <c r="BC285" s="21" t="s">
        <v>248</v>
      </c>
      <c r="BD285" s="21" t="s">
        <v>14</v>
      </c>
      <c r="BE285" s="22" t="s">
        <v>75</v>
      </c>
      <c r="BF285" s="22" t="s">
        <v>76</v>
      </c>
      <c r="BG285" s="22" t="s">
        <v>15</v>
      </c>
      <c r="BH285" s="23" t="s">
        <v>77</v>
      </c>
      <c r="BI285" s="23" t="s">
        <v>78</v>
      </c>
      <c r="BJ285" s="23" t="s">
        <v>268</v>
      </c>
      <c r="BK285" s="24" t="s">
        <v>79</v>
      </c>
      <c r="BL285" s="24" t="s">
        <v>80</v>
      </c>
      <c r="BM285" s="25" t="s">
        <v>81</v>
      </c>
      <c r="BN285" s="25" t="s">
        <v>422</v>
      </c>
      <c r="BO285" s="26" t="s">
        <v>82</v>
      </c>
      <c r="BP285" s="64" t="s">
        <v>154</v>
      </c>
      <c r="BQ285" s="64" t="s">
        <v>155</v>
      </c>
      <c r="BR285" s="64" t="s">
        <v>157</v>
      </c>
      <c r="BS285" s="63" t="s">
        <v>156</v>
      </c>
      <c r="BT285" s="63" t="s">
        <v>215</v>
      </c>
      <c r="BU285" s="63" t="s">
        <v>216</v>
      </c>
      <c r="BV285" s="37" t="s">
        <v>3</v>
      </c>
      <c r="BY285" s="20" t="s">
        <v>73</v>
      </c>
      <c r="BZ285" s="20" t="s">
        <v>105</v>
      </c>
      <c r="CA285" s="20" t="s">
        <v>267</v>
      </c>
      <c r="CB285" s="21" t="s">
        <v>74</v>
      </c>
      <c r="CC285" s="21" t="s">
        <v>248</v>
      </c>
      <c r="CD285" s="21" t="s">
        <v>14</v>
      </c>
      <c r="CE285" s="22" t="s">
        <v>75</v>
      </c>
      <c r="CF285" s="22" t="s">
        <v>76</v>
      </c>
      <c r="CG285" s="22" t="s">
        <v>15</v>
      </c>
      <c r="CH285" s="23" t="s">
        <v>77</v>
      </c>
      <c r="CI285" s="23" t="s">
        <v>78</v>
      </c>
      <c r="CJ285" s="23" t="s">
        <v>268</v>
      </c>
      <c r="CK285" s="24" t="s">
        <v>79</v>
      </c>
      <c r="CL285" s="24" t="s">
        <v>80</v>
      </c>
      <c r="CM285" s="25" t="s">
        <v>81</v>
      </c>
      <c r="CN285" s="25" t="s">
        <v>422</v>
      </c>
      <c r="CO285" s="26" t="s">
        <v>82</v>
      </c>
      <c r="CP285" s="64" t="s">
        <v>154</v>
      </c>
      <c r="CQ285" s="64" t="s">
        <v>155</v>
      </c>
      <c r="CR285" s="64" t="s">
        <v>157</v>
      </c>
      <c r="CS285" s="63" t="s">
        <v>156</v>
      </c>
      <c r="CT285" s="63" t="s">
        <v>215</v>
      </c>
      <c r="CU285" s="63" t="s">
        <v>216</v>
      </c>
    </row>
    <row r="286" spans="9:156" x14ac:dyDescent="0.25">
      <c r="O286" s="68"/>
      <c r="AI286"/>
    </row>
    <row r="287" spans="9:156" x14ac:dyDescent="0.25">
      <c r="Y287" t="s">
        <v>325</v>
      </c>
      <c r="AI287"/>
    </row>
    <row r="288" spans="9:156" x14ac:dyDescent="0.25">
      <c r="K288" s="35" t="s">
        <v>233</v>
      </c>
      <c r="AI288"/>
      <c r="AY288" s="35" t="s">
        <v>252</v>
      </c>
      <c r="BX288" s="69" t="s">
        <v>180</v>
      </c>
      <c r="BY288" s="35" t="s">
        <v>138</v>
      </c>
      <c r="CZ288" s="35" t="s">
        <v>139</v>
      </c>
      <c r="DZ288" s="35" t="s">
        <v>140</v>
      </c>
      <c r="EZ288" s="35" t="s">
        <v>478</v>
      </c>
    </row>
    <row r="289" spans="9:178" x14ac:dyDescent="0.25">
      <c r="I289" s="37" t="s">
        <v>2</v>
      </c>
      <c r="J289" s="37" t="s">
        <v>3</v>
      </c>
      <c r="K289" s="24" t="s">
        <v>43</v>
      </c>
      <c r="L289" s="24" t="s">
        <v>44</v>
      </c>
      <c r="M289" s="24" t="s">
        <v>356</v>
      </c>
      <c r="N289" s="24" t="s">
        <v>45</v>
      </c>
      <c r="O289" s="84" t="s">
        <v>46</v>
      </c>
      <c r="P289" s="84" t="s">
        <v>47</v>
      </c>
      <c r="Q289" s="84" t="s">
        <v>48</v>
      </c>
      <c r="R289" s="84" t="s">
        <v>296</v>
      </c>
      <c r="S289" s="26" t="s">
        <v>49</v>
      </c>
      <c r="T289" s="26" t="s">
        <v>50</v>
      </c>
      <c r="U289" s="26" t="s">
        <v>200</v>
      </c>
      <c r="V289" s="26" t="s">
        <v>379</v>
      </c>
      <c r="W289" s="26" t="s">
        <v>51</v>
      </c>
      <c r="X289" s="26" t="s">
        <v>272</v>
      </c>
      <c r="Y289" s="26" t="s">
        <v>369</v>
      </c>
      <c r="Z289" s="22" t="s">
        <v>52</v>
      </c>
      <c r="AA289" s="22" t="s">
        <v>229</v>
      </c>
      <c r="AB289" s="22" t="s">
        <v>53</v>
      </c>
      <c r="AC289" s="22" t="s">
        <v>424</v>
      </c>
      <c r="AD289" s="20" t="s">
        <v>228</v>
      </c>
      <c r="AE289" s="54" t="s">
        <v>202</v>
      </c>
      <c r="AF289" s="23" t="s">
        <v>54</v>
      </c>
      <c r="AG289" s="23" t="s">
        <v>327</v>
      </c>
      <c r="AH289" s="82" t="s">
        <v>55</v>
      </c>
      <c r="AI289" s="72" t="s">
        <v>56</v>
      </c>
      <c r="AJ289" s="25" t="s">
        <v>328</v>
      </c>
      <c r="AK289" s="25" t="s">
        <v>57</v>
      </c>
      <c r="AL289" s="25" t="s">
        <v>430</v>
      </c>
      <c r="AM289" s="21" t="s">
        <v>58</v>
      </c>
      <c r="AN289" s="21" t="s">
        <v>59</v>
      </c>
      <c r="AO289" s="21" t="s">
        <v>433</v>
      </c>
      <c r="AP289" s="19" t="s">
        <v>230</v>
      </c>
      <c r="AQ289" s="19" t="s">
        <v>380</v>
      </c>
      <c r="AR289" s="218" t="s">
        <v>60</v>
      </c>
      <c r="AW289" s="37" t="s">
        <v>2</v>
      </c>
      <c r="AX289" s="37" t="s">
        <v>3</v>
      </c>
      <c r="AY289" s="20" t="s">
        <v>73</v>
      </c>
      <c r="AZ289" s="20" t="s">
        <v>105</v>
      </c>
      <c r="BA289" s="20" t="s">
        <v>267</v>
      </c>
      <c r="BB289" s="21" t="s">
        <v>74</v>
      </c>
      <c r="BC289" s="21" t="s">
        <v>248</v>
      </c>
      <c r="BD289" s="21" t="s">
        <v>14</v>
      </c>
      <c r="BE289" s="22" t="s">
        <v>75</v>
      </c>
      <c r="BF289" s="22" t="s">
        <v>76</v>
      </c>
      <c r="BG289" s="22" t="s">
        <v>15</v>
      </c>
      <c r="BH289" s="23" t="s">
        <v>77</v>
      </c>
      <c r="BI289" s="23" t="s">
        <v>78</v>
      </c>
      <c r="BJ289" s="23" t="s">
        <v>268</v>
      </c>
      <c r="BK289" s="24" t="s">
        <v>79</v>
      </c>
      <c r="BL289" s="24" t="s">
        <v>80</v>
      </c>
      <c r="BM289" s="25" t="s">
        <v>81</v>
      </c>
      <c r="BN289" s="25" t="s">
        <v>422</v>
      </c>
      <c r="BO289" s="26" t="s">
        <v>82</v>
      </c>
      <c r="BP289" s="64" t="s">
        <v>154</v>
      </c>
      <c r="BQ289" s="64" t="s">
        <v>155</v>
      </c>
      <c r="BR289" s="64" t="s">
        <v>157</v>
      </c>
      <c r="BS289" s="63" t="s">
        <v>156</v>
      </c>
      <c r="BT289" s="63" t="s">
        <v>215</v>
      </c>
      <c r="BU289" s="63" t="s">
        <v>216</v>
      </c>
      <c r="BW289" s="37" t="s">
        <v>2</v>
      </c>
      <c r="BX289" s="69" t="s">
        <v>181</v>
      </c>
      <c r="BY289" s="20" t="s">
        <v>73</v>
      </c>
      <c r="BZ289" s="20" t="s">
        <v>105</v>
      </c>
      <c r="CA289" s="20" t="s">
        <v>267</v>
      </c>
      <c r="CB289" s="21" t="s">
        <v>74</v>
      </c>
      <c r="CC289" s="21" t="s">
        <v>248</v>
      </c>
      <c r="CD289" s="21" t="s">
        <v>14</v>
      </c>
      <c r="CE289" s="22" t="s">
        <v>75</v>
      </c>
      <c r="CF289" s="22" t="s">
        <v>76</v>
      </c>
      <c r="CG289" s="22" t="s">
        <v>15</v>
      </c>
      <c r="CH289" s="23" t="s">
        <v>77</v>
      </c>
      <c r="CI289" s="23" t="s">
        <v>78</v>
      </c>
      <c r="CJ289" s="23" t="s">
        <v>268</v>
      </c>
      <c r="CK289" s="24" t="s">
        <v>79</v>
      </c>
      <c r="CL289" s="24" t="s">
        <v>80</v>
      </c>
      <c r="CM289" s="25" t="s">
        <v>81</v>
      </c>
      <c r="CN289" s="25" t="s">
        <v>422</v>
      </c>
      <c r="CO289" s="26" t="s">
        <v>82</v>
      </c>
      <c r="CP289" s="64" t="s">
        <v>154</v>
      </c>
      <c r="CQ289" s="64" t="s">
        <v>155</v>
      </c>
      <c r="CR289" s="64" t="s">
        <v>157</v>
      </c>
      <c r="CS289" s="63" t="s">
        <v>156</v>
      </c>
      <c r="CT289" s="63" t="s">
        <v>215</v>
      </c>
      <c r="CU289" s="63" t="s">
        <v>216</v>
      </c>
      <c r="CX289" s="37" t="s">
        <v>2</v>
      </c>
      <c r="CZ289" s="20" t="s">
        <v>73</v>
      </c>
      <c r="DA289" s="20" t="s">
        <v>105</v>
      </c>
      <c r="DB289" s="20" t="s">
        <v>267</v>
      </c>
      <c r="DC289" s="21" t="s">
        <v>74</v>
      </c>
      <c r="DD289" s="21" t="s">
        <v>248</v>
      </c>
      <c r="DE289" s="21" t="s">
        <v>14</v>
      </c>
      <c r="DF289" s="22" t="s">
        <v>75</v>
      </c>
      <c r="DG289" s="22" t="s">
        <v>76</v>
      </c>
      <c r="DH289" s="22" t="s">
        <v>15</v>
      </c>
      <c r="DI289" s="23" t="s">
        <v>77</v>
      </c>
      <c r="DJ289" s="23" t="s">
        <v>78</v>
      </c>
      <c r="DK289" s="23" t="s">
        <v>268</v>
      </c>
      <c r="DL289" s="24" t="s">
        <v>79</v>
      </c>
      <c r="DM289" s="24" t="s">
        <v>80</v>
      </c>
      <c r="DN289" s="25" t="s">
        <v>81</v>
      </c>
      <c r="DO289" s="25" t="s">
        <v>422</v>
      </c>
      <c r="DP289" s="26" t="s">
        <v>82</v>
      </c>
      <c r="DQ289" s="64" t="s">
        <v>154</v>
      </c>
      <c r="DR289" s="64" t="s">
        <v>155</v>
      </c>
      <c r="DS289" s="64" t="s">
        <v>157</v>
      </c>
      <c r="DT289" s="63" t="s">
        <v>156</v>
      </c>
      <c r="DU289" s="63" t="s">
        <v>215</v>
      </c>
      <c r="DV289" s="63" t="s">
        <v>216</v>
      </c>
      <c r="DX289" s="37" t="s">
        <v>2</v>
      </c>
      <c r="DZ289" s="20" t="s">
        <v>73</v>
      </c>
      <c r="EA289" s="20" t="s">
        <v>105</v>
      </c>
      <c r="EB289" s="20" t="s">
        <v>267</v>
      </c>
      <c r="EC289" s="21" t="s">
        <v>74</v>
      </c>
      <c r="ED289" s="21" t="s">
        <v>248</v>
      </c>
      <c r="EE289" s="21" t="s">
        <v>14</v>
      </c>
      <c r="EF289" s="22" t="s">
        <v>75</v>
      </c>
      <c r="EG289" s="22" t="s">
        <v>76</v>
      </c>
      <c r="EH289" s="22" t="s">
        <v>15</v>
      </c>
      <c r="EI289" s="23" t="s">
        <v>77</v>
      </c>
      <c r="EJ289" s="23" t="s">
        <v>78</v>
      </c>
      <c r="EK289" s="23" t="s">
        <v>268</v>
      </c>
      <c r="EL289" s="24" t="s">
        <v>79</v>
      </c>
      <c r="EM289" s="24" t="s">
        <v>80</v>
      </c>
      <c r="EN289" s="25" t="s">
        <v>81</v>
      </c>
      <c r="EO289" s="25" t="s">
        <v>422</v>
      </c>
      <c r="EP289" s="26" t="s">
        <v>82</v>
      </c>
      <c r="EQ289" s="64" t="s">
        <v>154</v>
      </c>
      <c r="ER289" s="64" t="s">
        <v>155</v>
      </c>
      <c r="ES289" s="64" t="s">
        <v>157</v>
      </c>
      <c r="ET289" s="63" t="s">
        <v>156</v>
      </c>
      <c r="EU289" s="63" t="s">
        <v>215</v>
      </c>
      <c r="EV289" s="63" t="s">
        <v>216</v>
      </c>
      <c r="EX289" s="37" t="s">
        <v>2</v>
      </c>
      <c r="EZ289" s="20" t="s">
        <v>73</v>
      </c>
      <c r="FA289" s="20" t="s">
        <v>105</v>
      </c>
      <c r="FB289" s="20" t="s">
        <v>267</v>
      </c>
      <c r="FC289" s="21" t="s">
        <v>74</v>
      </c>
      <c r="FD289" s="21" t="s">
        <v>248</v>
      </c>
      <c r="FE289" s="21" t="s">
        <v>14</v>
      </c>
      <c r="FF289" s="22" t="s">
        <v>75</v>
      </c>
      <c r="FG289" s="22" t="s">
        <v>76</v>
      </c>
      <c r="FH289" s="22" t="s">
        <v>15</v>
      </c>
      <c r="FI289" s="23" t="s">
        <v>77</v>
      </c>
      <c r="FJ289" s="23" t="s">
        <v>78</v>
      </c>
      <c r="FK289" s="23" t="s">
        <v>268</v>
      </c>
      <c r="FL289" s="24" t="s">
        <v>79</v>
      </c>
      <c r="FM289" s="24" t="s">
        <v>80</v>
      </c>
      <c r="FN289" s="25" t="s">
        <v>81</v>
      </c>
      <c r="FO289" s="25" t="s">
        <v>422</v>
      </c>
      <c r="FP289" s="26" t="s">
        <v>82</v>
      </c>
      <c r="FQ289" s="64" t="s">
        <v>154</v>
      </c>
      <c r="FR289" s="64" t="s">
        <v>155</v>
      </c>
      <c r="FS289" s="64" t="s">
        <v>157</v>
      </c>
      <c r="FT289" s="63" t="s">
        <v>156</v>
      </c>
      <c r="FU289" s="63" t="s">
        <v>215</v>
      </c>
      <c r="FV289" s="63" t="s">
        <v>216</v>
      </c>
    </row>
    <row r="290" spans="9:178" x14ac:dyDescent="0.25">
      <c r="I290" s="89" t="s">
        <v>210</v>
      </c>
      <c r="J290" s="29">
        <v>1</v>
      </c>
      <c r="K290" s="90" t="str">
        <f t="shared" ref="K290:AR290" si="335">IF(ISNA(MATCH(K$289,$BY331:$FV331,0)),"",INDEX($BY372:$FV372,MATCH(K$289,$BY331:$FV331,0)))</f>
        <v>руслит</v>
      </c>
      <c r="L290" s="90" t="str">
        <f t="shared" si="335"/>
        <v>руслит</v>
      </c>
      <c r="M290" s="90" t="str">
        <f t="shared" si="335"/>
        <v>руслит</v>
      </c>
      <c r="N290" s="90" t="str">
        <f t="shared" si="335"/>
        <v/>
      </c>
      <c r="O290" s="90" t="str">
        <f t="shared" si="335"/>
        <v/>
      </c>
      <c r="P290" s="90" t="str">
        <f t="shared" si="335"/>
        <v>беляз</v>
      </c>
      <c r="Q290" s="90" t="str">
        <f t="shared" si="335"/>
        <v/>
      </c>
      <c r="R290" s="90" t="str">
        <f t="shared" si="335"/>
        <v/>
      </c>
      <c r="S290" s="90" t="str">
        <f t="shared" si="335"/>
        <v>анг</v>
      </c>
      <c r="T290" s="90" t="str">
        <f t="shared" si="335"/>
        <v>анг</v>
      </c>
      <c r="U290" s="90" t="str">
        <f t="shared" si="335"/>
        <v>анг</v>
      </c>
      <c r="V290" s="90" t="str">
        <f t="shared" si="335"/>
        <v/>
      </c>
      <c r="W290" s="90" t="str">
        <f t="shared" si="335"/>
        <v/>
      </c>
      <c r="X290" s="90" t="str">
        <f t="shared" si="335"/>
        <v>анг</v>
      </c>
      <c r="Y290" s="90" t="str">
        <f t="shared" si="335"/>
        <v/>
      </c>
      <c r="Z290" s="90" t="str">
        <f t="shared" si="335"/>
        <v>мат</v>
      </c>
      <c r="AA290" s="90" t="str">
        <f t="shared" si="335"/>
        <v/>
      </c>
      <c r="AB290" s="90" t="str">
        <f t="shared" si="335"/>
        <v/>
      </c>
      <c r="AC290" s="90" t="str">
        <f t="shared" si="335"/>
        <v>мат</v>
      </c>
      <c r="AD290" s="90" t="str">
        <f t="shared" si="335"/>
        <v>инф</v>
      </c>
      <c r="AE290" s="90" t="str">
        <f t="shared" si="335"/>
        <v/>
      </c>
      <c r="AF290" s="90" t="str">
        <f t="shared" si="335"/>
        <v/>
      </c>
      <c r="AG290" s="90" t="str">
        <f t="shared" si="335"/>
        <v>био</v>
      </c>
      <c r="AH290" s="90" t="str">
        <f t="shared" si="335"/>
        <v>хим</v>
      </c>
      <c r="AI290" s="90" t="str">
        <f t="shared" si="335"/>
        <v>гео</v>
      </c>
      <c r="AJ290" s="90" t="str">
        <f t="shared" si="335"/>
        <v>общ</v>
      </c>
      <c r="AK290" s="90" t="str">
        <f t="shared" si="335"/>
        <v>ист</v>
      </c>
      <c r="AL290" s="90" t="str">
        <f t="shared" si="335"/>
        <v>общ</v>
      </c>
      <c r="AM290" s="90" t="str">
        <f t="shared" si="335"/>
        <v>фк</v>
      </c>
      <c r="AN290" s="90" t="str">
        <f t="shared" si="335"/>
        <v>фк</v>
      </c>
      <c r="AO290" s="90" t="str">
        <f t="shared" si="335"/>
        <v/>
      </c>
      <c r="AP290" s="90" t="str">
        <f t="shared" si="335"/>
        <v>труд</v>
      </c>
      <c r="AQ290" s="90" t="str">
        <f t="shared" si="335"/>
        <v>труд</v>
      </c>
      <c r="AR290" s="90" t="str">
        <f t="shared" si="335"/>
        <v>обж</v>
      </c>
      <c r="AW290" s="41" t="s">
        <v>210</v>
      </c>
      <c r="AX290" s="29">
        <v>1</v>
      </c>
      <c r="AY290" s="27" t="str">
        <f t="shared" ref="AY290:BU290" si="336">IF(AY172="","",INDEX($AP$4:$AP$111,MATCH(AY172,$AI$4:$AI$111,0)))</f>
        <v>Осн.безоп.жизн.</v>
      </c>
      <c r="AZ290" s="27" t="str">
        <f t="shared" si="336"/>
        <v>Математика</v>
      </c>
      <c r="BA290" s="27" t="str">
        <f t="shared" si="336"/>
        <v>Русск.лит.</v>
      </c>
      <c r="BB290" s="27" t="str">
        <f t="shared" si="336"/>
        <v>Русск.лит.</v>
      </c>
      <c r="BC290" s="27" t="str">
        <f t="shared" si="336"/>
        <v>Физ.культ.и зд.</v>
      </c>
      <c r="BD290" s="27" t="str">
        <f t="shared" si="336"/>
        <v>История</v>
      </c>
      <c r="BE290" s="27" t="str">
        <f t="shared" si="336"/>
        <v>Труд.обуч.</v>
      </c>
      <c r="BF290" s="27" t="str">
        <f t="shared" si="336"/>
        <v>Математика</v>
      </c>
      <c r="BG290" s="27" t="str">
        <f t="shared" si="336"/>
        <v>География</v>
      </c>
      <c r="BH290" s="27" t="str">
        <f t="shared" si="336"/>
        <v>Иностр.язык</v>
      </c>
      <c r="BI290" s="27" t="str">
        <f t="shared" si="336"/>
        <v>Физ.культ.и зд.</v>
      </c>
      <c r="BJ290" s="27" t="str">
        <f t="shared" si="336"/>
        <v>Русск.лит.</v>
      </c>
      <c r="BK290" s="27" t="str">
        <f t="shared" si="336"/>
        <v>Биология</v>
      </c>
      <c r="BL290" s="27" t="str">
        <f t="shared" si="336"/>
        <v>Химия</v>
      </c>
      <c r="BM290" s="27" t="str">
        <f t="shared" si="336"/>
        <v>Инф./Обществ.</v>
      </c>
      <c r="BN290" s="27" t="str">
        <f t="shared" si="336"/>
        <v>Обществовед.</v>
      </c>
      <c r="BO290" s="27" t="str">
        <f t="shared" si="336"/>
        <v>Бел.язык</v>
      </c>
      <c r="BP290" s="27" t="str">
        <f t="shared" si="336"/>
        <v/>
      </c>
      <c r="BQ290" s="27" t="str">
        <f t="shared" si="336"/>
        <v/>
      </c>
      <c r="BR290" s="27" t="str">
        <f t="shared" si="336"/>
        <v>Иностр.язык</v>
      </c>
      <c r="BS290" s="27" t="str">
        <f t="shared" si="336"/>
        <v/>
      </c>
      <c r="BT290" s="27" t="str">
        <f t="shared" si="336"/>
        <v/>
      </c>
      <c r="BU290" s="27" t="str">
        <f t="shared" si="336"/>
        <v/>
      </c>
      <c r="BW290" s="41" t="s">
        <v>210</v>
      </c>
      <c r="BX290" s="29">
        <v>1</v>
      </c>
      <c r="BY290" s="69" t="str">
        <f t="shared" ref="BY290:BY324" si="337">IF(ISBLANK(AY172),"",INDEX($AK$4:$AK$111,MATCH(AY172,$AI$4:$AI$111,0)))</f>
        <v>обж</v>
      </c>
      <c r="BZ290" s="69" t="str">
        <f t="shared" ref="BZ290:BZ324" si="338">IF(ISBLANK(AZ172),"",INDEX($AK$4:$AK$111,MATCH(AZ172,$AI$4:$AI$111,0)))</f>
        <v>м4</v>
      </c>
      <c r="CA290" s="69" t="str">
        <f t="shared" ref="CA290:CA324" si="339">IF(ISBLANK(BA172),"",INDEX($AK$4:$AK$111,MATCH(BA172,$AI$4:$AI$111,0)))</f>
        <v>рл2</v>
      </c>
      <c r="CB290" s="69" t="str">
        <f t="shared" ref="CB290:CB324" si="340">IF(ISBLANK(BB172),"",INDEX($AK$4:$AK$111,MATCH(BB172,$AI$4:$AI$111,0)))</f>
        <v>рл4</v>
      </c>
      <c r="CC290" s="69" t="str">
        <f t="shared" ref="CC290:CC324" si="341">IF(ISBLANK(BC172),"",INDEX($AK$4:$AK$111,MATCH(BC172,$AI$4:$AI$111,0)))</f>
        <v>фк1</v>
      </c>
      <c r="CD290" s="69" t="str">
        <f t="shared" ref="CD290:CD324" si="342">IF(ISBLANK(BD172),"",INDEX($AK$4:$AK$111,MATCH(BD172,$AI$4:$AI$111,0)))</f>
        <v>ис3</v>
      </c>
      <c r="CE290" s="69" t="str">
        <f t="shared" ref="CE290:CE324" si="343">IF(ISBLANK(BE172),"",INDEX($AK$4:$AK$111,MATCH(BE172,$AI$4:$AI$111,0)))</f>
        <v>т1</v>
      </c>
      <c r="CF290" s="69" t="str">
        <f t="shared" ref="CF290:CF324" si="344">IF(ISBLANK(BF172),"",INDEX($AK$4:$AK$111,MATCH(BF172,$AI$4:$AI$111,0)))</f>
        <v>м1</v>
      </c>
      <c r="CG290" s="69" t="str">
        <f t="shared" ref="CG290:CG324" si="345">IF(ISBLANK(BG172),"",INDEX($AK$4:$AK$111,MATCH(BG172,$AI$4:$AI$111,0)))</f>
        <v>гео</v>
      </c>
      <c r="CH290" s="69" t="str">
        <f t="shared" ref="CH290:CH324" si="346">IF(ISBLANK(BH172),"",INDEX($AK$4:$AK$111,MATCH(BH172,$AI$4:$AI$111,0)))</f>
        <v>а1</v>
      </c>
      <c r="CI290" s="69" t="str">
        <f t="shared" ref="CI290:CI324" si="347">IF(ISBLANK(BI172),"",INDEX($AK$4:$AK$111,MATCH(BI172,$AI$4:$AI$111,0)))</f>
        <v>фк2</v>
      </c>
      <c r="CJ290" s="69" t="str">
        <f t="shared" ref="CJ290:CJ324" si="348">IF(ISBLANK(BJ172),"",INDEX($AK$4:$AK$111,MATCH(BJ172,$AI$4:$AI$111,0)))</f>
        <v>рл3</v>
      </c>
      <c r="CK290" s="69" t="str">
        <f t="shared" ref="CK290:CK324" si="349">IF(ISBLANK(BK172),"",INDEX($AK$4:$AK$111,MATCH(BK172,$AI$4:$AI$111,0)))</f>
        <v>би2</v>
      </c>
      <c r="CL290" s="69" t="str">
        <f t="shared" ref="CL290:CL324" si="350">IF(ISBLANK(BL172),"",INDEX($AK$4:$AK$111,MATCH(BL172,$AI$4:$AI$111,0)))</f>
        <v>х1</v>
      </c>
      <c r="CM290" s="69" t="str">
        <f t="shared" ref="CM290:CM324" si="351">IF(ISBLANK(BM172),"",INDEX($AK$4:$AK$111,MATCH(BM172,$AI$4:$AI$111,0)))</f>
        <v>инф</v>
      </c>
      <c r="CN290" s="69" t="str">
        <f t="shared" ref="CN290:CN324" si="352">IF(ISBLANK(BN172),"",INDEX($AK$4:$AK$111,MATCH(BN172,$AI$4:$AI$111,0)))</f>
        <v>о2</v>
      </c>
      <c r="CO290" s="69" t="str">
        <f t="shared" ref="CO290:CO324" si="353">IF(ISBLANK(BO172),"",INDEX($AK$4:$AK$111,MATCH(BO172,$AI$4:$AI$111,0)))</f>
        <v>б3</v>
      </c>
      <c r="CP290" s="69" t="str">
        <f t="shared" ref="CP290:CP324" si="354">IF(ISBLANK(BP172),"",INDEX($AK$4:$AK$111,MATCH(BP172,$AI$4:$AI$111,0)))</f>
        <v/>
      </c>
      <c r="CQ290" s="69" t="str">
        <f t="shared" ref="CQ290:CQ324" si="355">IF(ISBLANK(BQ172),"",INDEX($AK$4:$AK$111,MATCH(BQ172,$AI$4:$AI$111,0)))</f>
        <v/>
      </c>
      <c r="CR290" s="69" t="str">
        <f t="shared" ref="CR290:CR324" si="356">IF(ISBLANK(BR172),"",INDEX($AK$4:$AK$111,MATCH(BR172,$AI$4:$AI$111,0)))</f>
        <v>а2</v>
      </c>
      <c r="CS290" s="69" t="str">
        <f t="shared" ref="CS290:CS324" si="357">IF(ISBLANK(BS172),"",INDEX($AK$4:$AK$111,MATCH(BS172,$AI$4:$AI$111,0)))</f>
        <v/>
      </c>
      <c r="CT290" s="69" t="str">
        <f t="shared" ref="CT290:CT324" si="358">IF(ISBLANK(BT172),"",INDEX($AK$4:$AK$111,MATCH(BT172,$AI$4:$AI$111,0)))</f>
        <v/>
      </c>
      <c r="CU290" s="69" t="str">
        <f t="shared" ref="CU290:CU324" si="359">IF(ISBLANK(BU172),"",INDEX($AK$4:$AK$111,MATCH(BU172,$AI$4:$AI$111,0)))</f>
        <v/>
      </c>
      <c r="CX290" s="41" t="s">
        <v>210</v>
      </c>
      <c r="CY290" s="29">
        <v>1</v>
      </c>
      <c r="CZ290" s="69" t="str">
        <f t="shared" ref="CZ290:CZ324" si="360">IF(ISBLANK(AY172),"",INDEX($AL$4:$AL$111,MATCH(AY172,$AI$4:$AI$111,0)))</f>
        <v>.</v>
      </c>
      <c r="DA290" s="69" t="str">
        <f t="shared" ref="DA290:DA324" si="361">IF(ISBLANK(AZ172),"",INDEX($AL$4:$AL$111,MATCH(AZ172,$AI$4:$AI$111,0)))</f>
        <v>.</v>
      </c>
      <c r="DB290" s="69" t="str">
        <f t="shared" ref="DB290:DB324" si="362">IF(ISBLANK(BA172),"",INDEX($AL$4:$AL$111,MATCH(BA172,$AI$4:$AI$111,0)))</f>
        <v>.</v>
      </c>
      <c r="DC290" s="69" t="str">
        <f t="shared" ref="DC290:DC324" si="363">IF(ISBLANK(BB172),"",INDEX($AL$4:$AL$111,MATCH(BB172,$AI$4:$AI$111,0)))</f>
        <v>.</v>
      </c>
      <c r="DD290" s="69" t="str">
        <f t="shared" ref="DD290:DD324" si="364">IF(ISBLANK(BC172),"",INDEX($AL$4:$AL$111,MATCH(BC172,$AI$4:$AI$111,0)))</f>
        <v>.</v>
      </c>
      <c r="DE290" s="69" t="str">
        <f t="shared" ref="DE290:DE324" si="365">IF(ISBLANK(BD172),"",INDEX($AL$4:$AL$111,MATCH(BD172,$AI$4:$AI$111,0)))</f>
        <v>.</v>
      </c>
      <c r="DF290" s="69" t="str">
        <f t="shared" ref="DF290:DF324" si="366">IF(ISBLANK(BE172),"",INDEX($AL$4:$AL$111,MATCH(BE172,$AI$4:$AI$111,0)))</f>
        <v>т2</v>
      </c>
      <c r="DG290" s="69" t="str">
        <f t="shared" ref="DG290:DG324" si="367">IF(ISBLANK(BF172),"",INDEX($AL$4:$AL$111,MATCH(BF172,$AI$4:$AI$111,0)))</f>
        <v>.</v>
      </c>
      <c r="DH290" s="69" t="str">
        <f t="shared" ref="DH290:DH324" si="368">IF(ISBLANK(BG172),"",INDEX($AL$4:$AL$111,MATCH(BG172,$AI$4:$AI$111,0)))</f>
        <v>.</v>
      </c>
      <c r="DI290" s="69" t="str">
        <f t="shared" ref="DI290:DI324" si="369">IF(ISBLANK(BH172),"",INDEX($AL$4:$AL$111,MATCH(BH172,$AI$4:$AI$111,0)))</f>
        <v>а3</v>
      </c>
      <c r="DJ290" s="69" t="str">
        <f t="shared" ref="DJ290:DJ324" si="370">IF(ISBLANK(BI172),"",INDEX($AL$4:$AL$111,MATCH(BI172,$AI$4:$AI$111,0)))</f>
        <v>.</v>
      </c>
      <c r="DK290" s="69" t="str">
        <f t="shared" ref="DK290:DK324" si="371">IF(ISBLANK(BJ172),"",INDEX($AL$4:$AL$111,MATCH(BJ172,$AI$4:$AI$111,0)))</f>
        <v>.</v>
      </c>
      <c r="DL290" s="69" t="str">
        <f t="shared" ref="DL290:DL324" si="372">IF(ISBLANK(BK172),"",INDEX($AL$4:$AL$111,MATCH(BK172,$AI$4:$AI$111,0)))</f>
        <v>.</v>
      </c>
      <c r="DM290" s="69" t="str">
        <f t="shared" ref="DM290:DM324" si="373">IF(ISBLANK(BL172),"",INDEX($AL$4:$AL$111,MATCH(BL172,$AI$4:$AI$111,0)))</f>
        <v>.</v>
      </c>
      <c r="DN290" s="69" t="str">
        <f t="shared" ref="DN290:DN324" si="374">IF(ISBLANK(BM172),"",INDEX($AL$4:$AL$111,MATCH(BM172,$AI$4:$AI$111,0)))</f>
        <v>общ</v>
      </c>
      <c r="DO290" s="69" t="str">
        <f t="shared" ref="DO290:DO324" si="375">IF(ISBLANK(BN172),"",INDEX($AL$4:$AL$111,MATCH(BN172,$AI$4:$AI$111,0)))</f>
        <v>.</v>
      </c>
      <c r="DP290" s="69" t="str">
        <f t="shared" ref="DP290:DP324" si="376">IF(ISBLANK(BO172),"",INDEX($AL$4:$AL$111,MATCH(BO172,$AI$4:$AI$111,0)))</f>
        <v>.</v>
      </c>
      <c r="DQ290" s="69" t="str">
        <f t="shared" ref="DQ290:DQ324" si="377">IF(ISBLANK(BP172),"",INDEX($AL$4:$AL$111,MATCH(BP172,$AI$4:$AI$111,0)))</f>
        <v/>
      </c>
      <c r="DR290" s="69" t="str">
        <f t="shared" ref="DR290:DR324" si="378">IF(ISBLANK(BQ172),"",INDEX($AL$4:$AL$111,MATCH(BQ172,$AI$4:$AI$111,0)))</f>
        <v/>
      </c>
      <c r="DS290" s="69" t="str">
        <f t="shared" ref="DS290:DS324" si="379">IF(ISBLANK(BR172),"",INDEX($AL$4:$AL$111,MATCH(BR172,$AI$4:$AI$111,0)))</f>
        <v>а6</v>
      </c>
      <c r="DT290" s="69" t="str">
        <f t="shared" ref="DT290:DT324" si="380">IF(ISBLANK(BS172),"",INDEX($AL$4:$AL$111,MATCH(BS172,$AI$4:$AI$111,0)))</f>
        <v/>
      </c>
      <c r="DU290" s="69" t="str">
        <f t="shared" ref="DU290:DU324" si="381">IF(ISBLANK(BT172),"",INDEX($AL$4:$AL$111,MATCH(BT172,$AI$4:$AI$111,0)))</f>
        <v/>
      </c>
      <c r="DV290" s="69" t="str">
        <f t="shared" ref="DV290:DV324" si="382">IF(ISBLANK(BU172),"",INDEX($AL$4:$AL$111,MATCH(BU172,$AI$4:$AI$111,0)))</f>
        <v/>
      </c>
      <c r="DX290" s="41" t="s">
        <v>210</v>
      </c>
      <c r="DY290" s="29">
        <v>1</v>
      </c>
      <c r="DZ290" s="69" t="str">
        <f t="shared" ref="DZ290:DZ324" si="383">IF(ISBLANK(AY172),"",INDEX($AM$4:$AM$111,MATCH(AY172,$AI$4:$AI$111,0)))</f>
        <v>.</v>
      </c>
      <c r="EA290" s="69" t="str">
        <f t="shared" ref="EA290:EA324" si="384">IF(ISBLANK(AZ172),"",INDEX($AM$4:$AM$111,MATCH(AZ172,$AI$4:$AI$111,0)))</f>
        <v>.</v>
      </c>
      <c r="EB290" s="69" t="str">
        <f t="shared" ref="EB290:EB324" si="385">IF(ISBLANK(BA172),"",INDEX($AM$4:$AM$111,MATCH(BA172,$AI$4:$AI$111,0)))</f>
        <v>.</v>
      </c>
      <c r="EC290" s="69" t="str">
        <f t="shared" ref="EC290:EC324" si="386">IF(ISBLANK(BB172),"",INDEX($AM$4:$AM$111,MATCH(BB172,$AI$4:$AI$111,0)))</f>
        <v>.</v>
      </c>
      <c r="ED290" s="69" t="str">
        <f t="shared" ref="ED290:ED324" si="387">IF(ISBLANK(BC172),"",INDEX($AM$4:$AM$111,MATCH(BC172,$AI$4:$AI$111,0)))</f>
        <v>.</v>
      </c>
      <c r="EE290" s="69" t="str">
        <f t="shared" ref="EE290:EE324" si="388">IF(ISBLANK(BD172),"",INDEX($AM$4:$AM$111,MATCH(BD172,$AI$4:$AI$111,0)))</f>
        <v>.</v>
      </c>
      <c r="EF290" s="69" t="str">
        <f t="shared" ref="EF290:EF324" si="389">IF(ISBLANK(BE172),"",INDEX($AM$4:$AM$111,MATCH(BE172,$AI$4:$AI$111,0)))</f>
        <v>.</v>
      </c>
      <c r="EG290" s="69" t="str">
        <f t="shared" ref="EG290:EG324" si="390">IF(ISBLANK(BF172),"",INDEX($AM$4:$AM$111,MATCH(BF172,$AI$4:$AI$111,0)))</f>
        <v>.</v>
      </c>
      <c r="EH290" s="69" t="str">
        <f t="shared" ref="EH290:EH324" si="391">IF(ISBLANK(BG172),"",INDEX($AM$4:$AM$111,MATCH(BG172,$AI$4:$AI$111,0)))</f>
        <v>.</v>
      </c>
      <c r="EI290" s="69" t="str">
        <f t="shared" ref="EI290:EI324" si="392">IF(ISBLANK(BH172),"",INDEX($AM$4:$AM$111,MATCH(BH172,$AI$4:$AI$111,0)))</f>
        <v>.</v>
      </c>
      <c r="EJ290" s="69" t="str">
        <f t="shared" ref="EJ290:EJ324" si="393">IF(ISBLANK(BI172),"",INDEX($AM$4:$AM$111,MATCH(BI172,$AI$4:$AI$111,0)))</f>
        <v>.</v>
      </c>
      <c r="EK290" s="69" t="str">
        <f t="shared" ref="EK290:EK324" si="394">IF(ISBLANK(BJ172),"",INDEX($AM$4:$AM$111,MATCH(BJ172,$AI$4:$AI$111,0)))</f>
        <v>.</v>
      </c>
      <c r="EL290" s="69" t="str">
        <f t="shared" ref="EL290:EL324" si="395">IF(ISBLANK(BK172),"",INDEX($AM$4:$AM$111,MATCH(BK172,$AI$4:$AI$111,0)))</f>
        <v>.</v>
      </c>
      <c r="EM290" s="69" t="str">
        <f t="shared" ref="EM290:EM324" si="396">IF(ISBLANK(BL172),"",INDEX($AM$4:$AM$111,MATCH(BL172,$AI$4:$AI$111,0)))</f>
        <v>.</v>
      </c>
      <c r="EN290" s="69" t="str">
        <f t="shared" ref="EN290:EN324" si="397">IF(ISBLANK(BM172),"",INDEX($AM$4:$AM$111,MATCH(BM172,$AI$4:$AI$111,0)))</f>
        <v>.</v>
      </c>
      <c r="EO290" s="69" t="str">
        <f t="shared" ref="EO290:EO324" si="398">IF(ISBLANK(BN172),"",INDEX($AM$4:$AM$111,MATCH(BN172,$AI$4:$AI$111,0)))</f>
        <v>.</v>
      </c>
      <c r="EP290" s="69" t="str">
        <f t="shared" ref="EP290:EP324" si="399">IF(ISBLANK(BO172),"",INDEX($AM$4:$AM$111,MATCH(BO172,$AI$4:$AI$111,0)))</f>
        <v>.</v>
      </c>
      <c r="EQ290" s="69" t="str">
        <f t="shared" ref="EQ290:EQ324" si="400">IF(ISBLANK(BP172),"",INDEX($AM$4:$AM$111,MATCH(BP172,$AI$4:$AI$111,0)))</f>
        <v/>
      </c>
      <c r="ER290" s="69" t="str">
        <f t="shared" ref="ER290:ER324" si="401">IF(ISBLANK(BQ172),"",INDEX($AM$4:$AM$111,MATCH(BQ172,$AI$4:$AI$111,0)))</f>
        <v/>
      </c>
      <c r="ES290" s="69" t="str">
        <f t="shared" ref="ES290:ES324" si="402">IF(ISBLANK(BR172),"",INDEX($AM$4:$AM$111,MATCH(BR172,$AI$4:$AI$111,0)))</f>
        <v>.</v>
      </c>
      <c r="ET290" s="69" t="str">
        <f t="shared" ref="ET290:ET324" si="403">IF(ISBLANK(BS172),"",INDEX($AM$4:$AM$111,MATCH(BS172,$AI$4:$AI$111,0)))</f>
        <v/>
      </c>
      <c r="EU290" s="69" t="str">
        <f t="shared" ref="EU290:EU324" si="404">IF(ISBLANK(BT172),"",INDEX($AM$4:$AM$111,MATCH(BT172,$AI$4:$AI$111,0)))</f>
        <v/>
      </c>
      <c r="EV290" s="69" t="str">
        <f t="shared" ref="EV290:EV324" si="405">IF(ISBLANK(BU172),"",INDEX($AM$4:$AM$111,MATCH(BU172,$AI$4:$AI$111,0)))</f>
        <v/>
      </c>
      <c r="EX290" s="41" t="s">
        <v>210</v>
      </c>
      <c r="EY290" s="29">
        <v>1</v>
      </c>
      <c r="EZ290" s="69" t="str">
        <f>IF(ISBLANK(AY172),"",INDEX($AN$4:$AN$111,MATCH(AY172,$AI$4:$AI$111,0)))</f>
        <v>.</v>
      </c>
      <c r="FA290" s="69" t="str">
        <f t="shared" ref="FA290:FV290" si="406">IF(ISBLANK(AZ172),"",INDEX($AN$4:$AN$111,MATCH(AZ172,$AI$4:$AI$111,0)))</f>
        <v>.</v>
      </c>
      <c r="FB290" s="69" t="str">
        <f t="shared" si="406"/>
        <v>.</v>
      </c>
      <c r="FC290" s="69" t="str">
        <f t="shared" si="406"/>
        <v>.</v>
      </c>
      <c r="FD290" s="69" t="str">
        <f t="shared" si="406"/>
        <v>.</v>
      </c>
      <c r="FE290" s="69" t="str">
        <f t="shared" si="406"/>
        <v>.</v>
      </c>
      <c r="FF290" s="69" t="str">
        <f t="shared" si="406"/>
        <v>.</v>
      </c>
      <c r="FG290" s="69" t="str">
        <f t="shared" si="406"/>
        <v>.</v>
      </c>
      <c r="FH290" s="69" t="str">
        <f t="shared" si="406"/>
        <v>.</v>
      </c>
      <c r="FI290" s="69" t="str">
        <f t="shared" si="406"/>
        <v>.</v>
      </c>
      <c r="FJ290" s="69" t="str">
        <f t="shared" si="406"/>
        <v>.</v>
      </c>
      <c r="FK290" s="69" t="str">
        <f t="shared" si="406"/>
        <v>.</v>
      </c>
      <c r="FL290" s="69" t="str">
        <f t="shared" si="406"/>
        <v>.</v>
      </c>
      <c r="FM290" s="69" t="str">
        <f t="shared" si="406"/>
        <v>.</v>
      </c>
      <c r="FN290" s="69" t="str">
        <f t="shared" si="406"/>
        <v>.</v>
      </c>
      <c r="FO290" s="69" t="str">
        <f t="shared" si="406"/>
        <v>.</v>
      </c>
      <c r="FP290" s="69" t="str">
        <f t="shared" si="406"/>
        <v>.</v>
      </c>
      <c r="FQ290" s="69" t="str">
        <f t="shared" si="406"/>
        <v/>
      </c>
      <c r="FR290" s="69" t="str">
        <f t="shared" si="406"/>
        <v/>
      </c>
      <c r="FS290" s="69" t="str">
        <f t="shared" si="406"/>
        <v>.</v>
      </c>
      <c r="FT290" s="69" t="str">
        <f t="shared" si="406"/>
        <v/>
      </c>
      <c r="FU290" s="69" t="str">
        <f t="shared" si="406"/>
        <v/>
      </c>
      <c r="FV290" s="69" t="str">
        <f t="shared" si="406"/>
        <v/>
      </c>
    </row>
    <row r="291" spans="9:178" x14ac:dyDescent="0.25">
      <c r="I291" s="26" t="s">
        <v>210</v>
      </c>
      <c r="J291" s="29">
        <v>2</v>
      </c>
      <c r="K291" s="90" t="str">
        <f t="shared" ref="K291:AR291" si="407">IF(ISNA(MATCH(K$289,$BY332:$FV332,0)),"",INDEX($BY373:$FV373,MATCH(K$289,$BY332:$FV332,0)))</f>
        <v>русяз</v>
      </c>
      <c r="L291" s="90" t="str">
        <f t="shared" si="407"/>
        <v>русяз</v>
      </c>
      <c r="M291" s="90" t="str">
        <f t="shared" si="407"/>
        <v>русяз</v>
      </c>
      <c r="N291" s="90" t="str">
        <f t="shared" si="407"/>
        <v>русяз</v>
      </c>
      <c r="O291" s="90" t="str">
        <f t="shared" si="407"/>
        <v/>
      </c>
      <c r="P291" s="90" t="str">
        <f t="shared" si="407"/>
        <v>беллит</v>
      </c>
      <c r="Q291" s="90" t="str">
        <f t="shared" si="407"/>
        <v/>
      </c>
      <c r="R291" s="90" t="str">
        <f t="shared" si="407"/>
        <v/>
      </c>
      <c r="S291" s="90" t="str">
        <f t="shared" si="407"/>
        <v>анг</v>
      </c>
      <c r="T291" s="90" t="str">
        <f t="shared" si="407"/>
        <v/>
      </c>
      <c r="U291" s="90" t="str">
        <f t="shared" si="407"/>
        <v/>
      </c>
      <c r="V291" s="90" t="str">
        <f t="shared" si="407"/>
        <v>анг</v>
      </c>
      <c r="W291" s="90" t="str">
        <f t="shared" si="407"/>
        <v>анг</v>
      </c>
      <c r="X291" s="90" t="str">
        <f t="shared" si="407"/>
        <v>анг</v>
      </c>
      <c r="Y291" s="90" t="str">
        <f t="shared" si="407"/>
        <v/>
      </c>
      <c r="Z291" s="90" t="str">
        <f t="shared" si="407"/>
        <v>мат</v>
      </c>
      <c r="AA291" s="90" t="str">
        <f t="shared" si="407"/>
        <v>мат</v>
      </c>
      <c r="AB291" s="90" t="str">
        <f t="shared" si="407"/>
        <v>мат</v>
      </c>
      <c r="AC291" s="90" t="str">
        <f t="shared" si="407"/>
        <v>мат</v>
      </c>
      <c r="AD291" s="90" t="str">
        <f t="shared" si="407"/>
        <v>инф</v>
      </c>
      <c r="AE291" s="90" t="str">
        <f t="shared" si="407"/>
        <v>физ</v>
      </c>
      <c r="AF291" s="90" t="str">
        <f t="shared" si="407"/>
        <v/>
      </c>
      <c r="AG291" s="90" t="str">
        <f t="shared" si="407"/>
        <v>био</v>
      </c>
      <c r="AH291" s="90" t="str">
        <f t="shared" si="407"/>
        <v>хим</v>
      </c>
      <c r="AI291" s="90" t="str">
        <f t="shared" si="407"/>
        <v>гео</v>
      </c>
      <c r="AJ291" s="90" t="str">
        <f t="shared" si="407"/>
        <v>иск</v>
      </c>
      <c r="AK291" s="90" t="str">
        <f t="shared" si="407"/>
        <v/>
      </c>
      <c r="AL291" s="90" t="str">
        <f t="shared" si="407"/>
        <v/>
      </c>
      <c r="AM291" s="90" t="str">
        <f t="shared" si="407"/>
        <v>фк</v>
      </c>
      <c r="AN291" s="90" t="str">
        <f t="shared" si="407"/>
        <v>чзс</v>
      </c>
      <c r="AO291" s="90" t="str">
        <f t="shared" si="407"/>
        <v/>
      </c>
      <c r="AP291" s="90" t="str">
        <f t="shared" si="407"/>
        <v>труд</v>
      </c>
      <c r="AQ291" s="90" t="str">
        <f t="shared" si="407"/>
        <v>труд</v>
      </c>
      <c r="AR291" s="90" t="str">
        <f t="shared" si="407"/>
        <v>обж</v>
      </c>
      <c r="AW291" s="41" t="s">
        <v>210</v>
      </c>
      <c r="AX291" s="29">
        <v>2</v>
      </c>
      <c r="AY291" s="27" t="str">
        <f t="shared" ref="AY291:BU291" si="408">IF(AY173="","",INDEX($AP$4:$AP$111,MATCH(AY173,$AI$4:$AI$111,0)))</f>
        <v>Математика</v>
      </c>
      <c r="AZ291" s="27" t="str">
        <f t="shared" si="408"/>
        <v>Осн.безоп.жизн.</v>
      </c>
      <c r="BA291" s="27" t="str">
        <f t="shared" si="408"/>
        <v>Русск.язык</v>
      </c>
      <c r="BB291" s="27" t="str">
        <f t="shared" si="408"/>
        <v>Русск.язык</v>
      </c>
      <c r="BC291" s="27" t="str">
        <f t="shared" si="408"/>
        <v>Математика</v>
      </c>
      <c r="BD291" s="27" t="str">
        <f t="shared" si="408"/>
        <v>География</v>
      </c>
      <c r="BE291" s="27" t="str">
        <f t="shared" si="408"/>
        <v>Труд.обуч.</v>
      </c>
      <c r="BF291" s="27" t="str">
        <f t="shared" si="408"/>
        <v>Час зд.и спорта</v>
      </c>
      <c r="BG291" s="27" t="str">
        <f t="shared" si="408"/>
        <v>Математика</v>
      </c>
      <c r="BH291" s="27" t="str">
        <f t="shared" si="408"/>
        <v>Искусство</v>
      </c>
      <c r="BI291" s="27" t="str">
        <f t="shared" si="408"/>
        <v>Русск.язык</v>
      </c>
      <c r="BJ291" s="27" t="str">
        <f t="shared" si="408"/>
        <v>Русск.язык</v>
      </c>
      <c r="BK291" s="27" t="str">
        <f t="shared" si="408"/>
        <v>Физ.культ.и зд.</v>
      </c>
      <c r="BL291" s="27" t="str">
        <f t="shared" si="408"/>
        <v>Биология</v>
      </c>
      <c r="BM291" s="27" t="str">
        <f t="shared" si="408"/>
        <v>Мат./Хим./Инф.</v>
      </c>
      <c r="BN291" s="27" t="str">
        <f t="shared" si="408"/>
        <v>Физика</v>
      </c>
      <c r="BO291" s="27" t="str">
        <f t="shared" si="408"/>
        <v>Бел.лит.</v>
      </c>
      <c r="BP291" s="27" t="str">
        <f t="shared" si="408"/>
        <v>Иностр.язык</v>
      </c>
      <c r="BQ291" s="27" t="str">
        <f t="shared" si="408"/>
        <v>Иностр.язык</v>
      </c>
      <c r="BR291" s="27" t="str">
        <f t="shared" si="408"/>
        <v/>
      </c>
      <c r="BS291" s="27" t="str">
        <f t="shared" si="408"/>
        <v/>
      </c>
      <c r="BT291" s="27" t="str">
        <f t="shared" si="408"/>
        <v/>
      </c>
      <c r="BU291" s="27" t="str">
        <f t="shared" si="408"/>
        <v/>
      </c>
      <c r="BW291" s="41" t="s">
        <v>210</v>
      </c>
      <c r="BX291" s="29">
        <v>2</v>
      </c>
      <c r="BY291" s="69" t="str">
        <f t="shared" si="337"/>
        <v>м4</v>
      </c>
      <c r="BZ291" s="69" t="str">
        <f t="shared" si="338"/>
        <v>обж</v>
      </c>
      <c r="CA291" s="69" t="str">
        <f t="shared" si="339"/>
        <v>р2</v>
      </c>
      <c r="CB291" s="69" t="str">
        <f t="shared" si="340"/>
        <v>р4</v>
      </c>
      <c r="CC291" s="69" t="str">
        <f t="shared" si="341"/>
        <v>м3</v>
      </c>
      <c r="CD291" s="69" t="str">
        <f t="shared" si="342"/>
        <v>гео</v>
      </c>
      <c r="CE291" s="69" t="str">
        <f t="shared" si="343"/>
        <v>т1</v>
      </c>
      <c r="CF291" s="69" t="str">
        <f t="shared" si="344"/>
        <v>чзс2</v>
      </c>
      <c r="CG291" s="69" t="str">
        <f t="shared" si="345"/>
        <v>м2</v>
      </c>
      <c r="CH291" s="69" t="str">
        <f t="shared" si="346"/>
        <v>иск2</v>
      </c>
      <c r="CI291" s="69" t="str">
        <f t="shared" si="347"/>
        <v>р1</v>
      </c>
      <c r="CJ291" s="69" t="str">
        <f t="shared" si="348"/>
        <v>р3</v>
      </c>
      <c r="CK291" s="69" t="str">
        <f t="shared" si="349"/>
        <v>фк1</v>
      </c>
      <c r="CL291" s="69" t="str">
        <f t="shared" si="350"/>
        <v>би2</v>
      </c>
      <c r="CM291" s="69" t="str">
        <f t="shared" si="351"/>
        <v>мат</v>
      </c>
      <c r="CN291" s="69" t="str">
        <f t="shared" si="352"/>
        <v>ф1</v>
      </c>
      <c r="CO291" s="69" t="str">
        <f t="shared" si="353"/>
        <v>бл3</v>
      </c>
      <c r="CP291" s="69" t="str">
        <f t="shared" si="354"/>
        <v>а1</v>
      </c>
      <c r="CQ291" s="69" t="str">
        <f t="shared" si="355"/>
        <v>а4</v>
      </c>
      <c r="CR291" s="69" t="str">
        <f t="shared" si="356"/>
        <v/>
      </c>
      <c r="CS291" s="69" t="str">
        <f t="shared" si="357"/>
        <v/>
      </c>
      <c r="CT291" s="69" t="str">
        <f t="shared" si="358"/>
        <v/>
      </c>
      <c r="CU291" s="69" t="str">
        <f t="shared" si="359"/>
        <v/>
      </c>
      <c r="CX291" s="41" t="s">
        <v>210</v>
      </c>
      <c r="CY291" s="29">
        <v>2</v>
      </c>
      <c r="CZ291" s="69" t="str">
        <f t="shared" si="360"/>
        <v>.</v>
      </c>
      <c r="DA291" s="69" t="str">
        <f t="shared" si="361"/>
        <v>.</v>
      </c>
      <c r="DB291" s="69" t="str">
        <f t="shared" si="362"/>
        <v>.</v>
      </c>
      <c r="DC291" s="69" t="str">
        <f t="shared" si="363"/>
        <v>.</v>
      </c>
      <c r="DD291" s="69" t="str">
        <f t="shared" si="364"/>
        <v>.</v>
      </c>
      <c r="DE291" s="69" t="str">
        <f t="shared" si="365"/>
        <v>.</v>
      </c>
      <c r="DF291" s="69" t="str">
        <f t="shared" si="366"/>
        <v>т2</v>
      </c>
      <c r="DG291" s="69" t="str">
        <f t="shared" si="367"/>
        <v>.</v>
      </c>
      <c r="DH291" s="69" t="str">
        <f t="shared" si="368"/>
        <v>.</v>
      </c>
      <c r="DI291" s="69" t="str">
        <f t="shared" si="369"/>
        <v>.</v>
      </c>
      <c r="DJ291" s="69" t="str">
        <f t="shared" si="370"/>
        <v>.</v>
      </c>
      <c r="DK291" s="69" t="str">
        <f t="shared" si="371"/>
        <v>.</v>
      </c>
      <c r="DL291" s="69" t="str">
        <f t="shared" si="372"/>
        <v>.</v>
      </c>
      <c r="DM291" s="69" t="str">
        <f t="shared" si="373"/>
        <v>.</v>
      </c>
      <c r="DN291" s="69" t="str">
        <f t="shared" si="374"/>
        <v>хим</v>
      </c>
      <c r="DO291" s="69" t="str">
        <f t="shared" si="375"/>
        <v>.</v>
      </c>
      <c r="DP291" s="69" t="str">
        <f t="shared" si="376"/>
        <v>.</v>
      </c>
      <c r="DQ291" s="69" t="str">
        <f t="shared" si="377"/>
        <v>а6</v>
      </c>
      <c r="DR291" s="69" t="str">
        <f t="shared" si="378"/>
        <v>а5</v>
      </c>
      <c r="DS291" s="69" t="str">
        <f t="shared" si="379"/>
        <v/>
      </c>
      <c r="DT291" s="69" t="str">
        <f t="shared" si="380"/>
        <v/>
      </c>
      <c r="DU291" s="69" t="str">
        <f t="shared" si="381"/>
        <v/>
      </c>
      <c r="DV291" s="69" t="str">
        <f t="shared" si="382"/>
        <v/>
      </c>
      <c r="DX291" s="41" t="s">
        <v>210</v>
      </c>
      <c r="DY291" s="29">
        <v>2</v>
      </c>
      <c r="DZ291" s="69" t="str">
        <f t="shared" si="383"/>
        <v>.</v>
      </c>
      <c r="EA291" s="69" t="str">
        <f t="shared" si="384"/>
        <v>.</v>
      </c>
      <c r="EB291" s="69" t="str">
        <f t="shared" si="385"/>
        <v>.</v>
      </c>
      <c r="EC291" s="69" t="str">
        <f t="shared" si="386"/>
        <v>.</v>
      </c>
      <c r="ED291" s="69" t="str">
        <f t="shared" si="387"/>
        <v>.</v>
      </c>
      <c r="EE291" s="69" t="str">
        <f t="shared" si="388"/>
        <v>.</v>
      </c>
      <c r="EF291" s="69" t="str">
        <f t="shared" si="389"/>
        <v>.</v>
      </c>
      <c r="EG291" s="69" t="str">
        <f t="shared" si="390"/>
        <v>.</v>
      </c>
      <c r="EH291" s="69" t="str">
        <f t="shared" si="391"/>
        <v>.</v>
      </c>
      <c r="EI291" s="69" t="str">
        <f t="shared" si="392"/>
        <v>.</v>
      </c>
      <c r="EJ291" s="69" t="str">
        <f t="shared" si="393"/>
        <v>.</v>
      </c>
      <c r="EK291" s="69" t="str">
        <f t="shared" si="394"/>
        <v>.</v>
      </c>
      <c r="EL291" s="69" t="str">
        <f t="shared" si="395"/>
        <v>.</v>
      </c>
      <c r="EM291" s="69" t="str">
        <f t="shared" si="396"/>
        <v>.</v>
      </c>
      <c r="EN291" s="69" t="str">
        <f t="shared" si="397"/>
        <v>инф</v>
      </c>
      <c r="EO291" s="69" t="str">
        <f t="shared" si="398"/>
        <v>.</v>
      </c>
      <c r="EP291" s="69" t="str">
        <f t="shared" si="399"/>
        <v>.</v>
      </c>
      <c r="EQ291" s="69" t="str">
        <f t="shared" si="400"/>
        <v>.</v>
      </c>
      <c r="ER291" s="69" t="str">
        <f t="shared" si="401"/>
        <v>.</v>
      </c>
      <c r="ES291" s="69" t="str">
        <f t="shared" si="402"/>
        <v/>
      </c>
      <c r="ET291" s="69" t="str">
        <f t="shared" si="403"/>
        <v/>
      </c>
      <c r="EU291" s="69" t="str">
        <f t="shared" si="404"/>
        <v/>
      </c>
      <c r="EV291" s="69" t="str">
        <f t="shared" si="405"/>
        <v/>
      </c>
      <c r="EX291" s="41" t="s">
        <v>210</v>
      </c>
      <c r="EY291" s="29">
        <v>2</v>
      </c>
      <c r="EZ291" s="69" t="str">
        <f t="shared" ref="EZ291:FV291" si="409">IF(ISBLANK(AY173),"",INDEX($AN$4:$AN$111,MATCH(AY173,$AI$4:$AI$111,0)))</f>
        <v>.</v>
      </c>
      <c r="FA291" s="69" t="str">
        <f t="shared" si="409"/>
        <v>.</v>
      </c>
      <c r="FB291" s="69" t="str">
        <f t="shared" si="409"/>
        <v>.</v>
      </c>
      <c r="FC291" s="69" t="str">
        <f t="shared" si="409"/>
        <v>.</v>
      </c>
      <c r="FD291" s="69" t="str">
        <f t="shared" si="409"/>
        <v>.</v>
      </c>
      <c r="FE291" s="69" t="str">
        <f t="shared" si="409"/>
        <v>.</v>
      </c>
      <c r="FF291" s="69" t="str">
        <f t="shared" si="409"/>
        <v>.</v>
      </c>
      <c r="FG291" s="69" t="str">
        <f t="shared" si="409"/>
        <v>.</v>
      </c>
      <c r="FH291" s="69" t="str">
        <f t="shared" si="409"/>
        <v>.</v>
      </c>
      <c r="FI291" s="69" t="str">
        <f t="shared" si="409"/>
        <v>.</v>
      </c>
      <c r="FJ291" s="69" t="str">
        <f t="shared" si="409"/>
        <v>.</v>
      </c>
      <c r="FK291" s="69" t="str">
        <f t="shared" si="409"/>
        <v>.</v>
      </c>
      <c r="FL291" s="69" t="str">
        <f t="shared" si="409"/>
        <v>.</v>
      </c>
      <c r="FM291" s="69" t="str">
        <f t="shared" si="409"/>
        <v>.</v>
      </c>
      <c r="FN291" s="69" t="str">
        <f t="shared" si="409"/>
        <v>.</v>
      </c>
      <c r="FO291" s="69" t="str">
        <f t="shared" si="409"/>
        <v>.</v>
      </c>
      <c r="FP291" s="69" t="str">
        <f t="shared" si="409"/>
        <v>.</v>
      </c>
      <c r="FQ291" s="69" t="str">
        <f t="shared" si="409"/>
        <v>.</v>
      </c>
      <c r="FR291" s="69" t="str">
        <f t="shared" si="409"/>
        <v>.</v>
      </c>
      <c r="FS291" s="69" t="str">
        <f t="shared" si="409"/>
        <v/>
      </c>
      <c r="FT291" s="69" t="str">
        <f t="shared" si="409"/>
        <v/>
      </c>
      <c r="FU291" s="69" t="str">
        <f t="shared" si="409"/>
        <v/>
      </c>
      <c r="FV291" s="69" t="str">
        <f t="shared" si="409"/>
        <v/>
      </c>
    </row>
    <row r="292" spans="9:178" x14ac:dyDescent="0.25">
      <c r="I292" s="26" t="s">
        <v>210</v>
      </c>
      <c r="J292" s="29">
        <v>3</v>
      </c>
      <c r="K292" s="90" t="str">
        <f t="shared" ref="K292:AR292" si="410">IF(ISNA(MATCH(K$289,$BY333:$FV333,0)),"",INDEX($BY374:$FV374,MATCH(K$289,$BY333:$FV333,0)))</f>
        <v>русяз</v>
      </c>
      <c r="L292" s="90" t="str">
        <f t="shared" si="410"/>
        <v>русяз</v>
      </c>
      <c r="M292" s="90" t="str">
        <f t="shared" si="410"/>
        <v>руслит</v>
      </c>
      <c r="N292" s="90" t="str">
        <f t="shared" si="410"/>
        <v>руслит</v>
      </c>
      <c r="O292" s="90" t="str">
        <f t="shared" si="410"/>
        <v/>
      </c>
      <c r="P292" s="90" t="str">
        <f t="shared" si="410"/>
        <v/>
      </c>
      <c r="Q292" s="90" t="str">
        <f t="shared" si="410"/>
        <v/>
      </c>
      <c r="R292" s="90" t="str">
        <f t="shared" si="410"/>
        <v/>
      </c>
      <c r="S292" s="90" t="str">
        <f t="shared" si="410"/>
        <v>анг</v>
      </c>
      <c r="T292" s="90" t="str">
        <f t="shared" si="410"/>
        <v>анг</v>
      </c>
      <c r="U292" s="90" t="str">
        <f t="shared" si="410"/>
        <v>анг</v>
      </c>
      <c r="V292" s="90" t="str">
        <f t="shared" si="410"/>
        <v>анг</v>
      </c>
      <c r="W292" s="90" t="str">
        <f t="shared" si="410"/>
        <v/>
      </c>
      <c r="X292" s="90" t="str">
        <f t="shared" si="410"/>
        <v>анг</v>
      </c>
      <c r="Y292" s="90" t="str">
        <f t="shared" si="410"/>
        <v>анг</v>
      </c>
      <c r="Z292" s="90" t="str">
        <f t="shared" si="410"/>
        <v>мат</v>
      </c>
      <c r="AA292" s="90" t="str">
        <f t="shared" si="410"/>
        <v>мат</v>
      </c>
      <c r="AB292" s="90" t="str">
        <f t="shared" si="410"/>
        <v>мат</v>
      </c>
      <c r="AC292" s="90" t="str">
        <f t="shared" si="410"/>
        <v/>
      </c>
      <c r="AD292" s="90" t="str">
        <f t="shared" si="410"/>
        <v>инф</v>
      </c>
      <c r="AE292" s="90" t="str">
        <f t="shared" si="410"/>
        <v>физ</v>
      </c>
      <c r="AF292" s="90" t="str">
        <f t="shared" si="410"/>
        <v/>
      </c>
      <c r="AG292" s="90" t="str">
        <f t="shared" si="410"/>
        <v/>
      </c>
      <c r="AH292" s="90" t="str">
        <f t="shared" si="410"/>
        <v>хим</v>
      </c>
      <c r="AI292" s="90" t="str">
        <f t="shared" si="410"/>
        <v>гео</v>
      </c>
      <c r="AJ292" s="90" t="str">
        <f t="shared" si="410"/>
        <v>иск</v>
      </c>
      <c r="AK292" s="90" t="str">
        <f t="shared" si="410"/>
        <v/>
      </c>
      <c r="AL292" s="90" t="str">
        <f t="shared" si="410"/>
        <v>ист</v>
      </c>
      <c r="AM292" s="90" t="str">
        <f t="shared" si="410"/>
        <v>фк</v>
      </c>
      <c r="AN292" s="90" t="str">
        <f t="shared" si="410"/>
        <v>чзс</v>
      </c>
      <c r="AO292" s="90" t="str">
        <f t="shared" si="410"/>
        <v/>
      </c>
      <c r="AP292" s="90" t="str">
        <f t="shared" si="410"/>
        <v>труд</v>
      </c>
      <c r="AQ292" s="90" t="str">
        <f t="shared" si="410"/>
        <v>труд</v>
      </c>
      <c r="AR292" s="90" t="str">
        <f t="shared" si="410"/>
        <v/>
      </c>
      <c r="AW292" s="41" t="s">
        <v>210</v>
      </c>
      <c r="AX292" s="29">
        <v>3</v>
      </c>
      <c r="AY292" s="27" t="str">
        <f t="shared" ref="AY292:BU292" si="411">IF(AY174="","",INDEX($AP$4:$AP$111,MATCH(AY174,$AI$4:$AI$111,0)))</f>
        <v>Русск.лит.</v>
      </c>
      <c r="AZ292" s="27" t="str">
        <f t="shared" si="411"/>
        <v>Русск.язык</v>
      </c>
      <c r="BA292" s="27" t="str">
        <f t="shared" si="411"/>
        <v>Математика</v>
      </c>
      <c r="BB292" s="27" t="str">
        <f t="shared" si="411"/>
        <v>Математика</v>
      </c>
      <c r="BC292" s="27" t="str">
        <f t="shared" si="411"/>
        <v>География</v>
      </c>
      <c r="BD292" s="27" t="str">
        <f t="shared" si="411"/>
        <v>Русск.язык</v>
      </c>
      <c r="BE292" s="27" t="str">
        <f t="shared" si="411"/>
        <v>Ин.яз./Инф.</v>
      </c>
      <c r="BF292" s="27" t="str">
        <f t="shared" si="411"/>
        <v>Иностр.язык</v>
      </c>
      <c r="BG292" s="27" t="str">
        <f t="shared" si="411"/>
        <v>Иностр.язык</v>
      </c>
      <c r="BH292" s="27" t="str">
        <f t="shared" si="411"/>
        <v>Труд.обуч.</v>
      </c>
      <c r="BI292" s="27" t="str">
        <f t="shared" si="411"/>
        <v>Русск.лит.</v>
      </c>
      <c r="BJ292" s="27" t="str">
        <f t="shared" si="411"/>
        <v>Искусство</v>
      </c>
      <c r="BK292" s="27" t="str">
        <f t="shared" si="411"/>
        <v>История</v>
      </c>
      <c r="BL292" s="27" t="str">
        <f t="shared" si="411"/>
        <v>Физ.культ.и зд.</v>
      </c>
      <c r="BM292" s="27" t="str">
        <f t="shared" si="411"/>
        <v>Физика/Мат.</v>
      </c>
      <c r="BN292" s="27" t="str">
        <f t="shared" si="411"/>
        <v>Час зд.и спорта</v>
      </c>
      <c r="BO292" s="27" t="str">
        <f t="shared" si="411"/>
        <v>Химия/Ин.яз.</v>
      </c>
      <c r="BP292" s="27" t="str">
        <f t="shared" si="411"/>
        <v/>
      </c>
      <c r="BQ292" s="27" t="str">
        <f t="shared" si="411"/>
        <v/>
      </c>
      <c r="BR292" s="27" t="str">
        <f t="shared" si="411"/>
        <v/>
      </c>
      <c r="BS292" s="27" t="str">
        <f t="shared" si="411"/>
        <v/>
      </c>
      <c r="BT292" s="27" t="str">
        <f t="shared" si="411"/>
        <v/>
      </c>
      <c r="BU292" s="27" t="str">
        <f t="shared" si="411"/>
        <v/>
      </c>
      <c r="BW292" s="41" t="s">
        <v>210</v>
      </c>
      <c r="BX292" s="29">
        <v>3</v>
      </c>
      <c r="BY292" s="69" t="str">
        <f t="shared" si="337"/>
        <v>рл4</v>
      </c>
      <c r="BZ292" s="69" t="str">
        <f t="shared" si="338"/>
        <v>р2</v>
      </c>
      <c r="CA292" s="69" t="str">
        <f t="shared" si="339"/>
        <v>м3</v>
      </c>
      <c r="CB292" s="69" t="str">
        <f t="shared" si="340"/>
        <v>м2</v>
      </c>
      <c r="CC292" s="69" t="str">
        <f t="shared" si="341"/>
        <v>гео</v>
      </c>
      <c r="CD292" s="69" t="str">
        <f t="shared" si="342"/>
        <v>р3</v>
      </c>
      <c r="CE292" s="69" t="str">
        <f t="shared" si="343"/>
        <v>а4</v>
      </c>
      <c r="CF292" s="69" t="str">
        <f t="shared" si="344"/>
        <v>а3</v>
      </c>
      <c r="CG292" s="69" t="str">
        <f t="shared" si="345"/>
        <v>а2</v>
      </c>
      <c r="CH292" s="69" t="str">
        <f t="shared" si="346"/>
        <v>т1</v>
      </c>
      <c r="CI292" s="69" t="str">
        <f t="shared" si="347"/>
        <v>рл1</v>
      </c>
      <c r="CJ292" s="69" t="str">
        <f t="shared" si="348"/>
        <v>иск2</v>
      </c>
      <c r="CK292" s="69" t="str">
        <f t="shared" si="349"/>
        <v>ис1</v>
      </c>
      <c r="CL292" s="69" t="str">
        <f t="shared" si="350"/>
        <v>фк1</v>
      </c>
      <c r="CM292" s="69" t="str">
        <f t="shared" si="351"/>
        <v>ф1</v>
      </c>
      <c r="CN292" s="69" t="str">
        <f t="shared" si="352"/>
        <v>чзс2</v>
      </c>
      <c r="CO292" s="69" t="str">
        <f t="shared" si="353"/>
        <v>хим</v>
      </c>
      <c r="CP292" s="69" t="str">
        <f t="shared" si="354"/>
        <v/>
      </c>
      <c r="CQ292" s="69" t="str">
        <f t="shared" si="355"/>
        <v/>
      </c>
      <c r="CR292" s="69" t="str">
        <f t="shared" si="356"/>
        <v/>
      </c>
      <c r="CS292" s="69" t="str">
        <f t="shared" si="357"/>
        <v/>
      </c>
      <c r="CT292" s="69" t="str">
        <f t="shared" si="358"/>
        <v/>
      </c>
      <c r="CU292" s="69" t="str">
        <f t="shared" si="359"/>
        <v/>
      </c>
      <c r="CX292" s="41" t="s">
        <v>210</v>
      </c>
      <c r="CY292" s="29">
        <v>3</v>
      </c>
      <c r="CZ292" s="69" t="str">
        <f t="shared" si="360"/>
        <v>.</v>
      </c>
      <c r="DA292" s="69" t="str">
        <f t="shared" si="361"/>
        <v>.</v>
      </c>
      <c r="DB292" s="69" t="str">
        <f t="shared" si="362"/>
        <v>.</v>
      </c>
      <c r="DC292" s="69" t="str">
        <f t="shared" si="363"/>
        <v>.</v>
      </c>
      <c r="DD292" s="69" t="str">
        <f t="shared" si="364"/>
        <v>.</v>
      </c>
      <c r="DE292" s="69" t="str">
        <f t="shared" si="365"/>
        <v>.</v>
      </c>
      <c r="DF292" s="69" t="str">
        <f t="shared" si="366"/>
        <v>инф</v>
      </c>
      <c r="DG292" s="69" t="str">
        <f t="shared" si="367"/>
        <v>а6</v>
      </c>
      <c r="DH292" s="69" t="str">
        <f t="shared" si="368"/>
        <v>а7</v>
      </c>
      <c r="DI292" s="69" t="str">
        <f t="shared" si="369"/>
        <v>т2</v>
      </c>
      <c r="DJ292" s="69" t="str">
        <f t="shared" si="370"/>
        <v>.</v>
      </c>
      <c r="DK292" s="69" t="str">
        <f t="shared" si="371"/>
        <v>.</v>
      </c>
      <c r="DL292" s="69" t="str">
        <f t="shared" si="372"/>
        <v>.</v>
      </c>
      <c r="DM292" s="69" t="str">
        <f t="shared" si="373"/>
        <v>.</v>
      </c>
      <c r="DN292" s="69" t="str">
        <f t="shared" si="374"/>
        <v>мат</v>
      </c>
      <c r="DO292" s="69" t="str">
        <f t="shared" si="375"/>
        <v>.</v>
      </c>
      <c r="DP292" s="69" t="str">
        <f t="shared" si="376"/>
        <v>а1</v>
      </c>
      <c r="DQ292" s="69" t="str">
        <f t="shared" si="377"/>
        <v/>
      </c>
      <c r="DR292" s="69" t="str">
        <f t="shared" si="378"/>
        <v/>
      </c>
      <c r="DS292" s="69" t="str">
        <f t="shared" si="379"/>
        <v/>
      </c>
      <c r="DT292" s="69" t="str">
        <f t="shared" si="380"/>
        <v/>
      </c>
      <c r="DU292" s="69" t="str">
        <f t="shared" si="381"/>
        <v/>
      </c>
      <c r="DV292" s="69" t="str">
        <f t="shared" si="382"/>
        <v/>
      </c>
      <c r="DX292" s="41" t="s">
        <v>210</v>
      </c>
      <c r="DY292" s="29">
        <v>3</v>
      </c>
      <c r="DZ292" s="69" t="str">
        <f t="shared" si="383"/>
        <v>.</v>
      </c>
      <c r="EA292" s="69" t="str">
        <f t="shared" si="384"/>
        <v>.</v>
      </c>
      <c r="EB292" s="69" t="str">
        <f t="shared" si="385"/>
        <v>.</v>
      </c>
      <c r="EC292" s="69" t="str">
        <f t="shared" si="386"/>
        <v>.</v>
      </c>
      <c r="ED292" s="69" t="str">
        <f t="shared" si="387"/>
        <v>.</v>
      </c>
      <c r="EE292" s="69" t="str">
        <f t="shared" si="388"/>
        <v>.</v>
      </c>
      <c r="EF292" s="69" t="str">
        <f t="shared" si="389"/>
        <v>.</v>
      </c>
      <c r="EG292" s="69" t="str">
        <f t="shared" si="390"/>
        <v>.</v>
      </c>
      <c r="EH292" s="69" t="str">
        <f t="shared" si="391"/>
        <v>.</v>
      </c>
      <c r="EI292" s="69" t="str">
        <f t="shared" si="392"/>
        <v>.</v>
      </c>
      <c r="EJ292" s="69" t="str">
        <f t="shared" si="393"/>
        <v>.</v>
      </c>
      <c r="EK292" s="69" t="str">
        <f t="shared" si="394"/>
        <v>.</v>
      </c>
      <c r="EL292" s="69" t="str">
        <f t="shared" si="395"/>
        <v>.</v>
      </c>
      <c r="EM292" s="69" t="str">
        <f t="shared" si="396"/>
        <v>.</v>
      </c>
      <c r="EN292" s="69" t="str">
        <f t="shared" si="397"/>
        <v>.</v>
      </c>
      <c r="EO292" s="69" t="str">
        <f t="shared" si="398"/>
        <v>.</v>
      </c>
      <c r="EP292" s="69" t="str">
        <f t="shared" si="399"/>
        <v>.</v>
      </c>
      <c r="EQ292" s="69" t="str">
        <f t="shared" si="400"/>
        <v/>
      </c>
      <c r="ER292" s="69" t="str">
        <f t="shared" si="401"/>
        <v/>
      </c>
      <c r="ES292" s="69" t="str">
        <f t="shared" si="402"/>
        <v/>
      </c>
      <c r="ET292" s="69" t="str">
        <f t="shared" si="403"/>
        <v/>
      </c>
      <c r="EU292" s="69" t="str">
        <f t="shared" si="404"/>
        <v/>
      </c>
      <c r="EV292" s="69" t="str">
        <f t="shared" si="405"/>
        <v/>
      </c>
      <c r="EX292" s="41" t="s">
        <v>210</v>
      </c>
      <c r="EY292" s="29">
        <v>3</v>
      </c>
      <c r="EZ292" s="69" t="str">
        <f t="shared" ref="EZ292:FV292" si="412">IF(ISBLANK(AY174),"",INDEX($AN$4:$AN$111,MATCH(AY174,$AI$4:$AI$111,0)))</f>
        <v>.</v>
      </c>
      <c r="FA292" s="69" t="str">
        <f t="shared" si="412"/>
        <v>.</v>
      </c>
      <c r="FB292" s="69" t="str">
        <f t="shared" si="412"/>
        <v>.</v>
      </c>
      <c r="FC292" s="69" t="str">
        <f t="shared" si="412"/>
        <v>.</v>
      </c>
      <c r="FD292" s="69" t="str">
        <f t="shared" si="412"/>
        <v>.</v>
      </c>
      <c r="FE292" s="69" t="str">
        <f t="shared" si="412"/>
        <v>.</v>
      </c>
      <c r="FF292" s="69" t="str">
        <f t="shared" si="412"/>
        <v>.</v>
      </c>
      <c r="FG292" s="69" t="str">
        <f t="shared" si="412"/>
        <v>.</v>
      </c>
      <c r="FH292" s="69" t="str">
        <f t="shared" si="412"/>
        <v>.</v>
      </c>
      <c r="FI292" s="69" t="str">
        <f t="shared" si="412"/>
        <v>.</v>
      </c>
      <c r="FJ292" s="69" t="str">
        <f t="shared" si="412"/>
        <v>.</v>
      </c>
      <c r="FK292" s="69" t="str">
        <f t="shared" si="412"/>
        <v>.</v>
      </c>
      <c r="FL292" s="69" t="str">
        <f t="shared" si="412"/>
        <v>.</v>
      </c>
      <c r="FM292" s="69" t="str">
        <f t="shared" si="412"/>
        <v>.</v>
      </c>
      <c r="FN292" s="69" t="str">
        <f t="shared" si="412"/>
        <v>.</v>
      </c>
      <c r="FO292" s="69" t="str">
        <f t="shared" si="412"/>
        <v>.</v>
      </c>
      <c r="FP292" s="69" t="str">
        <f t="shared" si="412"/>
        <v>.</v>
      </c>
      <c r="FQ292" s="69" t="str">
        <f t="shared" si="412"/>
        <v/>
      </c>
      <c r="FR292" s="69" t="str">
        <f t="shared" si="412"/>
        <v/>
      </c>
      <c r="FS292" s="69" t="str">
        <f t="shared" si="412"/>
        <v/>
      </c>
      <c r="FT292" s="69" t="str">
        <f t="shared" si="412"/>
        <v/>
      </c>
      <c r="FU292" s="69" t="str">
        <f t="shared" si="412"/>
        <v/>
      </c>
      <c r="FV292" s="69" t="str">
        <f t="shared" si="412"/>
        <v/>
      </c>
    </row>
    <row r="293" spans="9:178" x14ac:dyDescent="0.25">
      <c r="I293" s="26" t="s">
        <v>210</v>
      </c>
      <c r="J293" s="29">
        <v>4</v>
      </c>
      <c r="K293" s="90" t="str">
        <f t="shared" ref="K293:AR293" si="413">IF(ISNA(MATCH(K$289,$BY334:$FV334,0)),"",INDEX($BY375:$FV375,MATCH(K$289,$BY334:$FV334,0)))</f>
        <v>руслит</v>
      </c>
      <c r="L293" s="90" t="str">
        <f t="shared" si="413"/>
        <v>русяз</v>
      </c>
      <c r="M293" s="90" t="str">
        <f t="shared" si="413"/>
        <v>русяз</v>
      </c>
      <c r="N293" s="90" t="str">
        <f t="shared" si="413"/>
        <v>русяз</v>
      </c>
      <c r="O293" s="90" t="str">
        <f t="shared" si="413"/>
        <v/>
      </c>
      <c r="P293" s="90" t="str">
        <f t="shared" si="413"/>
        <v/>
      </c>
      <c r="Q293" s="90" t="str">
        <f t="shared" si="413"/>
        <v/>
      </c>
      <c r="R293" s="90" t="str">
        <f t="shared" si="413"/>
        <v/>
      </c>
      <c r="S293" s="90" t="str">
        <f t="shared" si="413"/>
        <v>анг</v>
      </c>
      <c r="T293" s="90" t="str">
        <f t="shared" si="413"/>
        <v/>
      </c>
      <c r="U293" s="90" t="str">
        <f t="shared" si="413"/>
        <v>анг</v>
      </c>
      <c r="V293" s="90" t="str">
        <f t="shared" si="413"/>
        <v>анг</v>
      </c>
      <c r="W293" s="90" t="str">
        <f t="shared" si="413"/>
        <v>анг</v>
      </c>
      <c r="X293" s="90" t="str">
        <f t="shared" si="413"/>
        <v>анг</v>
      </c>
      <c r="Y293" s="90" t="str">
        <f t="shared" si="413"/>
        <v>анг</v>
      </c>
      <c r="Z293" s="90" t="str">
        <f t="shared" si="413"/>
        <v>мат</v>
      </c>
      <c r="AA293" s="90" t="str">
        <f t="shared" si="413"/>
        <v>мат</v>
      </c>
      <c r="AB293" s="90" t="str">
        <f t="shared" si="413"/>
        <v>мат</v>
      </c>
      <c r="AC293" s="90" t="str">
        <f t="shared" si="413"/>
        <v/>
      </c>
      <c r="AD293" s="90" t="str">
        <f t="shared" si="413"/>
        <v>инф</v>
      </c>
      <c r="AE293" s="90" t="str">
        <f t="shared" si="413"/>
        <v>физ</v>
      </c>
      <c r="AF293" s="90" t="str">
        <f t="shared" si="413"/>
        <v/>
      </c>
      <c r="AG293" s="90" t="str">
        <f t="shared" si="413"/>
        <v/>
      </c>
      <c r="AH293" s="90" t="str">
        <f t="shared" si="413"/>
        <v>хим</v>
      </c>
      <c r="AI293" s="90" t="str">
        <f t="shared" si="413"/>
        <v>гео</v>
      </c>
      <c r="AJ293" s="90" t="str">
        <f t="shared" si="413"/>
        <v>иск</v>
      </c>
      <c r="AK293" s="90" t="str">
        <f t="shared" si="413"/>
        <v/>
      </c>
      <c r="AL293" s="90" t="str">
        <f t="shared" si="413"/>
        <v>ист</v>
      </c>
      <c r="AM293" s="90" t="str">
        <f t="shared" si="413"/>
        <v>фк</v>
      </c>
      <c r="AN293" s="90" t="str">
        <f t="shared" si="413"/>
        <v>фк</v>
      </c>
      <c r="AO293" s="90" t="str">
        <f t="shared" si="413"/>
        <v>фк</v>
      </c>
      <c r="AP293" s="90" t="str">
        <f t="shared" si="413"/>
        <v>черч</v>
      </c>
      <c r="AQ293" s="90" t="str">
        <f t="shared" si="413"/>
        <v>труд</v>
      </c>
      <c r="AR293" s="90" t="str">
        <f t="shared" si="413"/>
        <v/>
      </c>
      <c r="AW293" s="41" t="s">
        <v>210</v>
      </c>
      <c r="AX293" s="29">
        <v>4</v>
      </c>
      <c r="AY293" s="27" t="str">
        <f t="shared" ref="AY293:BU293" si="414">IF(AY175="","",INDEX($AP$4:$AP$111,MATCH(AY175,$AI$4:$AI$111,0)))</f>
        <v>Русск.язык</v>
      </c>
      <c r="AZ293" s="27" t="str">
        <f t="shared" si="414"/>
        <v>Русск.лит.</v>
      </c>
      <c r="BA293" s="27" t="str">
        <f t="shared" si="414"/>
        <v>Физ.культ.и зд.</v>
      </c>
      <c r="BB293" s="27" t="str">
        <f t="shared" si="414"/>
        <v>Физ.культ.и зд.</v>
      </c>
      <c r="BC293" s="27" t="str">
        <f t="shared" si="414"/>
        <v>Русск.язык</v>
      </c>
      <c r="BD293" s="27" t="str">
        <f t="shared" si="414"/>
        <v>Математика</v>
      </c>
      <c r="BE293" s="27" t="str">
        <f t="shared" si="414"/>
        <v>Математика</v>
      </c>
      <c r="BF293" s="27" t="str">
        <f t="shared" si="414"/>
        <v>География</v>
      </c>
      <c r="BG293" s="27" t="str">
        <f t="shared" si="414"/>
        <v>Инф./Труд.обуч.</v>
      </c>
      <c r="BH293" s="27" t="str">
        <f t="shared" si="414"/>
        <v>Математика</v>
      </c>
      <c r="BI293" s="27" t="str">
        <f t="shared" si="414"/>
        <v>Искусство</v>
      </c>
      <c r="BJ293" s="27" t="str">
        <f t="shared" si="414"/>
        <v>Физ.культ.и зд.</v>
      </c>
      <c r="BK293" s="27" t="str">
        <f t="shared" si="414"/>
        <v>Русск.язык</v>
      </c>
      <c r="BL293" s="27" t="str">
        <f t="shared" si="414"/>
        <v>История</v>
      </c>
      <c r="BM293" s="27" t="str">
        <f t="shared" si="414"/>
        <v>Черчение</v>
      </c>
      <c r="BN293" s="27" t="str">
        <f t="shared" si="414"/>
        <v>Химия</v>
      </c>
      <c r="BO293" s="27" t="str">
        <f t="shared" si="414"/>
        <v>Физика</v>
      </c>
      <c r="BP293" s="27" t="str">
        <f t="shared" si="414"/>
        <v/>
      </c>
      <c r="BQ293" s="27" t="str">
        <f t="shared" si="414"/>
        <v/>
      </c>
      <c r="BR293" s="27" t="str">
        <f t="shared" si="414"/>
        <v/>
      </c>
      <c r="BS293" s="27" t="str">
        <f t="shared" si="414"/>
        <v>Иностр.язык</v>
      </c>
      <c r="BT293" s="27" t="str">
        <f t="shared" si="414"/>
        <v>Иностр.язык</v>
      </c>
      <c r="BU293" s="27" t="str">
        <f t="shared" si="414"/>
        <v>Иностр.язык</v>
      </c>
      <c r="BW293" s="41" t="s">
        <v>210</v>
      </c>
      <c r="BX293" s="29">
        <v>4</v>
      </c>
      <c r="BY293" s="69" t="str">
        <f t="shared" si="337"/>
        <v>р4</v>
      </c>
      <c r="BZ293" s="69" t="str">
        <f t="shared" si="338"/>
        <v>рл2</v>
      </c>
      <c r="CA293" s="69" t="str">
        <f t="shared" si="339"/>
        <v>фк3</v>
      </c>
      <c r="CB293" s="69" t="str">
        <f t="shared" si="340"/>
        <v>фк1</v>
      </c>
      <c r="CC293" s="69" t="str">
        <f t="shared" si="341"/>
        <v>р1</v>
      </c>
      <c r="CD293" s="69" t="str">
        <f t="shared" si="342"/>
        <v>м3</v>
      </c>
      <c r="CE293" s="69" t="str">
        <f t="shared" si="343"/>
        <v>м2</v>
      </c>
      <c r="CF293" s="69" t="str">
        <f t="shared" si="344"/>
        <v>гео</v>
      </c>
      <c r="CG293" s="69" t="str">
        <f t="shared" si="345"/>
        <v>инф</v>
      </c>
      <c r="CH293" s="69" t="str">
        <f t="shared" si="346"/>
        <v>м1</v>
      </c>
      <c r="CI293" s="69" t="str">
        <f t="shared" si="347"/>
        <v>иск2</v>
      </c>
      <c r="CJ293" s="69" t="str">
        <f t="shared" si="348"/>
        <v>фк2</v>
      </c>
      <c r="CK293" s="69" t="str">
        <f t="shared" si="349"/>
        <v>р3</v>
      </c>
      <c r="CL293" s="69" t="str">
        <f t="shared" si="350"/>
        <v>ис1</v>
      </c>
      <c r="CM293" s="69" t="str">
        <f t="shared" si="351"/>
        <v>черч</v>
      </c>
      <c r="CN293" s="69" t="str">
        <f t="shared" si="352"/>
        <v>х1</v>
      </c>
      <c r="CO293" s="69" t="str">
        <f t="shared" si="353"/>
        <v>ф1</v>
      </c>
      <c r="CP293" s="69" t="str">
        <f t="shared" si="354"/>
        <v/>
      </c>
      <c r="CQ293" s="69" t="str">
        <f t="shared" si="355"/>
        <v/>
      </c>
      <c r="CR293" s="69" t="str">
        <f t="shared" si="356"/>
        <v/>
      </c>
      <c r="CS293" s="69" t="str">
        <f t="shared" si="357"/>
        <v>а1</v>
      </c>
      <c r="CT293" s="69" t="str">
        <f t="shared" si="358"/>
        <v>а3</v>
      </c>
      <c r="CU293" s="69" t="str">
        <f t="shared" si="359"/>
        <v>а4</v>
      </c>
      <c r="CX293" s="41" t="s">
        <v>210</v>
      </c>
      <c r="CY293" s="29">
        <v>4</v>
      </c>
      <c r="CZ293" s="69" t="str">
        <f t="shared" si="360"/>
        <v>.</v>
      </c>
      <c r="DA293" s="69" t="str">
        <f t="shared" si="361"/>
        <v>.</v>
      </c>
      <c r="DB293" s="69" t="str">
        <f t="shared" si="362"/>
        <v>.</v>
      </c>
      <c r="DC293" s="69" t="str">
        <f t="shared" si="363"/>
        <v>.</v>
      </c>
      <c r="DD293" s="69" t="str">
        <f t="shared" si="364"/>
        <v>.</v>
      </c>
      <c r="DE293" s="69" t="str">
        <f t="shared" si="365"/>
        <v>.</v>
      </c>
      <c r="DF293" s="69" t="str">
        <f t="shared" si="366"/>
        <v>.</v>
      </c>
      <c r="DG293" s="69" t="str">
        <f t="shared" si="367"/>
        <v>.</v>
      </c>
      <c r="DH293" s="69" t="str">
        <f t="shared" si="368"/>
        <v>т2</v>
      </c>
      <c r="DI293" s="69" t="str">
        <f t="shared" si="369"/>
        <v>.</v>
      </c>
      <c r="DJ293" s="69" t="str">
        <f t="shared" si="370"/>
        <v>.</v>
      </c>
      <c r="DK293" s="69" t="str">
        <f t="shared" si="371"/>
        <v>.</v>
      </c>
      <c r="DL293" s="69" t="str">
        <f t="shared" si="372"/>
        <v>.</v>
      </c>
      <c r="DM293" s="69" t="str">
        <f t="shared" si="373"/>
        <v>.</v>
      </c>
      <c r="DN293" s="69" t="str">
        <f t="shared" si="374"/>
        <v>.</v>
      </c>
      <c r="DO293" s="69" t="str">
        <f t="shared" si="375"/>
        <v>.</v>
      </c>
      <c r="DP293" s="69" t="str">
        <f t="shared" si="376"/>
        <v>.</v>
      </c>
      <c r="DQ293" s="69" t="str">
        <f t="shared" si="377"/>
        <v/>
      </c>
      <c r="DR293" s="69" t="str">
        <f t="shared" si="378"/>
        <v/>
      </c>
      <c r="DS293" s="69" t="str">
        <f t="shared" si="379"/>
        <v/>
      </c>
      <c r="DT293" s="69" t="str">
        <f t="shared" si="380"/>
        <v>а6</v>
      </c>
      <c r="DU293" s="69" t="str">
        <f t="shared" si="381"/>
        <v>а5</v>
      </c>
      <c r="DV293" s="69" t="str">
        <f t="shared" si="382"/>
        <v>а7</v>
      </c>
      <c r="DX293" s="41" t="s">
        <v>210</v>
      </c>
      <c r="DY293" s="29">
        <v>4</v>
      </c>
      <c r="DZ293" s="69" t="str">
        <f t="shared" si="383"/>
        <v>.</v>
      </c>
      <c r="EA293" s="69" t="str">
        <f t="shared" si="384"/>
        <v>.</v>
      </c>
      <c r="EB293" s="69" t="str">
        <f t="shared" si="385"/>
        <v>.</v>
      </c>
      <c r="EC293" s="69" t="str">
        <f t="shared" si="386"/>
        <v>.</v>
      </c>
      <c r="ED293" s="69" t="str">
        <f t="shared" si="387"/>
        <v>.</v>
      </c>
      <c r="EE293" s="69" t="str">
        <f t="shared" si="388"/>
        <v>.</v>
      </c>
      <c r="EF293" s="69" t="str">
        <f t="shared" si="389"/>
        <v>.</v>
      </c>
      <c r="EG293" s="69" t="str">
        <f t="shared" si="390"/>
        <v>.</v>
      </c>
      <c r="EH293" s="69" t="str">
        <f t="shared" si="391"/>
        <v>.</v>
      </c>
      <c r="EI293" s="69" t="str">
        <f t="shared" si="392"/>
        <v>.</v>
      </c>
      <c r="EJ293" s="69" t="str">
        <f t="shared" si="393"/>
        <v>.</v>
      </c>
      <c r="EK293" s="69" t="str">
        <f t="shared" si="394"/>
        <v>.</v>
      </c>
      <c r="EL293" s="69" t="str">
        <f t="shared" si="395"/>
        <v>.</v>
      </c>
      <c r="EM293" s="69" t="str">
        <f t="shared" si="396"/>
        <v>.</v>
      </c>
      <c r="EN293" s="69" t="str">
        <f t="shared" si="397"/>
        <v>.</v>
      </c>
      <c r="EO293" s="69" t="str">
        <f t="shared" si="398"/>
        <v>.</v>
      </c>
      <c r="EP293" s="69" t="str">
        <f t="shared" si="399"/>
        <v>.</v>
      </c>
      <c r="EQ293" s="69" t="str">
        <f t="shared" si="400"/>
        <v/>
      </c>
      <c r="ER293" s="69" t="str">
        <f t="shared" si="401"/>
        <v/>
      </c>
      <c r="ES293" s="69" t="str">
        <f t="shared" si="402"/>
        <v/>
      </c>
      <c r="ET293" s="69" t="str">
        <f t="shared" si="403"/>
        <v>.</v>
      </c>
      <c r="EU293" s="69" t="str">
        <f t="shared" si="404"/>
        <v>.</v>
      </c>
      <c r="EV293" s="69" t="str">
        <f t="shared" si="405"/>
        <v>.</v>
      </c>
      <c r="EX293" s="41" t="s">
        <v>210</v>
      </c>
      <c r="EY293" s="29">
        <v>4</v>
      </c>
      <c r="EZ293" s="69" t="str">
        <f t="shared" ref="EZ293:FV293" si="415">IF(ISBLANK(AY175),"",INDEX($AN$4:$AN$111,MATCH(AY175,$AI$4:$AI$111,0)))</f>
        <v>.</v>
      </c>
      <c r="FA293" s="69" t="str">
        <f t="shared" si="415"/>
        <v>.</v>
      </c>
      <c r="FB293" s="69" t="str">
        <f t="shared" si="415"/>
        <v>.</v>
      </c>
      <c r="FC293" s="69" t="str">
        <f t="shared" si="415"/>
        <v>.</v>
      </c>
      <c r="FD293" s="69" t="str">
        <f t="shared" si="415"/>
        <v>.</v>
      </c>
      <c r="FE293" s="69" t="str">
        <f t="shared" si="415"/>
        <v>.</v>
      </c>
      <c r="FF293" s="69" t="str">
        <f t="shared" si="415"/>
        <v>.</v>
      </c>
      <c r="FG293" s="69" t="str">
        <f t="shared" si="415"/>
        <v>.</v>
      </c>
      <c r="FH293" s="69" t="str">
        <f t="shared" si="415"/>
        <v>.</v>
      </c>
      <c r="FI293" s="69" t="str">
        <f t="shared" si="415"/>
        <v>.</v>
      </c>
      <c r="FJ293" s="69" t="str">
        <f t="shared" si="415"/>
        <v>.</v>
      </c>
      <c r="FK293" s="69" t="str">
        <f t="shared" si="415"/>
        <v>.</v>
      </c>
      <c r="FL293" s="69" t="str">
        <f t="shared" si="415"/>
        <v>.</v>
      </c>
      <c r="FM293" s="69" t="str">
        <f t="shared" si="415"/>
        <v>.</v>
      </c>
      <c r="FN293" s="69" t="str">
        <f t="shared" si="415"/>
        <v>.</v>
      </c>
      <c r="FO293" s="69" t="str">
        <f t="shared" si="415"/>
        <v>.</v>
      </c>
      <c r="FP293" s="69" t="str">
        <f t="shared" si="415"/>
        <v>.</v>
      </c>
      <c r="FQ293" s="69" t="str">
        <f t="shared" si="415"/>
        <v/>
      </c>
      <c r="FR293" s="69" t="str">
        <f t="shared" si="415"/>
        <v/>
      </c>
      <c r="FS293" s="69" t="str">
        <f t="shared" si="415"/>
        <v/>
      </c>
      <c r="FT293" s="69" t="str">
        <f t="shared" si="415"/>
        <v>.</v>
      </c>
      <c r="FU293" s="69" t="str">
        <f t="shared" si="415"/>
        <v>.</v>
      </c>
      <c r="FV293" s="69" t="str">
        <f t="shared" si="415"/>
        <v>.</v>
      </c>
    </row>
    <row r="294" spans="9:178" x14ac:dyDescent="0.25">
      <c r="I294" s="26" t="s">
        <v>210</v>
      </c>
      <c r="J294" s="29">
        <v>5</v>
      </c>
      <c r="K294" s="90" t="str">
        <f t="shared" ref="K294:AR294" si="416">IF(ISNA(MATCH(K$289,$BY335:$FV335,0)),"",INDEX($BY376:$FV376,MATCH(K$289,$BY335:$FV335,0)))</f>
        <v>руслит</v>
      </c>
      <c r="L294" s="90" t="str">
        <f t="shared" si="416"/>
        <v>русяз</v>
      </c>
      <c r="M294" s="90" t="str">
        <f t="shared" si="416"/>
        <v>русяз</v>
      </c>
      <c r="N294" s="90" t="str">
        <f t="shared" si="416"/>
        <v>руслит</v>
      </c>
      <c r="O294" s="90" t="str">
        <f t="shared" si="416"/>
        <v/>
      </c>
      <c r="P294" s="90" t="str">
        <f t="shared" si="416"/>
        <v/>
      </c>
      <c r="Q294" s="90" t="str">
        <f t="shared" si="416"/>
        <v/>
      </c>
      <c r="R294" s="90" t="str">
        <f t="shared" si="416"/>
        <v/>
      </c>
      <c r="S294" s="90" t="str">
        <f t="shared" si="416"/>
        <v>анг</v>
      </c>
      <c r="T294" s="90" t="str">
        <f t="shared" si="416"/>
        <v>анг</v>
      </c>
      <c r="U294" s="90" t="str">
        <f t="shared" si="416"/>
        <v>анг</v>
      </c>
      <c r="V294" s="90" t="str">
        <f t="shared" si="416"/>
        <v/>
      </c>
      <c r="W294" s="90" t="str">
        <f t="shared" si="416"/>
        <v>анг</v>
      </c>
      <c r="X294" s="90" t="str">
        <f t="shared" si="416"/>
        <v>анг</v>
      </c>
      <c r="Y294" s="90" t="str">
        <f t="shared" si="416"/>
        <v>анг</v>
      </c>
      <c r="Z294" s="90" t="str">
        <f t="shared" si="416"/>
        <v>мат</v>
      </c>
      <c r="AA294" s="90" t="str">
        <f t="shared" si="416"/>
        <v>мат</v>
      </c>
      <c r="AB294" s="90" t="str">
        <f t="shared" si="416"/>
        <v>мат</v>
      </c>
      <c r="AC294" s="90" t="str">
        <f t="shared" si="416"/>
        <v/>
      </c>
      <c r="AD294" s="90" t="str">
        <f t="shared" si="416"/>
        <v>инф</v>
      </c>
      <c r="AE294" s="90" t="str">
        <f t="shared" si="416"/>
        <v/>
      </c>
      <c r="AF294" s="90" t="str">
        <f t="shared" si="416"/>
        <v/>
      </c>
      <c r="AG294" s="90" t="str">
        <f t="shared" si="416"/>
        <v/>
      </c>
      <c r="AH294" s="90" t="str">
        <f t="shared" si="416"/>
        <v/>
      </c>
      <c r="AI294" s="90" t="str">
        <f t="shared" si="416"/>
        <v>гео</v>
      </c>
      <c r="AJ294" s="90" t="str">
        <f t="shared" si="416"/>
        <v>общ</v>
      </c>
      <c r="AK294" s="90" t="str">
        <f t="shared" si="416"/>
        <v/>
      </c>
      <c r="AL294" s="90" t="str">
        <f t="shared" si="416"/>
        <v>общ</v>
      </c>
      <c r="AM294" s="90" t="str">
        <f t="shared" si="416"/>
        <v>фк</v>
      </c>
      <c r="AN294" s="90" t="str">
        <f t="shared" si="416"/>
        <v>фк</v>
      </c>
      <c r="AO294" s="90" t="str">
        <f t="shared" si="416"/>
        <v>фк</v>
      </c>
      <c r="AP294" s="90" t="str">
        <f t="shared" si="416"/>
        <v>труд</v>
      </c>
      <c r="AQ294" s="90" t="str">
        <f t="shared" si="416"/>
        <v>труд</v>
      </c>
      <c r="AR294" s="90" t="str">
        <f t="shared" si="416"/>
        <v>обж</v>
      </c>
      <c r="AW294" s="41" t="s">
        <v>210</v>
      </c>
      <c r="AX294" s="29">
        <v>5</v>
      </c>
      <c r="AY294" s="27" t="str">
        <f t="shared" ref="AY294:BU294" si="417">IF(AY176="","",INDEX($AP$4:$AP$111,MATCH(AY176,$AI$4:$AI$111,0)))</f>
        <v>Физ.культ.и зд.</v>
      </c>
      <c r="AZ294" s="27" t="str">
        <f t="shared" si="417"/>
        <v>Физ.культ.и зд.</v>
      </c>
      <c r="BA294" s="27" t="str">
        <f t="shared" si="417"/>
        <v>Осн.безоп.жизн.</v>
      </c>
      <c r="BB294" s="27" t="str">
        <f t="shared" si="417"/>
        <v>География</v>
      </c>
      <c r="BC294" s="27" t="str">
        <f t="shared" si="417"/>
        <v>Русск.лит.</v>
      </c>
      <c r="BD294" s="27" t="str">
        <f t="shared" si="417"/>
        <v>Физ.культ.и зд.</v>
      </c>
      <c r="BE294" s="27" t="str">
        <f t="shared" si="417"/>
        <v>Инф./Ин.яз.</v>
      </c>
      <c r="BF294" s="27" t="str">
        <f t="shared" si="417"/>
        <v>Русск.язык</v>
      </c>
      <c r="BG294" s="27" t="str">
        <f t="shared" si="417"/>
        <v>Труд.обуч.</v>
      </c>
      <c r="BH294" s="27" t="str">
        <f t="shared" si="417"/>
        <v>Русск.лит.</v>
      </c>
      <c r="BI294" s="27" t="str">
        <f t="shared" si="417"/>
        <v>Математика</v>
      </c>
      <c r="BJ294" s="27" t="str">
        <f t="shared" si="417"/>
        <v>Математика</v>
      </c>
      <c r="BK294" s="27" t="str">
        <f t="shared" si="417"/>
        <v>Математика</v>
      </c>
      <c r="BL294" s="27" t="str">
        <f t="shared" si="417"/>
        <v>Русск.язык</v>
      </c>
      <c r="BM294" s="27" t="str">
        <f t="shared" si="417"/>
        <v>Иностр.язык</v>
      </c>
      <c r="BN294" s="27" t="str">
        <f t="shared" si="417"/>
        <v>Иностр.язык</v>
      </c>
      <c r="BO294" s="27" t="str">
        <f t="shared" si="417"/>
        <v>Обществовед.</v>
      </c>
      <c r="BP294" s="27" t="str">
        <f t="shared" si="417"/>
        <v/>
      </c>
      <c r="BQ294" s="27" t="str">
        <f t="shared" si="417"/>
        <v/>
      </c>
      <c r="BR294" s="27" t="str">
        <f t="shared" si="417"/>
        <v/>
      </c>
      <c r="BS294" s="27" t="str">
        <f t="shared" si="417"/>
        <v/>
      </c>
      <c r="BT294" s="27" t="str">
        <f t="shared" si="417"/>
        <v/>
      </c>
      <c r="BU294" s="27" t="str">
        <f t="shared" si="417"/>
        <v/>
      </c>
      <c r="BW294" s="41" t="s">
        <v>210</v>
      </c>
      <c r="BX294" s="29">
        <v>5</v>
      </c>
      <c r="BY294" s="69" t="str">
        <f t="shared" si="337"/>
        <v>фк1</v>
      </c>
      <c r="BZ294" s="69" t="str">
        <f t="shared" si="338"/>
        <v>фк3</v>
      </c>
      <c r="CA294" s="69" t="str">
        <f t="shared" si="339"/>
        <v>обж</v>
      </c>
      <c r="CB294" s="69" t="str">
        <f t="shared" si="340"/>
        <v>гео</v>
      </c>
      <c r="CC294" s="69" t="str">
        <f t="shared" si="341"/>
        <v>рл1</v>
      </c>
      <c r="CD294" s="69" t="str">
        <f t="shared" si="342"/>
        <v>фк2</v>
      </c>
      <c r="CE294" s="69" t="str">
        <f t="shared" si="343"/>
        <v>инф</v>
      </c>
      <c r="CF294" s="69" t="str">
        <f t="shared" si="344"/>
        <v>р4</v>
      </c>
      <c r="CG294" s="69" t="str">
        <f t="shared" si="345"/>
        <v>т1</v>
      </c>
      <c r="CH294" s="69" t="str">
        <f t="shared" si="346"/>
        <v>рл2</v>
      </c>
      <c r="CI294" s="69" t="str">
        <f t="shared" si="347"/>
        <v>м3</v>
      </c>
      <c r="CJ294" s="69" t="str">
        <f t="shared" si="348"/>
        <v>м1</v>
      </c>
      <c r="CK294" s="69" t="str">
        <f t="shared" si="349"/>
        <v>м2</v>
      </c>
      <c r="CL294" s="69" t="str">
        <f t="shared" si="350"/>
        <v>р3</v>
      </c>
      <c r="CM294" s="69" t="str">
        <f t="shared" si="351"/>
        <v>а2</v>
      </c>
      <c r="CN294" s="69" t="str">
        <f t="shared" si="352"/>
        <v>а3</v>
      </c>
      <c r="CO294" s="69" t="str">
        <f t="shared" si="353"/>
        <v>общ</v>
      </c>
      <c r="CP294" s="69" t="str">
        <f t="shared" si="354"/>
        <v/>
      </c>
      <c r="CQ294" s="69" t="str">
        <f t="shared" si="355"/>
        <v/>
      </c>
      <c r="CR294" s="69" t="str">
        <f t="shared" si="356"/>
        <v/>
      </c>
      <c r="CS294" s="69" t="str">
        <f t="shared" si="357"/>
        <v/>
      </c>
      <c r="CT294" s="69" t="str">
        <f t="shared" si="358"/>
        <v/>
      </c>
      <c r="CU294" s="69" t="str">
        <f t="shared" si="359"/>
        <v/>
      </c>
      <c r="CX294" s="41" t="s">
        <v>210</v>
      </c>
      <c r="CY294" s="29">
        <v>5</v>
      </c>
      <c r="CZ294" s="69" t="str">
        <f t="shared" si="360"/>
        <v>.</v>
      </c>
      <c r="DA294" s="69" t="str">
        <f t="shared" si="361"/>
        <v>.</v>
      </c>
      <c r="DB294" s="69" t="str">
        <f t="shared" si="362"/>
        <v>.</v>
      </c>
      <c r="DC294" s="69" t="str">
        <f t="shared" si="363"/>
        <v>.</v>
      </c>
      <c r="DD294" s="69" t="str">
        <f t="shared" si="364"/>
        <v>.</v>
      </c>
      <c r="DE294" s="69" t="str">
        <f t="shared" si="365"/>
        <v>.</v>
      </c>
      <c r="DF294" s="69" t="str">
        <f t="shared" si="366"/>
        <v>а1</v>
      </c>
      <c r="DG294" s="69" t="str">
        <f t="shared" si="367"/>
        <v>.</v>
      </c>
      <c r="DH294" s="69" t="str">
        <f t="shared" si="368"/>
        <v>т2</v>
      </c>
      <c r="DI294" s="69" t="str">
        <f t="shared" si="369"/>
        <v>.</v>
      </c>
      <c r="DJ294" s="69" t="str">
        <f t="shared" si="370"/>
        <v>.</v>
      </c>
      <c r="DK294" s="69" t="str">
        <f t="shared" si="371"/>
        <v>.</v>
      </c>
      <c r="DL294" s="69" t="str">
        <f t="shared" si="372"/>
        <v>.</v>
      </c>
      <c r="DM294" s="69" t="str">
        <f t="shared" si="373"/>
        <v>.</v>
      </c>
      <c r="DN294" s="69" t="str">
        <f t="shared" si="374"/>
        <v>а6</v>
      </c>
      <c r="DO294" s="69" t="str">
        <f t="shared" si="375"/>
        <v>а5</v>
      </c>
      <c r="DP294" s="69" t="str">
        <f t="shared" si="376"/>
        <v>о2</v>
      </c>
      <c r="DQ294" s="69" t="str">
        <f t="shared" si="377"/>
        <v/>
      </c>
      <c r="DR294" s="69" t="str">
        <f t="shared" si="378"/>
        <v/>
      </c>
      <c r="DS294" s="69" t="str">
        <f t="shared" si="379"/>
        <v/>
      </c>
      <c r="DT294" s="69" t="str">
        <f t="shared" si="380"/>
        <v/>
      </c>
      <c r="DU294" s="69" t="str">
        <f t="shared" si="381"/>
        <v/>
      </c>
      <c r="DV294" s="69" t="str">
        <f t="shared" si="382"/>
        <v/>
      </c>
      <c r="DX294" s="41" t="s">
        <v>210</v>
      </c>
      <c r="DY294" s="29">
        <v>5</v>
      </c>
      <c r="DZ294" s="69" t="str">
        <f t="shared" si="383"/>
        <v>.</v>
      </c>
      <c r="EA294" s="69" t="str">
        <f t="shared" si="384"/>
        <v>.</v>
      </c>
      <c r="EB294" s="69" t="str">
        <f t="shared" si="385"/>
        <v>.</v>
      </c>
      <c r="EC294" s="69" t="str">
        <f t="shared" si="386"/>
        <v>.</v>
      </c>
      <c r="ED294" s="69" t="str">
        <f t="shared" si="387"/>
        <v>.</v>
      </c>
      <c r="EE294" s="69" t="str">
        <f t="shared" si="388"/>
        <v>.</v>
      </c>
      <c r="EF294" s="69" t="str">
        <f t="shared" si="389"/>
        <v>.</v>
      </c>
      <c r="EG294" s="69" t="str">
        <f t="shared" si="390"/>
        <v>.</v>
      </c>
      <c r="EH294" s="69" t="str">
        <f t="shared" si="391"/>
        <v>.</v>
      </c>
      <c r="EI294" s="69" t="str">
        <f t="shared" si="392"/>
        <v>.</v>
      </c>
      <c r="EJ294" s="69" t="str">
        <f t="shared" si="393"/>
        <v>.</v>
      </c>
      <c r="EK294" s="69" t="str">
        <f t="shared" si="394"/>
        <v>.</v>
      </c>
      <c r="EL294" s="69" t="str">
        <f t="shared" si="395"/>
        <v>.</v>
      </c>
      <c r="EM294" s="69" t="str">
        <f t="shared" si="396"/>
        <v>.</v>
      </c>
      <c r="EN294" s="69" t="str">
        <f t="shared" si="397"/>
        <v>а7</v>
      </c>
      <c r="EO294" s="69" t="str">
        <f t="shared" si="398"/>
        <v>.</v>
      </c>
      <c r="EP294" s="69" t="str">
        <f t="shared" si="399"/>
        <v>.</v>
      </c>
      <c r="EQ294" s="69" t="str">
        <f t="shared" si="400"/>
        <v/>
      </c>
      <c r="ER294" s="69" t="str">
        <f t="shared" si="401"/>
        <v/>
      </c>
      <c r="ES294" s="69" t="str">
        <f t="shared" si="402"/>
        <v/>
      </c>
      <c r="ET294" s="69" t="str">
        <f t="shared" si="403"/>
        <v/>
      </c>
      <c r="EU294" s="69" t="str">
        <f t="shared" si="404"/>
        <v/>
      </c>
      <c r="EV294" s="69" t="str">
        <f t="shared" si="405"/>
        <v/>
      </c>
      <c r="EX294" s="41" t="s">
        <v>210</v>
      </c>
      <c r="EY294" s="29">
        <v>5</v>
      </c>
      <c r="EZ294" s="69" t="str">
        <f t="shared" ref="EZ294:FV294" si="418">IF(ISBLANK(AY176),"",INDEX($AN$4:$AN$111,MATCH(AY176,$AI$4:$AI$111,0)))</f>
        <v>.</v>
      </c>
      <c r="FA294" s="69" t="str">
        <f t="shared" si="418"/>
        <v>.</v>
      </c>
      <c r="FB294" s="69" t="str">
        <f t="shared" si="418"/>
        <v>.</v>
      </c>
      <c r="FC294" s="69" t="str">
        <f t="shared" si="418"/>
        <v>.</v>
      </c>
      <c r="FD294" s="69" t="str">
        <f t="shared" si="418"/>
        <v>.</v>
      </c>
      <c r="FE294" s="69" t="str">
        <f t="shared" si="418"/>
        <v>.</v>
      </c>
      <c r="FF294" s="69" t="str">
        <f t="shared" si="418"/>
        <v>.</v>
      </c>
      <c r="FG294" s="69" t="str">
        <f t="shared" si="418"/>
        <v>.</v>
      </c>
      <c r="FH294" s="69" t="str">
        <f t="shared" si="418"/>
        <v>.</v>
      </c>
      <c r="FI294" s="69" t="str">
        <f t="shared" si="418"/>
        <v>.</v>
      </c>
      <c r="FJ294" s="69" t="str">
        <f t="shared" si="418"/>
        <v>.</v>
      </c>
      <c r="FK294" s="69" t="str">
        <f t="shared" si="418"/>
        <v>.</v>
      </c>
      <c r="FL294" s="69" t="str">
        <f t="shared" si="418"/>
        <v>.</v>
      </c>
      <c r="FM294" s="69" t="str">
        <f t="shared" si="418"/>
        <v>.</v>
      </c>
      <c r="FN294" s="69" t="str">
        <f t="shared" si="418"/>
        <v>.</v>
      </c>
      <c r="FO294" s="69" t="str">
        <f t="shared" si="418"/>
        <v>.</v>
      </c>
      <c r="FP294" s="69" t="str">
        <f t="shared" si="418"/>
        <v>.</v>
      </c>
      <c r="FQ294" s="69" t="str">
        <f t="shared" si="418"/>
        <v/>
      </c>
      <c r="FR294" s="69" t="str">
        <f t="shared" si="418"/>
        <v/>
      </c>
      <c r="FS294" s="69" t="str">
        <f t="shared" si="418"/>
        <v/>
      </c>
      <c r="FT294" s="69" t="str">
        <f t="shared" si="418"/>
        <v/>
      </c>
      <c r="FU294" s="69" t="str">
        <f t="shared" si="418"/>
        <v/>
      </c>
      <c r="FV294" s="69" t="str">
        <f t="shared" si="418"/>
        <v/>
      </c>
    </row>
    <row r="295" spans="9:178" x14ac:dyDescent="0.25">
      <c r="I295" s="26" t="s">
        <v>210</v>
      </c>
      <c r="J295" s="29">
        <v>6</v>
      </c>
      <c r="K295" s="90" t="str">
        <f t="shared" ref="K295:AR295" si="419">IF(ISNA(MATCH(K$289,$BY336:$FV336,0)),"",INDEX($BY377:$FV377,MATCH(K$289,$BY336:$FV336,0)))</f>
        <v>русяз</v>
      </c>
      <c r="L295" s="90" t="str">
        <f t="shared" si="419"/>
        <v>руслит</v>
      </c>
      <c r="M295" s="90" t="str">
        <f t="shared" si="419"/>
        <v/>
      </c>
      <c r="N295" s="90" t="str">
        <f t="shared" si="419"/>
        <v/>
      </c>
      <c r="O295" s="90" t="str">
        <f t="shared" si="419"/>
        <v/>
      </c>
      <c r="P295" s="90" t="str">
        <f t="shared" si="419"/>
        <v/>
      </c>
      <c r="Q295" s="90" t="str">
        <f t="shared" si="419"/>
        <v/>
      </c>
      <c r="R295" s="90" t="str">
        <f t="shared" si="419"/>
        <v/>
      </c>
      <c r="S295" s="90" t="str">
        <f t="shared" si="419"/>
        <v/>
      </c>
      <c r="T295" s="90" t="str">
        <f t="shared" si="419"/>
        <v>анг</v>
      </c>
      <c r="U295" s="90" t="str">
        <f t="shared" si="419"/>
        <v>анг</v>
      </c>
      <c r="V295" s="90" t="str">
        <f t="shared" si="419"/>
        <v>анг</v>
      </c>
      <c r="W295" s="90" t="str">
        <f t="shared" si="419"/>
        <v>анг</v>
      </c>
      <c r="X295" s="90" t="str">
        <f t="shared" si="419"/>
        <v/>
      </c>
      <c r="Y295" s="90" t="str">
        <f t="shared" si="419"/>
        <v>анг</v>
      </c>
      <c r="Z295" s="90" t="str">
        <f t="shared" si="419"/>
        <v/>
      </c>
      <c r="AA295" s="90" t="str">
        <f t="shared" si="419"/>
        <v>мат</v>
      </c>
      <c r="AB295" s="90" t="str">
        <f t="shared" si="419"/>
        <v/>
      </c>
      <c r="AC295" s="90" t="str">
        <f t="shared" si="419"/>
        <v/>
      </c>
      <c r="AD295" s="90" t="str">
        <f t="shared" si="419"/>
        <v>инф</v>
      </c>
      <c r="AE295" s="90" t="str">
        <f t="shared" si="419"/>
        <v/>
      </c>
      <c r="AF295" s="90" t="str">
        <f t="shared" si="419"/>
        <v/>
      </c>
      <c r="AG295" s="90" t="str">
        <f t="shared" si="419"/>
        <v/>
      </c>
      <c r="AH295" s="90" t="str">
        <f t="shared" si="419"/>
        <v/>
      </c>
      <c r="AI295" s="90" t="str">
        <f t="shared" si="419"/>
        <v>гео</v>
      </c>
      <c r="AJ295" s="90" t="str">
        <f t="shared" si="419"/>
        <v>общ</v>
      </c>
      <c r="AK295" s="90" t="str">
        <f t="shared" si="419"/>
        <v>ист</v>
      </c>
      <c r="AL295" s="90" t="str">
        <f t="shared" si="419"/>
        <v>общ</v>
      </c>
      <c r="AM295" s="90" t="str">
        <f t="shared" si="419"/>
        <v>фк</v>
      </c>
      <c r="AN295" s="90" t="str">
        <f t="shared" si="419"/>
        <v>фк</v>
      </c>
      <c r="AO295" s="90" t="str">
        <f t="shared" si="419"/>
        <v/>
      </c>
      <c r="AP295" s="90" t="str">
        <f t="shared" si="419"/>
        <v>труд</v>
      </c>
      <c r="AQ295" s="90" t="str">
        <f t="shared" si="419"/>
        <v/>
      </c>
      <c r="AR295" s="90" t="str">
        <f t="shared" si="419"/>
        <v/>
      </c>
      <c r="AW295" s="41" t="s">
        <v>210</v>
      </c>
      <c r="AX295" s="29">
        <v>6</v>
      </c>
      <c r="AY295" s="27" t="str">
        <f t="shared" ref="AY295:BU295" si="420">IF(AY177="","",INDEX($AP$4:$AP$111,MATCH(AY177,$AI$4:$AI$111,0)))</f>
        <v/>
      </c>
      <c r="AZ295" s="27" t="str">
        <f t="shared" si="420"/>
        <v/>
      </c>
      <c r="BA295" s="27" t="str">
        <f t="shared" si="420"/>
        <v/>
      </c>
      <c r="BB295" s="27" t="str">
        <f t="shared" si="420"/>
        <v/>
      </c>
      <c r="BC295" s="27" t="str">
        <f t="shared" si="420"/>
        <v/>
      </c>
      <c r="BD295" s="27" t="str">
        <f t="shared" si="420"/>
        <v/>
      </c>
      <c r="BE295" s="27" t="str">
        <f t="shared" si="420"/>
        <v>География</v>
      </c>
      <c r="BF295" s="27" t="str">
        <f t="shared" si="420"/>
        <v>История</v>
      </c>
      <c r="BG295" s="27" t="str">
        <f t="shared" si="420"/>
        <v>Труд.обуч./Инф.</v>
      </c>
      <c r="BH295" s="27" t="str">
        <f t="shared" si="420"/>
        <v>Русск.язык</v>
      </c>
      <c r="BI295" s="27" t="str">
        <f t="shared" si="420"/>
        <v>Иностр.язык</v>
      </c>
      <c r="BJ295" s="27" t="str">
        <f t="shared" si="420"/>
        <v>Иностр.язык</v>
      </c>
      <c r="BK295" s="27" t="str">
        <f t="shared" si="420"/>
        <v>Русск.лит.</v>
      </c>
      <c r="BL295" s="27" t="str">
        <f t="shared" si="420"/>
        <v>Математика</v>
      </c>
      <c r="BM295" s="27" t="str">
        <f t="shared" si="420"/>
        <v>Обществовед.</v>
      </c>
      <c r="BN295" s="27" t="str">
        <f t="shared" si="420"/>
        <v/>
      </c>
      <c r="BO295" s="27" t="str">
        <f t="shared" si="420"/>
        <v>Физ.культ.и зд.</v>
      </c>
      <c r="BP295" s="27" t="str">
        <f t="shared" si="420"/>
        <v/>
      </c>
      <c r="BQ295" s="27" t="str">
        <f t="shared" si="420"/>
        <v/>
      </c>
      <c r="BR295" s="27" t="str">
        <f t="shared" si="420"/>
        <v/>
      </c>
      <c r="BS295" s="27" t="str">
        <f t="shared" si="420"/>
        <v/>
      </c>
      <c r="BT295" s="27" t="str">
        <f t="shared" si="420"/>
        <v/>
      </c>
      <c r="BU295" s="27" t="str">
        <f t="shared" si="420"/>
        <v/>
      </c>
      <c r="BW295" s="41" t="s">
        <v>210</v>
      </c>
      <c r="BX295" s="29">
        <v>6</v>
      </c>
      <c r="BY295" s="69" t="str">
        <f t="shared" si="337"/>
        <v/>
      </c>
      <c r="BZ295" s="69" t="str">
        <f t="shared" si="338"/>
        <v/>
      </c>
      <c r="CA295" s="69" t="str">
        <f t="shared" si="339"/>
        <v/>
      </c>
      <c r="CB295" s="69" t="str">
        <f t="shared" si="340"/>
        <v/>
      </c>
      <c r="CC295" s="69" t="str">
        <f t="shared" si="341"/>
        <v/>
      </c>
      <c r="CD295" s="69" t="str">
        <f t="shared" si="342"/>
        <v/>
      </c>
      <c r="CE295" s="69" t="str">
        <f t="shared" si="343"/>
        <v>гео</v>
      </c>
      <c r="CF295" s="69" t="str">
        <f t="shared" si="344"/>
        <v>ис3</v>
      </c>
      <c r="CG295" s="69" t="str">
        <f t="shared" si="345"/>
        <v>т1</v>
      </c>
      <c r="CH295" s="69" t="str">
        <f t="shared" si="346"/>
        <v>р2</v>
      </c>
      <c r="CI295" s="69" t="str">
        <f t="shared" si="347"/>
        <v>а2</v>
      </c>
      <c r="CJ295" s="69" t="str">
        <f t="shared" si="348"/>
        <v>а4</v>
      </c>
      <c r="CK295" s="69" t="str">
        <f t="shared" si="349"/>
        <v>рл3</v>
      </c>
      <c r="CL295" s="69" t="str">
        <f t="shared" si="350"/>
        <v>м2</v>
      </c>
      <c r="CM295" s="69" t="str">
        <f t="shared" si="351"/>
        <v>общ</v>
      </c>
      <c r="CN295" s="69" t="str">
        <f t="shared" si="352"/>
        <v/>
      </c>
      <c r="CO295" s="69" t="str">
        <f t="shared" si="353"/>
        <v>фк1</v>
      </c>
      <c r="CP295" s="69" t="str">
        <f t="shared" si="354"/>
        <v/>
      </c>
      <c r="CQ295" s="69" t="str">
        <f t="shared" si="355"/>
        <v/>
      </c>
      <c r="CR295" s="69" t="str">
        <f t="shared" si="356"/>
        <v/>
      </c>
      <c r="CS295" s="69" t="str">
        <f t="shared" si="357"/>
        <v/>
      </c>
      <c r="CT295" s="69" t="str">
        <f t="shared" si="358"/>
        <v/>
      </c>
      <c r="CU295" s="69" t="str">
        <f t="shared" si="359"/>
        <v/>
      </c>
      <c r="CX295" s="41" t="s">
        <v>210</v>
      </c>
      <c r="CY295" s="29">
        <v>6</v>
      </c>
      <c r="CZ295" s="69" t="str">
        <f t="shared" si="360"/>
        <v/>
      </c>
      <c r="DA295" s="69" t="str">
        <f t="shared" si="361"/>
        <v/>
      </c>
      <c r="DB295" s="69" t="str">
        <f t="shared" si="362"/>
        <v/>
      </c>
      <c r="DC295" s="69" t="str">
        <f t="shared" si="363"/>
        <v/>
      </c>
      <c r="DD295" s="69" t="str">
        <f t="shared" si="364"/>
        <v/>
      </c>
      <c r="DE295" s="69" t="str">
        <f t="shared" si="365"/>
        <v/>
      </c>
      <c r="DF295" s="69" t="str">
        <f t="shared" si="366"/>
        <v>.</v>
      </c>
      <c r="DG295" s="69" t="str">
        <f t="shared" si="367"/>
        <v>.</v>
      </c>
      <c r="DH295" s="69" t="str">
        <f t="shared" si="368"/>
        <v>инф</v>
      </c>
      <c r="DI295" s="69" t="str">
        <f t="shared" si="369"/>
        <v>.</v>
      </c>
      <c r="DJ295" s="69" t="str">
        <f t="shared" si="370"/>
        <v>а3</v>
      </c>
      <c r="DK295" s="69" t="str">
        <f t="shared" si="371"/>
        <v>а7</v>
      </c>
      <c r="DL295" s="69" t="str">
        <f t="shared" si="372"/>
        <v>.</v>
      </c>
      <c r="DM295" s="69" t="str">
        <f t="shared" si="373"/>
        <v>.</v>
      </c>
      <c r="DN295" s="69" t="str">
        <f t="shared" si="374"/>
        <v>о2</v>
      </c>
      <c r="DO295" s="69" t="str">
        <f t="shared" si="375"/>
        <v/>
      </c>
      <c r="DP295" s="69" t="str">
        <f t="shared" si="376"/>
        <v>фк2</v>
      </c>
      <c r="DQ295" s="69" t="str">
        <f t="shared" si="377"/>
        <v/>
      </c>
      <c r="DR295" s="69" t="str">
        <f t="shared" si="378"/>
        <v/>
      </c>
      <c r="DS295" s="69" t="str">
        <f t="shared" si="379"/>
        <v/>
      </c>
      <c r="DT295" s="69" t="str">
        <f t="shared" si="380"/>
        <v/>
      </c>
      <c r="DU295" s="69" t="str">
        <f t="shared" si="381"/>
        <v/>
      </c>
      <c r="DV295" s="69" t="str">
        <f t="shared" si="382"/>
        <v/>
      </c>
      <c r="DX295" s="41" t="s">
        <v>210</v>
      </c>
      <c r="DY295" s="29">
        <v>6</v>
      </c>
      <c r="DZ295" s="69" t="str">
        <f t="shared" si="383"/>
        <v/>
      </c>
      <c r="EA295" s="69" t="str">
        <f t="shared" si="384"/>
        <v/>
      </c>
      <c r="EB295" s="69" t="str">
        <f t="shared" si="385"/>
        <v/>
      </c>
      <c r="EC295" s="69" t="str">
        <f t="shared" si="386"/>
        <v/>
      </c>
      <c r="ED295" s="69" t="str">
        <f t="shared" si="387"/>
        <v/>
      </c>
      <c r="EE295" s="69" t="str">
        <f t="shared" si="388"/>
        <v/>
      </c>
      <c r="EF295" s="69" t="str">
        <f t="shared" si="389"/>
        <v>.</v>
      </c>
      <c r="EG295" s="69" t="str">
        <f t="shared" si="390"/>
        <v>.</v>
      </c>
      <c r="EH295" s="69" t="str">
        <f t="shared" si="391"/>
        <v>.</v>
      </c>
      <c r="EI295" s="69" t="str">
        <f t="shared" si="392"/>
        <v>.</v>
      </c>
      <c r="EJ295" s="69" t="str">
        <f t="shared" si="393"/>
        <v>а5</v>
      </c>
      <c r="EK295" s="69" t="str">
        <f t="shared" si="394"/>
        <v>.</v>
      </c>
      <c r="EL295" s="69" t="str">
        <f t="shared" si="395"/>
        <v>.</v>
      </c>
      <c r="EM295" s="69" t="str">
        <f t="shared" si="396"/>
        <v>.</v>
      </c>
      <c r="EN295" s="69" t="str">
        <f t="shared" si="397"/>
        <v>.</v>
      </c>
      <c r="EO295" s="69" t="str">
        <f t="shared" si="398"/>
        <v/>
      </c>
      <c r="EP295" s="69" t="str">
        <f t="shared" si="399"/>
        <v>.</v>
      </c>
      <c r="EQ295" s="69" t="str">
        <f t="shared" si="400"/>
        <v/>
      </c>
      <c r="ER295" s="69" t="str">
        <f t="shared" si="401"/>
        <v/>
      </c>
      <c r="ES295" s="69" t="str">
        <f t="shared" si="402"/>
        <v/>
      </c>
      <c r="ET295" s="69" t="str">
        <f t="shared" si="403"/>
        <v/>
      </c>
      <c r="EU295" s="69" t="str">
        <f t="shared" si="404"/>
        <v/>
      </c>
      <c r="EV295" s="69" t="str">
        <f t="shared" si="405"/>
        <v/>
      </c>
      <c r="EX295" s="41" t="s">
        <v>210</v>
      </c>
      <c r="EY295" s="29">
        <v>6</v>
      </c>
      <c r="EZ295" s="69" t="str">
        <f t="shared" ref="EZ295:FV295" si="421">IF(ISBLANK(AY177),"",INDEX($AN$4:$AN$111,MATCH(AY177,$AI$4:$AI$111,0)))</f>
        <v/>
      </c>
      <c r="FA295" s="69" t="str">
        <f t="shared" si="421"/>
        <v/>
      </c>
      <c r="FB295" s="69" t="str">
        <f t="shared" si="421"/>
        <v/>
      </c>
      <c r="FC295" s="69" t="str">
        <f t="shared" si="421"/>
        <v/>
      </c>
      <c r="FD295" s="69" t="str">
        <f t="shared" si="421"/>
        <v/>
      </c>
      <c r="FE295" s="69" t="str">
        <f t="shared" si="421"/>
        <v/>
      </c>
      <c r="FF295" s="69" t="str">
        <f t="shared" si="421"/>
        <v>.</v>
      </c>
      <c r="FG295" s="69" t="str">
        <f t="shared" si="421"/>
        <v>.</v>
      </c>
      <c r="FH295" s="69" t="str">
        <f t="shared" si="421"/>
        <v>.</v>
      </c>
      <c r="FI295" s="69" t="str">
        <f t="shared" si="421"/>
        <v>.</v>
      </c>
      <c r="FJ295" s="69" t="str">
        <f t="shared" si="421"/>
        <v>.</v>
      </c>
      <c r="FK295" s="69" t="str">
        <f t="shared" si="421"/>
        <v>.</v>
      </c>
      <c r="FL295" s="69" t="str">
        <f t="shared" si="421"/>
        <v>.</v>
      </c>
      <c r="FM295" s="69" t="str">
        <f t="shared" si="421"/>
        <v>.</v>
      </c>
      <c r="FN295" s="69" t="str">
        <f t="shared" si="421"/>
        <v>.</v>
      </c>
      <c r="FO295" s="69" t="str">
        <f t="shared" si="421"/>
        <v/>
      </c>
      <c r="FP295" s="69" t="str">
        <f t="shared" si="421"/>
        <v>.</v>
      </c>
      <c r="FQ295" s="69" t="str">
        <f t="shared" si="421"/>
        <v/>
      </c>
      <c r="FR295" s="69" t="str">
        <f t="shared" si="421"/>
        <v/>
      </c>
      <c r="FS295" s="69" t="str">
        <f t="shared" si="421"/>
        <v/>
      </c>
      <c r="FT295" s="69" t="str">
        <f t="shared" si="421"/>
        <v/>
      </c>
      <c r="FU295" s="69" t="str">
        <f t="shared" si="421"/>
        <v/>
      </c>
      <c r="FV295" s="69" t="str">
        <f t="shared" si="421"/>
        <v/>
      </c>
    </row>
    <row r="296" spans="9:178" x14ac:dyDescent="0.25">
      <c r="I296" s="26" t="s">
        <v>210</v>
      </c>
      <c r="J296" s="88">
        <v>7</v>
      </c>
      <c r="K296" s="90" t="str">
        <f t="shared" ref="K296:AR296" si="422">IF(ISNA(MATCH(K$289,$BY337:$FV337,0)),"",INDEX($BY378:$FV378,MATCH(K$289,$BY337:$FV337,0)))</f>
        <v/>
      </c>
      <c r="L296" s="90" t="str">
        <f t="shared" si="422"/>
        <v/>
      </c>
      <c r="M296" s="90" t="str">
        <f t="shared" si="422"/>
        <v/>
      </c>
      <c r="N296" s="90" t="str">
        <f t="shared" si="422"/>
        <v/>
      </c>
      <c r="O296" s="90" t="str">
        <f t="shared" si="422"/>
        <v/>
      </c>
      <c r="P296" s="90" t="str">
        <f t="shared" si="422"/>
        <v/>
      </c>
      <c r="Q296" s="90" t="str">
        <f t="shared" si="422"/>
        <v/>
      </c>
      <c r="R296" s="90" t="str">
        <f t="shared" si="422"/>
        <v/>
      </c>
      <c r="S296" s="90" t="str">
        <f t="shared" si="422"/>
        <v/>
      </c>
      <c r="T296" s="90" t="str">
        <f t="shared" si="422"/>
        <v/>
      </c>
      <c r="U296" s="90" t="str">
        <f t="shared" si="422"/>
        <v/>
      </c>
      <c r="V296" s="90" t="str">
        <f t="shared" si="422"/>
        <v/>
      </c>
      <c r="W296" s="90" t="str">
        <f t="shared" si="422"/>
        <v/>
      </c>
      <c r="X296" s="90" t="str">
        <f t="shared" si="422"/>
        <v/>
      </c>
      <c r="Y296" s="90" t="str">
        <f t="shared" si="422"/>
        <v/>
      </c>
      <c r="Z296" s="90" t="str">
        <f t="shared" si="422"/>
        <v/>
      </c>
      <c r="AA296" s="90" t="str">
        <f t="shared" si="422"/>
        <v/>
      </c>
      <c r="AB296" s="90" t="str">
        <f t="shared" si="422"/>
        <v/>
      </c>
      <c r="AC296" s="90" t="str">
        <f t="shared" si="422"/>
        <v/>
      </c>
      <c r="AD296" s="90" t="str">
        <f t="shared" si="422"/>
        <v/>
      </c>
      <c r="AE296" s="90" t="str">
        <f t="shared" si="422"/>
        <v/>
      </c>
      <c r="AF296" s="90" t="str">
        <f t="shared" si="422"/>
        <v/>
      </c>
      <c r="AG296" s="90" t="str">
        <f t="shared" si="422"/>
        <v/>
      </c>
      <c r="AH296" s="90" t="str">
        <f t="shared" si="422"/>
        <v>хим</v>
      </c>
      <c r="AI296" s="90" t="str">
        <f t="shared" si="422"/>
        <v/>
      </c>
      <c r="AJ296" s="90" t="str">
        <f t="shared" si="422"/>
        <v/>
      </c>
      <c r="AK296" s="90" t="str">
        <f t="shared" si="422"/>
        <v/>
      </c>
      <c r="AL296" s="90" t="str">
        <f t="shared" si="422"/>
        <v/>
      </c>
      <c r="AM296" s="90" t="str">
        <f t="shared" si="422"/>
        <v>чзс</v>
      </c>
      <c r="AN296" s="90" t="str">
        <f t="shared" si="422"/>
        <v/>
      </c>
      <c r="AO296" s="90" t="str">
        <f t="shared" si="422"/>
        <v/>
      </c>
      <c r="AP296" s="90" t="str">
        <f t="shared" si="422"/>
        <v/>
      </c>
      <c r="AQ296" s="90" t="str">
        <f t="shared" si="422"/>
        <v/>
      </c>
      <c r="AR296" s="90" t="str">
        <f t="shared" si="422"/>
        <v/>
      </c>
      <c r="AW296" s="41" t="s">
        <v>210</v>
      </c>
      <c r="AX296" s="88">
        <v>7</v>
      </c>
      <c r="AY296" s="27" t="str">
        <f t="shared" ref="AY296:BU296" si="423">IF(AY178="","",INDEX($AP$4:$AP$111,MATCH(AY178,$AI$4:$AI$111,0)))</f>
        <v/>
      </c>
      <c r="AZ296" s="27" t="str">
        <f t="shared" si="423"/>
        <v/>
      </c>
      <c r="BA296" s="27" t="str">
        <f t="shared" si="423"/>
        <v/>
      </c>
      <c r="BB296" s="27" t="str">
        <f t="shared" si="423"/>
        <v/>
      </c>
      <c r="BC296" s="27" t="str">
        <f t="shared" si="423"/>
        <v/>
      </c>
      <c r="BD296" s="27" t="str">
        <f t="shared" si="423"/>
        <v/>
      </c>
      <c r="BE296" s="27" t="str">
        <f t="shared" si="423"/>
        <v/>
      </c>
      <c r="BF296" s="27" t="str">
        <f t="shared" si="423"/>
        <v/>
      </c>
      <c r="BG296" s="27" t="str">
        <f t="shared" si="423"/>
        <v/>
      </c>
      <c r="BH296" s="27" t="str">
        <f t="shared" si="423"/>
        <v>Час зд.и спорта</v>
      </c>
      <c r="BI296" s="27" t="str">
        <f t="shared" si="423"/>
        <v/>
      </c>
      <c r="BJ296" s="27" t="str">
        <f t="shared" si="423"/>
        <v/>
      </c>
      <c r="BK296" s="27" t="str">
        <f t="shared" si="423"/>
        <v>Химия</v>
      </c>
      <c r="BL296" s="27" t="str">
        <f t="shared" si="423"/>
        <v/>
      </c>
      <c r="BM296" s="27" t="str">
        <f t="shared" si="423"/>
        <v/>
      </c>
      <c r="BN296" s="27" t="str">
        <f t="shared" si="423"/>
        <v/>
      </c>
      <c r="BO296" s="27" t="str">
        <f t="shared" si="423"/>
        <v/>
      </c>
      <c r="BP296" s="27" t="str">
        <f t="shared" si="423"/>
        <v/>
      </c>
      <c r="BQ296" s="27" t="str">
        <f t="shared" si="423"/>
        <v/>
      </c>
      <c r="BR296" s="27" t="str">
        <f t="shared" si="423"/>
        <v/>
      </c>
      <c r="BS296" s="27" t="str">
        <f t="shared" si="423"/>
        <v/>
      </c>
      <c r="BT296" s="27" t="str">
        <f t="shared" si="423"/>
        <v/>
      </c>
      <c r="BU296" s="27" t="str">
        <f t="shared" si="423"/>
        <v/>
      </c>
      <c r="BW296" s="41" t="s">
        <v>210</v>
      </c>
      <c r="BX296" s="88">
        <v>7</v>
      </c>
      <c r="BY296" s="69" t="str">
        <f t="shared" si="337"/>
        <v/>
      </c>
      <c r="BZ296" s="69" t="str">
        <f t="shared" si="338"/>
        <v/>
      </c>
      <c r="CA296" s="69" t="str">
        <f t="shared" si="339"/>
        <v/>
      </c>
      <c r="CB296" s="69" t="str">
        <f t="shared" si="340"/>
        <v/>
      </c>
      <c r="CC296" s="69" t="str">
        <f t="shared" si="341"/>
        <v/>
      </c>
      <c r="CD296" s="69" t="str">
        <f t="shared" si="342"/>
        <v/>
      </c>
      <c r="CE296" s="69" t="str">
        <f t="shared" si="343"/>
        <v/>
      </c>
      <c r="CF296" s="69" t="str">
        <f t="shared" si="344"/>
        <v/>
      </c>
      <c r="CG296" s="69" t="str">
        <f t="shared" si="345"/>
        <v/>
      </c>
      <c r="CH296" s="69" t="str">
        <f t="shared" si="346"/>
        <v>чзс1</v>
      </c>
      <c r="CI296" s="69" t="str">
        <f t="shared" si="347"/>
        <v/>
      </c>
      <c r="CJ296" s="69" t="str">
        <f t="shared" si="348"/>
        <v/>
      </c>
      <c r="CK296" s="69" t="str">
        <f t="shared" si="349"/>
        <v>хим</v>
      </c>
      <c r="CL296" s="69" t="str">
        <f t="shared" si="350"/>
        <v/>
      </c>
      <c r="CM296" s="69" t="str">
        <f t="shared" si="351"/>
        <v/>
      </c>
      <c r="CN296" s="69" t="str">
        <f t="shared" si="352"/>
        <v/>
      </c>
      <c r="CO296" s="69" t="str">
        <f t="shared" si="353"/>
        <v/>
      </c>
      <c r="CP296" s="69" t="str">
        <f t="shared" si="354"/>
        <v/>
      </c>
      <c r="CQ296" s="69" t="str">
        <f t="shared" si="355"/>
        <v/>
      </c>
      <c r="CR296" s="69" t="str">
        <f t="shared" si="356"/>
        <v/>
      </c>
      <c r="CS296" s="69" t="str">
        <f t="shared" si="357"/>
        <v/>
      </c>
      <c r="CT296" s="69" t="str">
        <f t="shared" si="358"/>
        <v/>
      </c>
      <c r="CU296" s="69" t="str">
        <f t="shared" si="359"/>
        <v/>
      </c>
      <c r="CX296" s="41" t="s">
        <v>210</v>
      </c>
      <c r="CY296" s="88">
        <v>7</v>
      </c>
      <c r="CZ296" s="69" t="str">
        <f t="shared" si="360"/>
        <v/>
      </c>
      <c r="DA296" s="69" t="str">
        <f t="shared" si="361"/>
        <v/>
      </c>
      <c r="DB296" s="69" t="str">
        <f t="shared" si="362"/>
        <v/>
      </c>
      <c r="DC296" s="69" t="str">
        <f t="shared" si="363"/>
        <v/>
      </c>
      <c r="DD296" s="69" t="str">
        <f t="shared" si="364"/>
        <v/>
      </c>
      <c r="DE296" s="69" t="str">
        <f t="shared" si="365"/>
        <v/>
      </c>
      <c r="DF296" s="69" t="str">
        <f t="shared" si="366"/>
        <v/>
      </c>
      <c r="DG296" s="69" t="str">
        <f t="shared" si="367"/>
        <v/>
      </c>
      <c r="DH296" s="69" t="str">
        <f t="shared" si="368"/>
        <v/>
      </c>
      <c r="DI296" s="69" t="str">
        <f t="shared" si="369"/>
        <v>.</v>
      </c>
      <c r="DJ296" s="69" t="str">
        <f t="shared" si="370"/>
        <v/>
      </c>
      <c r="DK296" s="69" t="str">
        <f t="shared" si="371"/>
        <v/>
      </c>
      <c r="DL296" s="69" t="str">
        <f t="shared" si="372"/>
        <v>.</v>
      </c>
      <c r="DM296" s="69" t="str">
        <f t="shared" si="373"/>
        <v/>
      </c>
      <c r="DN296" s="69" t="str">
        <f t="shared" si="374"/>
        <v/>
      </c>
      <c r="DO296" s="69" t="str">
        <f t="shared" si="375"/>
        <v/>
      </c>
      <c r="DP296" s="69" t="str">
        <f t="shared" si="376"/>
        <v/>
      </c>
      <c r="DQ296" s="69" t="str">
        <f t="shared" si="377"/>
        <v/>
      </c>
      <c r="DR296" s="69" t="str">
        <f t="shared" si="378"/>
        <v/>
      </c>
      <c r="DS296" s="69" t="str">
        <f t="shared" si="379"/>
        <v/>
      </c>
      <c r="DT296" s="69" t="str">
        <f t="shared" si="380"/>
        <v/>
      </c>
      <c r="DU296" s="69" t="str">
        <f t="shared" si="381"/>
        <v/>
      </c>
      <c r="DV296" s="69" t="str">
        <f t="shared" si="382"/>
        <v/>
      </c>
      <c r="DX296" s="41" t="s">
        <v>210</v>
      </c>
      <c r="DY296" s="88">
        <v>7</v>
      </c>
      <c r="DZ296" s="69" t="str">
        <f t="shared" si="383"/>
        <v/>
      </c>
      <c r="EA296" s="69" t="str">
        <f t="shared" si="384"/>
        <v/>
      </c>
      <c r="EB296" s="69" t="str">
        <f t="shared" si="385"/>
        <v/>
      </c>
      <c r="EC296" s="69" t="str">
        <f t="shared" si="386"/>
        <v/>
      </c>
      <c r="ED296" s="69" t="str">
        <f t="shared" si="387"/>
        <v/>
      </c>
      <c r="EE296" s="69" t="str">
        <f t="shared" si="388"/>
        <v/>
      </c>
      <c r="EF296" s="69" t="str">
        <f t="shared" si="389"/>
        <v/>
      </c>
      <c r="EG296" s="69" t="str">
        <f t="shared" si="390"/>
        <v/>
      </c>
      <c r="EH296" s="69" t="str">
        <f t="shared" si="391"/>
        <v/>
      </c>
      <c r="EI296" s="69" t="str">
        <f t="shared" si="392"/>
        <v>.</v>
      </c>
      <c r="EJ296" s="69" t="str">
        <f t="shared" si="393"/>
        <v/>
      </c>
      <c r="EK296" s="69" t="str">
        <f t="shared" si="394"/>
        <v/>
      </c>
      <c r="EL296" s="69" t="str">
        <f t="shared" si="395"/>
        <v>.</v>
      </c>
      <c r="EM296" s="69" t="str">
        <f t="shared" si="396"/>
        <v/>
      </c>
      <c r="EN296" s="69" t="str">
        <f t="shared" si="397"/>
        <v/>
      </c>
      <c r="EO296" s="69" t="str">
        <f t="shared" si="398"/>
        <v/>
      </c>
      <c r="EP296" s="69" t="str">
        <f t="shared" si="399"/>
        <v/>
      </c>
      <c r="EQ296" s="69" t="str">
        <f t="shared" si="400"/>
        <v/>
      </c>
      <c r="ER296" s="69" t="str">
        <f t="shared" si="401"/>
        <v/>
      </c>
      <c r="ES296" s="69" t="str">
        <f t="shared" si="402"/>
        <v/>
      </c>
      <c r="ET296" s="69" t="str">
        <f t="shared" si="403"/>
        <v/>
      </c>
      <c r="EU296" s="69" t="str">
        <f t="shared" si="404"/>
        <v/>
      </c>
      <c r="EV296" s="69" t="str">
        <f t="shared" si="405"/>
        <v/>
      </c>
      <c r="EX296" s="41" t="s">
        <v>210</v>
      </c>
      <c r="EY296" s="88">
        <v>7</v>
      </c>
      <c r="EZ296" s="69" t="str">
        <f t="shared" ref="EZ296:FV296" si="424">IF(ISBLANK(AY178),"",INDEX($AN$4:$AN$111,MATCH(AY178,$AI$4:$AI$111,0)))</f>
        <v/>
      </c>
      <c r="FA296" s="69" t="str">
        <f t="shared" si="424"/>
        <v/>
      </c>
      <c r="FB296" s="69" t="str">
        <f t="shared" si="424"/>
        <v/>
      </c>
      <c r="FC296" s="69" t="str">
        <f t="shared" si="424"/>
        <v/>
      </c>
      <c r="FD296" s="69" t="str">
        <f t="shared" si="424"/>
        <v/>
      </c>
      <c r="FE296" s="69" t="str">
        <f t="shared" si="424"/>
        <v/>
      </c>
      <c r="FF296" s="69" t="str">
        <f t="shared" si="424"/>
        <v/>
      </c>
      <c r="FG296" s="69" t="str">
        <f t="shared" si="424"/>
        <v/>
      </c>
      <c r="FH296" s="69" t="str">
        <f t="shared" si="424"/>
        <v/>
      </c>
      <c r="FI296" s="69" t="str">
        <f t="shared" si="424"/>
        <v>.</v>
      </c>
      <c r="FJ296" s="69" t="str">
        <f t="shared" si="424"/>
        <v/>
      </c>
      <c r="FK296" s="69" t="str">
        <f t="shared" si="424"/>
        <v/>
      </c>
      <c r="FL296" s="69" t="str">
        <f t="shared" si="424"/>
        <v>.</v>
      </c>
      <c r="FM296" s="69" t="str">
        <f t="shared" si="424"/>
        <v/>
      </c>
      <c r="FN296" s="69" t="str">
        <f t="shared" si="424"/>
        <v/>
      </c>
      <c r="FO296" s="69" t="str">
        <f t="shared" si="424"/>
        <v/>
      </c>
      <c r="FP296" s="69" t="str">
        <f t="shared" si="424"/>
        <v/>
      </c>
      <c r="FQ296" s="69" t="str">
        <f t="shared" si="424"/>
        <v/>
      </c>
      <c r="FR296" s="69" t="str">
        <f t="shared" si="424"/>
        <v/>
      </c>
      <c r="FS296" s="69" t="str">
        <f t="shared" si="424"/>
        <v/>
      </c>
      <c r="FT296" s="69" t="str">
        <f t="shared" si="424"/>
        <v/>
      </c>
      <c r="FU296" s="69" t="str">
        <f t="shared" si="424"/>
        <v/>
      </c>
      <c r="FV296" s="69" t="str">
        <f t="shared" si="424"/>
        <v/>
      </c>
    </row>
    <row r="297" spans="9:178" x14ac:dyDescent="0.25">
      <c r="I297" s="25" t="s">
        <v>211</v>
      </c>
      <c r="J297" s="29">
        <v>1</v>
      </c>
      <c r="K297" s="91" t="str">
        <f t="shared" ref="K297:AR297" si="425">IF(ISNA(MATCH(K$289,$BY338:$FV338,0)),"",INDEX($BY379:$FV379,MATCH(K$289,$BY338:$FV338,0)))</f>
        <v>руслит</v>
      </c>
      <c r="L297" s="91" t="str">
        <f t="shared" si="425"/>
        <v>русяз</v>
      </c>
      <c r="M297" s="91" t="str">
        <f t="shared" si="425"/>
        <v>русяз</v>
      </c>
      <c r="N297" s="91" t="str">
        <f t="shared" si="425"/>
        <v>беллит</v>
      </c>
      <c r="O297" s="91" t="str">
        <f t="shared" si="425"/>
        <v/>
      </c>
      <c r="P297" s="91" t="str">
        <f t="shared" si="425"/>
        <v/>
      </c>
      <c r="Q297" s="91" t="str">
        <f t="shared" si="425"/>
        <v>беляз</v>
      </c>
      <c r="R297" s="91" t="str">
        <f t="shared" si="425"/>
        <v>беллит</v>
      </c>
      <c r="S297" s="91" t="str">
        <f t="shared" si="425"/>
        <v>анг</v>
      </c>
      <c r="T297" s="91" t="str">
        <f t="shared" si="425"/>
        <v>анг</v>
      </c>
      <c r="U297" s="91" t="str">
        <f t="shared" si="425"/>
        <v/>
      </c>
      <c r="V297" s="91" t="str">
        <f t="shared" si="425"/>
        <v/>
      </c>
      <c r="W297" s="91" t="str">
        <f t="shared" si="425"/>
        <v/>
      </c>
      <c r="X297" s="91" t="str">
        <f t="shared" si="425"/>
        <v/>
      </c>
      <c r="Y297" s="91" t="str">
        <f t="shared" si="425"/>
        <v>анг</v>
      </c>
      <c r="Z297" s="91" t="str">
        <f t="shared" si="425"/>
        <v>мат</v>
      </c>
      <c r="AA297" s="91" t="str">
        <f t="shared" si="425"/>
        <v>мат</v>
      </c>
      <c r="AB297" s="91" t="str">
        <f t="shared" si="425"/>
        <v/>
      </c>
      <c r="AC297" s="91" t="str">
        <f t="shared" si="425"/>
        <v/>
      </c>
      <c r="AD297" s="91" t="str">
        <f t="shared" si="425"/>
        <v>инф</v>
      </c>
      <c r="AE297" s="91" t="str">
        <f t="shared" si="425"/>
        <v>физ</v>
      </c>
      <c r="AF297" s="91" t="str">
        <f t="shared" si="425"/>
        <v>био</v>
      </c>
      <c r="AG297" s="91" t="str">
        <f t="shared" si="425"/>
        <v>био</v>
      </c>
      <c r="AH297" s="91" t="str">
        <f t="shared" si="425"/>
        <v>хим</v>
      </c>
      <c r="AI297" s="91" t="str">
        <f t="shared" si="425"/>
        <v>гео</v>
      </c>
      <c r="AJ297" s="91" t="str">
        <f t="shared" si="425"/>
        <v>иск</v>
      </c>
      <c r="AK297" s="91" t="str">
        <f t="shared" si="425"/>
        <v/>
      </c>
      <c r="AL297" s="91" t="str">
        <f t="shared" si="425"/>
        <v>ист</v>
      </c>
      <c r="AM297" s="91" t="str">
        <f t="shared" si="425"/>
        <v/>
      </c>
      <c r="AN297" s="91" t="str">
        <f t="shared" si="425"/>
        <v/>
      </c>
      <c r="AO297" s="91" t="str">
        <f t="shared" si="425"/>
        <v/>
      </c>
      <c r="AP297" s="91" t="str">
        <f t="shared" si="425"/>
        <v>труд</v>
      </c>
      <c r="AQ297" s="91" t="str">
        <f t="shared" si="425"/>
        <v>труд</v>
      </c>
      <c r="AR297" s="91" t="str">
        <f t="shared" si="425"/>
        <v/>
      </c>
      <c r="AW297" s="42" t="s">
        <v>211</v>
      </c>
      <c r="AX297" s="29">
        <v>1</v>
      </c>
      <c r="AY297" s="27" t="str">
        <f t="shared" ref="AY297:BU297" si="426">IF(AY179="","",INDEX($AP$4:$AP$111,MATCH(AY179,$AI$4:$AI$111,0)))</f>
        <v>Бел.лит.</v>
      </c>
      <c r="AZ297" s="27" t="str">
        <f t="shared" si="426"/>
        <v>История</v>
      </c>
      <c r="BA297" s="27" t="str">
        <f t="shared" si="426"/>
        <v>Бел.лит.</v>
      </c>
      <c r="BB297" s="27" t="str">
        <f t="shared" si="426"/>
        <v>Иностр.язык</v>
      </c>
      <c r="BC297" s="27" t="str">
        <f t="shared" si="426"/>
        <v>Биология</v>
      </c>
      <c r="BD297" s="27" t="str">
        <f t="shared" si="426"/>
        <v>Искусство</v>
      </c>
      <c r="BE297" s="27" t="str">
        <f t="shared" si="426"/>
        <v>Математика</v>
      </c>
      <c r="BF297" s="27" t="str">
        <f t="shared" si="426"/>
        <v>Биология</v>
      </c>
      <c r="BG297" s="27" t="str">
        <f t="shared" si="426"/>
        <v>Русск.язык</v>
      </c>
      <c r="BH297" s="27" t="str">
        <f t="shared" si="426"/>
        <v>Физика</v>
      </c>
      <c r="BI297" s="27" t="str">
        <f t="shared" si="426"/>
        <v>География</v>
      </c>
      <c r="BJ297" s="27" t="str">
        <f t="shared" si="426"/>
        <v>Математика</v>
      </c>
      <c r="BK297" s="27" t="str">
        <f t="shared" si="426"/>
        <v>Труд.обуч.</v>
      </c>
      <c r="BL297" s="27" t="str">
        <f t="shared" si="426"/>
        <v>Русск.язык</v>
      </c>
      <c r="BM297" s="27" t="str">
        <f t="shared" si="426"/>
        <v>Бел.язык</v>
      </c>
      <c r="BN297" s="27" t="str">
        <f t="shared" si="426"/>
        <v>Русск.лит.</v>
      </c>
      <c r="BO297" s="27" t="str">
        <f t="shared" si="426"/>
        <v>Химия/Инф.</v>
      </c>
      <c r="BP297" s="27" t="str">
        <f t="shared" si="426"/>
        <v/>
      </c>
      <c r="BQ297" s="27" t="str">
        <f t="shared" si="426"/>
        <v/>
      </c>
      <c r="BR297" s="27" t="str">
        <f t="shared" si="426"/>
        <v/>
      </c>
      <c r="BS297" s="27" t="str">
        <f t="shared" si="426"/>
        <v/>
      </c>
      <c r="BT297" s="27" t="str">
        <f t="shared" si="426"/>
        <v/>
      </c>
      <c r="BU297" s="27" t="str">
        <f t="shared" si="426"/>
        <v/>
      </c>
      <c r="BW297" s="42" t="s">
        <v>211</v>
      </c>
      <c r="BX297" s="29">
        <v>1</v>
      </c>
      <c r="BY297" s="69" t="str">
        <f t="shared" si="337"/>
        <v>бл1</v>
      </c>
      <c r="BZ297" s="69" t="str">
        <f t="shared" si="338"/>
        <v>ис1</v>
      </c>
      <c r="CA297" s="69" t="str">
        <f t="shared" si="339"/>
        <v>бл5</v>
      </c>
      <c r="CB297" s="69" t="str">
        <f t="shared" si="340"/>
        <v>а1</v>
      </c>
      <c r="CC297" s="69" t="str">
        <f t="shared" si="341"/>
        <v>би2</v>
      </c>
      <c r="CD297" s="69" t="str">
        <f t="shared" si="342"/>
        <v>иск2</v>
      </c>
      <c r="CE297" s="69" t="str">
        <f t="shared" si="343"/>
        <v>м2</v>
      </c>
      <c r="CF297" s="69" t="str">
        <f t="shared" si="344"/>
        <v>би1</v>
      </c>
      <c r="CG297" s="69" t="str">
        <f t="shared" si="345"/>
        <v>р4</v>
      </c>
      <c r="CH297" s="69" t="str">
        <f t="shared" si="346"/>
        <v>ф1</v>
      </c>
      <c r="CI297" s="69" t="str">
        <f t="shared" si="347"/>
        <v>гео</v>
      </c>
      <c r="CJ297" s="69" t="str">
        <f t="shared" si="348"/>
        <v>м1</v>
      </c>
      <c r="CK297" s="69" t="str">
        <f t="shared" si="349"/>
        <v>т1</v>
      </c>
      <c r="CL297" s="69" t="str">
        <f t="shared" si="350"/>
        <v>р3</v>
      </c>
      <c r="CM297" s="69" t="str">
        <f t="shared" si="351"/>
        <v>б4</v>
      </c>
      <c r="CN297" s="69" t="str">
        <f t="shared" si="352"/>
        <v>рл2</v>
      </c>
      <c r="CO297" s="69" t="str">
        <f t="shared" si="353"/>
        <v>хим</v>
      </c>
      <c r="CP297" s="69" t="str">
        <f t="shared" si="354"/>
        <v/>
      </c>
      <c r="CQ297" s="69" t="str">
        <f t="shared" si="355"/>
        <v/>
      </c>
      <c r="CR297" s="69" t="str">
        <f t="shared" si="356"/>
        <v/>
      </c>
      <c r="CS297" s="69" t="str">
        <f t="shared" si="357"/>
        <v/>
      </c>
      <c r="CT297" s="69" t="str">
        <f t="shared" si="358"/>
        <v/>
      </c>
      <c r="CU297" s="69" t="str">
        <f t="shared" si="359"/>
        <v/>
      </c>
      <c r="CX297" s="42" t="s">
        <v>211</v>
      </c>
      <c r="CY297" s="29">
        <v>1</v>
      </c>
      <c r="CZ297" s="69" t="str">
        <f t="shared" si="360"/>
        <v>.</v>
      </c>
      <c r="DA297" s="69" t="str">
        <f t="shared" si="361"/>
        <v>.</v>
      </c>
      <c r="DB297" s="69" t="str">
        <f t="shared" si="362"/>
        <v>.</v>
      </c>
      <c r="DC297" s="69" t="str">
        <f t="shared" si="363"/>
        <v>а2</v>
      </c>
      <c r="DD297" s="69" t="str">
        <f t="shared" si="364"/>
        <v>.</v>
      </c>
      <c r="DE297" s="69" t="str">
        <f t="shared" si="365"/>
        <v>.</v>
      </c>
      <c r="DF297" s="69" t="str">
        <f t="shared" si="366"/>
        <v>.</v>
      </c>
      <c r="DG297" s="69" t="str">
        <f t="shared" si="367"/>
        <v>.</v>
      </c>
      <c r="DH297" s="69" t="str">
        <f t="shared" si="368"/>
        <v>.</v>
      </c>
      <c r="DI297" s="69" t="str">
        <f t="shared" si="369"/>
        <v>.</v>
      </c>
      <c r="DJ297" s="69" t="str">
        <f t="shared" si="370"/>
        <v>.</v>
      </c>
      <c r="DK297" s="69" t="str">
        <f t="shared" si="371"/>
        <v>.</v>
      </c>
      <c r="DL297" s="69" t="str">
        <f t="shared" si="372"/>
        <v>т2</v>
      </c>
      <c r="DM297" s="69" t="str">
        <f t="shared" si="373"/>
        <v>.</v>
      </c>
      <c r="DN297" s="69" t="str">
        <f t="shared" si="374"/>
        <v>.</v>
      </c>
      <c r="DO297" s="69" t="str">
        <f t="shared" si="375"/>
        <v>.</v>
      </c>
      <c r="DP297" s="69" t="str">
        <f t="shared" si="376"/>
        <v>инф</v>
      </c>
      <c r="DQ297" s="69" t="str">
        <f t="shared" si="377"/>
        <v/>
      </c>
      <c r="DR297" s="69" t="str">
        <f t="shared" si="378"/>
        <v/>
      </c>
      <c r="DS297" s="69" t="str">
        <f t="shared" si="379"/>
        <v/>
      </c>
      <c r="DT297" s="69" t="str">
        <f t="shared" si="380"/>
        <v/>
      </c>
      <c r="DU297" s="69" t="str">
        <f t="shared" si="381"/>
        <v/>
      </c>
      <c r="DV297" s="69" t="str">
        <f t="shared" si="382"/>
        <v/>
      </c>
      <c r="DX297" s="42" t="s">
        <v>211</v>
      </c>
      <c r="DY297" s="29">
        <v>1</v>
      </c>
      <c r="DZ297" s="69" t="str">
        <f t="shared" si="383"/>
        <v>.</v>
      </c>
      <c r="EA297" s="69" t="str">
        <f t="shared" si="384"/>
        <v>.</v>
      </c>
      <c r="EB297" s="69" t="str">
        <f t="shared" si="385"/>
        <v>.</v>
      </c>
      <c r="EC297" s="69" t="str">
        <f t="shared" si="386"/>
        <v>а7</v>
      </c>
      <c r="ED297" s="69" t="str">
        <f t="shared" si="387"/>
        <v>.</v>
      </c>
      <c r="EE297" s="69" t="str">
        <f t="shared" si="388"/>
        <v>.</v>
      </c>
      <c r="EF297" s="69" t="str">
        <f t="shared" si="389"/>
        <v>.</v>
      </c>
      <c r="EG297" s="69" t="str">
        <f t="shared" si="390"/>
        <v>.</v>
      </c>
      <c r="EH297" s="69" t="str">
        <f t="shared" si="391"/>
        <v>.</v>
      </c>
      <c r="EI297" s="69" t="str">
        <f t="shared" si="392"/>
        <v>.</v>
      </c>
      <c r="EJ297" s="69" t="str">
        <f t="shared" si="393"/>
        <v>.</v>
      </c>
      <c r="EK297" s="69" t="str">
        <f t="shared" si="394"/>
        <v>.</v>
      </c>
      <c r="EL297" s="69" t="str">
        <f t="shared" si="395"/>
        <v>.</v>
      </c>
      <c r="EM297" s="69" t="str">
        <f t="shared" si="396"/>
        <v>.</v>
      </c>
      <c r="EN297" s="69" t="str">
        <f t="shared" si="397"/>
        <v>.</v>
      </c>
      <c r="EO297" s="69" t="str">
        <f t="shared" si="398"/>
        <v>.</v>
      </c>
      <c r="EP297" s="69" t="str">
        <f t="shared" si="399"/>
        <v>.</v>
      </c>
      <c r="EQ297" s="69" t="str">
        <f t="shared" si="400"/>
        <v/>
      </c>
      <c r="ER297" s="69" t="str">
        <f t="shared" si="401"/>
        <v/>
      </c>
      <c r="ES297" s="69" t="str">
        <f t="shared" si="402"/>
        <v/>
      </c>
      <c r="ET297" s="69" t="str">
        <f t="shared" si="403"/>
        <v/>
      </c>
      <c r="EU297" s="69" t="str">
        <f t="shared" si="404"/>
        <v/>
      </c>
      <c r="EV297" s="69" t="str">
        <f t="shared" si="405"/>
        <v/>
      </c>
      <c r="EX297" s="42" t="s">
        <v>211</v>
      </c>
      <c r="EY297" s="29">
        <v>1</v>
      </c>
      <c r="EZ297" s="69" t="str">
        <f t="shared" ref="EZ297:FV297" si="427">IF(ISBLANK(AY179),"",INDEX($AN$4:$AN$111,MATCH(AY179,$AI$4:$AI$111,0)))</f>
        <v>.</v>
      </c>
      <c r="FA297" s="69" t="str">
        <f t="shared" si="427"/>
        <v>.</v>
      </c>
      <c r="FB297" s="69" t="str">
        <f t="shared" si="427"/>
        <v>.</v>
      </c>
      <c r="FC297" s="69" t="str">
        <f t="shared" si="427"/>
        <v>.</v>
      </c>
      <c r="FD297" s="69" t="str">
        <f t="shared" si="427"/>
        <v>.</v>
      </c>
      <c r="FE297" s="69" t="str">
        <f t="shared" si="427"/>
        <v>.</v>
      </c>
      <c r="FF297" s="69" t="str">
        <f t="shared" si="427"/>
        <v>.</v>
      </c>
      <c r="FG297" s="69" t="str">
        <f t="shared" si="427"/>
        <v>.</v>
      </c>
      <c r="FH297" s="69" t="str">
        <f t="shared" si="427"/>
        <v>.</v>
      </c>
      <c r="FI297" s="69" t="str">
        <f t="shared" si="427"/>
        <v>.</v>
      </c>
      <c r="FJ297" s="69" t="str">
        <f t="shared" si="427"/>
        <v>.</v>
      </c>
      <c r="FK297" s="69" t="str">
        <f t="shared" si="427"/>
        <v>.</v>
      </c>
      <c r="FL297" s="69" t="str">
        <f t="shared" si="427"/>
        <v>.</v>
      </c>
      <c r="FM297" s="69" t="str">
        <f t="shared" si="427"/>
        <v>.</v>
      </c>
      <c r="FN297" s="69" t="str">
        <f t="shared" si="427"/>
        <v>.</v>
      </c>
      <c r="FO297" s="69" t="str">
        <f t="shared" si="427"/>
        <v>.</v>
      </c>
      <c r="FP297" s="69" t="str">
        <f t="shared" si="427"/>
        <v>.</v>
      </c>
      <c r="FQ297" s="69" t="str">
        <f t="shared" si="427"/>
        <v/>
      </c>
      <c r="FR297" s="69" t="str">
        <f t="shared" si="427"/>
        <v/>
      </c>
      <c r="FS297" s="69" t="str">
        <f t="shared" si="427"/>
        <v/>
      </c>
      <c r="FT297" s="69" t="str">
        <f t="shared" si="427"/>
        <v/>
      </c>
      <c r="FU297" s="69" t="str">
        <f t="shared" si="427"/>
        <v/>
      </c>
      <c r="FV297" s="69" t="str">
        <f t="shared" si="427"/>
        <v/>
      </c>
    </row>
    <row r="298" spans="9:178" x14ac:dyDescent="0.25">
      <c r="I298" s="25" t="s">
        <v>211</v>
      </c>
      <c r="J298" s="29">
        <v>2</v>
      </c>
      <c r="K298" s="91" t="str">
        <f t="shared" ref="K298:AR298" si="428">IF(ISNA(MATCH(K$289,$BY339:$FV339,0)),"",INDEX($BY380:$FV380,MATCH(K$289,$BY339:$FV339,0)))</f>
        <v>русяз</v>
      </c>
      <c r="L298" s="91" t="str">
        <f t="shared" si="428"/>
        <v>руслит</v>
      </c>
      <c r="M298" s="91" t="str">
        <f t="shared" si="428"/>
        <v>руслит</v>
      </c>
      <c r="N298" s="91" t="str">
        <f t="shared" si="428"/>
        <v>беляз</v>
      </c>
      <c r="O298" s="91" t="str">
        <f t="shared" si="428"/>
        <v/>
      </c>
      <c r="P298" s="91" t="str">
        <f t="shared" si="428"/>
        <v/>
      </c>
      <c r="Q298" s="91" t="str">
        <f t="shared" si="428"/>
        <v>беллит</v>
      </c>
      <c r="R298" s="91" t="str">
        <f t="shared" si="428"/>
        <v>беляз</v>
      </c>
      <c r="S298" s="91" t="str">
        <f t="shared" si="428"/>
        <v>анг</v>
      </c>
      <c r="T298" s="91" t="str">
        <f t="shared" si="428"/>
        <v/>
      </c>
      <c r="U298" s="91" t="str">
        <f t="shared" si="428"/>
        <v>анг</v>
      </c>
      <c r="V298" s="91" t="str">
        <f t="shared" si="428"/>
        <v>анг</v>
      </c>
      <c r="W298" s="91" t="str">
        <f t="shared" si="428"/>
        <v>анг</v>
      </c>
      <c r="X298" s="91" t="str">
        <f t="shared" si="428"/>
        <v>анг</v>
      </c>
      <c r="Y298" s="91" t="str">
        <f t="shared" si="428"/>
        <v>анг</v>
      </c>
      <c r="Z298" s="91" t="str">
        <f t="shared" si="428"/>
        <v>мат</v>
      </c>
      <c r="AA298" s="91" t="str">
        <f t="shared" si="428"/>
        <v>мат</v>
      </c>
      <c r="AB298" s="91" t="str">
        <f t="shared" si="428"/>
        <v>мат</v>
      </c>
      <c r="AC298" s="91" t="str">
        <f t="shared" si="428"/>
        <v/>
      </c>
      <c r="AD298" s="91" t="str">
        <f t="shared" si="428"/>
        <v>инф</v>
      </c>
      <c r="AE298" s="91" t="str">
        <f t="shared" si="428"/>
        <v>физ</v>
      </c>
      <c r="AF298" s="91" t="str">
        <f t="shared" si="428"/>
        <v>био</v>
      </c>
      <c r="AG298" s="91" t="str">
        <f t="shared" si="428"/>
        <v>био</v>
      </c>
      <c r="AH298" s="91" t="str">
        <f t="shared" si="428"/>
        <v>хим</v>
      </c>
      <c r="AI298" s="91" t="str">
        <f t="shared" si="428"/>
        <v>гео</v>
      </c>
      <c r="AJ298" s="91" t="str">
        <f t="shared" si="428"/>
        <v/>
      </c>
      <c r="AK298" s="91" t="str">
        <f t="shared" si="428"/>
        <v/>
      </c>
      <c r="AL298" s="91" t="str">
        <f t="shared" si="428"/>
        <v>общ</v>
      </c>
      <c r="AM298" s="91" t="str">
        <f t="shared" si="428"/>
        <v/>
      </c>
      <c r="AN298" s="91" t="str">
        <f t="shared" si="428"/>
        <v>фк</v>
      </c>
      <c r="AO298" s="91" t="str">
        <f t="shared" si="428"/>
        <v/>
      </c>
      <c r="AP298" s="91" t="str">
        <f t="shared" si="428"/>
        <v>труд</v>
      </c>
      <c r="AQ298" s="91" t="str">
        <f t="shared" si="428"/>
        <v>труд</v>
      </c>
      <c r="AR298" s="91" t="str">
        <f t="shared" si="428"/>
        <v/>
      </c>
      <c r="AW298" s="42" t="s">
        <v>211</v>
      </c>
      <c r="AX298" s="29">
        <v>2</v>
      </c>
      <c r="AY298" s="27" t="str">
        <f t="shared" ref="AY298:BU298" si="429">IF(AY180="","",INDEX($AP$4:$AP$111,MATCH(AY180,$AI$4:$AI$111,0)))</f>
        <v>Бел.язык</v>
      </c>
      <c r="AZ298" s="27" t="str">
        <f t="shared" si="429"/>
        <v>Труд.обуч.</v>
      </c>
      <c r="BA298" s="27" t="str">
        <f t="shared" si="429"/>
        <v>Бел.язык</v>
      </c>
      <c r="BB298" s="27" t="str">
        <f t="shared" si="429"/>
        <v>Математика</v>
      </c>
      <c r="BC298" s="27" t="str">
        <f t="shared" si="429"/>
        <v>Математика</v>
      </c>
      <c r="BD298" s="27" t="str">
        <f t="shared" si="429"/>
        <v>Биология</v>
      </c>
      <c r="BE298" s="27" t="str">
        <f t="shared" si="429"/>
        <v>Биология</v>
      </c>
      <c r="BF298" s="27" t="str">
        <f t="shared" si="429"/>
        <v>Физ.культ.и зд.</v>
      </c>
      <c r="BG298" s="27" t="str">
        <f t="shared" si="429"/>
        <v>Русск.лит.</v>
      </c>
      <c r="BH298" s="27" t="str">
        <f t="shared" si="429"/>
        <v>Математика</v>
      </c>
      <c r="BI298" s="27" t="str">
        <f t="shared" si="429"/>
        <v>Физика</v>
      </c>
      <c r="BJ298" s="27" t="str">
        <f t="shared" si="429"/>
        <v>География</v>
      </c>
      <c r="BK298" s="27" t="str">
        <f t="shared" si="429"/>
        <v>Химия</v>
      </c>
      <c r="BL298" s="27" t="str">
        <f t="shared" si="429"/>
        <v>Русск.лит.</v>
      </c>
      <c r="BM298" s="27" t="str">
        <f t="shared" si="429"/>
        <v>Бел.лит.</v>
      </c>
      <c r="BN298" s="27" t="str">
        <f t="shared" si="429"/>
        <v>Русск.язык</v>
      </c>
      <c r="BO298" s="27" t="str">
        <f t="shared" si="429"/>
        <v>Инф./Обществ.</v>
      </c>
      <c r="BP298" s="27" t="str">
        <f t="shared" si="429"/>
        <v/>
      </c>
      <c r="BQ298" s="27" t="str">
        <f t="shared" si="429"/>
        <v/>
      </c>
      <c r="BR298" s="27" t="str">
        <f t="shared" si="429"/>
        <v/>
      </c>
      <c r="BS298" s="27" t="str">
        <f t="shared" si="429"/>
        <v>Иностр.язык</v>
      </c>
      <c r="BT298" s="27" t="str">
        <f t="shared" si="429"/>
        <v>Иностр.язык</v>
      </c>
      <c r="BU298" s="27" t="str">
        <f t="shared" si="429"/>
        <v>Иностр.язык</v>
      </c>
      <c r="BW298" s="42" t="s">
        <v>211</v>
      </c>
      <c r="BX298" s="29">
        <v>2</v>
      </c>
      <c r="BY298" s="69" t="str">
        <f t="shared" si="337"/>
        <v>б1</v>
      </c>
      <c r="BZ298" s="69" t="str">
        <f t="shared" si="338"/>
        <v>т1</v>
      </c>
      <c r="CA298" s="69" t="str">
        <f t="shared" si="339"/>
        <v>б5</v>
      </c>
      <c r="CB298" s="69" t="str">
        <f t="shared" si="340"/>
        <v>м2</v>
      </c>
      <c r="CC298" s="69" t="str">
        <f t="shared" si="341"/>
        <v>м3</v>
      </c>
      <c r="CD298" s="69" t="str">
        <f t="shared" si="342"/>
        <v>би2</v>
      </c>
      <c r="CE298" s="69" t="str">
        <f t="shared" si="343"/>
        <v>би1</v>
      </c>
      <c r="CF298" s="69" t="str">
        <f t="shared" si="344"/>
        <v>фк2</v>
      </c>
      <c r="CG298" s="69" t="str">
        <f t="shared" si="345"/>
        <v>рл4</v>
      </c>
      <c r="CH298" s="69" t="str">
        <f t="shared" si="346"/>
        <v>м1</v>
      </c>
      <c r="CI298" s="69" t="str">
        <f t="shared" si="347"/>
        <v>ф1</v>
      </c>
      <c r="CJ298" s="69" t="str">
        <f t="shared" si="348"/>
        <v>гео</v>
      </c>
      <c r="CK298" s="69" t="str">
        <f t="shared" si="349"/>
        <v>х1</v>
      </c>
      <c r="CL298" s="69" t="str">
        <f t="shared" si="350"/>
        <v>рл3</v>
      </c>
      <c r="CM298" s="69" t="str">
        <f t="shared" si="351"/>
        <v>бл4</v>
      </c>
      <c r="CN298" s="69" t="str">
        <f t="shared" si="352"/>
        <v>р2</v>
      </c>
      <c r="CO298" s="69" t="str">
        <f t="shared" si="353"/>
        <v>инф</v>
      </c>
      <c r="CP298" s="69" t="str">
        <f t="shared" si="354"/>
        <v/>
      </c>
      <c r="CQ298" s="69" t="str">
        <f t="shared" si="355"/>
        <v/>
      </c>
      <c r="CR298" s="69" t="str">
        <f t="shared" si="356"/>
        <v/>
      </c>
      <c r="CS298" s="69" t="str">
        <f t="shared" si="357"/>
        <v>а1</v>
      </c>
      <c r="CT298" s="69" t="str">
        <f t="shared" si="358"/>
        <v>а3</v>
      </c>
      <c r="CU298" s="69" t="str">
        <f t="shared" si="359"/>
        <v>а4</v>
      </c>
      <c r="CX298" s="42" t="s">
        <v>211</v>
      </c>
      <c r="CY298" s="29">
        <v>2</v>
      </c>
      <c r="CZ298" s="69" t="str">
        <f t="shared" si="360"/>
        <v>.</v>
      </c>
      <c r="DA298" s="69" t="str">
        <f t="shared" si="361"/>
        <v>т2</v>
      </c>
      <c r="DB298" s="69" t="str">
        <f t="shared" si="362"/>
        <v>.</v>
      </c>
      <c r="DC298" s="69" t="str">
        <f t="shared" si="363"/>
        <v>.</v>
      </c>
      <c r="DD298" s="69" t="str">
        <f t="shared" si="364"/>
        <v>.</v>
      </c>
      <c r="DE298" s="69" t="str">
        <f t="shared" si="365"/>
        <v>.</v>
      </c>
      <c r="DF298" s="69" t="str">
        <f t="shared" si="366"/>
        <v>.</v>
      </c>
      <c r="DG298" s="69" t="str">
        <f t="shared" si="367"/>
        <v>.</v>
      </c>
      <c r="DH298" s="69" t="str">
        <f t="shared" si="368"/>
        <v>.</v>
      </c>
      <c r="DI298" s="69" t="str">
        <f t="shared" si="369"/>
        <v>.</v>
      </c>
      <c r="DJ298" s="69" t="str">
        <f t="shared" si="370"/>
        <v>.</v>
      </c>
      <c r="DK298" s="69" t="str">
        <f t="shared" si="371"/>
        <v>.</v>
      </c>
      <c r="DL298" s="69" t="str">
        <f t="shared" si="372"/>
        <v>.</v>
      </c>
      <c r="DM298" s="69" t="str">
        <f t="shared" si="373"/>
        <v>.</v>
      </c>
      <c r="DN298" s="69" t="str">
        <f t="shared" si="374"/>
        <v>.</v>
      </c>
      <c r="DO298" s="69" t="str">
        <f t="shared" si="375"/>
        <v>.</v>
      </c>
      <c r="DP298" s="69" t="str">
        <f t="shared" si="376"/>
        <v>общ</v>
      </c>
      <c r="DQ298" s="69" t="str">
        <f t="shared" si="377"/>
        <v/>
      </c>
      <c r="DR298" s="69" t="str">
        <f t="shared" si="378"/>
        <v/>
      </c>
      <c r="DS298" s="69" t="str">
        <f t="shared" si="379"/>
        <v/>
      </c>
      <c r="DT298" s="69" t="str">
        <f t="shared" si="380"/>
        <v>а6</v>
      </c>
      <c r="DU298" s="69" t="str">
        <f t="shared" si="381"/>
        <v>а5</v>
      </c>
      <c r="DV298" s="69" t="str">
        <f t="shared" si="382"/>
        <v>а7</v>
      </c>
      <c r="DX298" s="42" t="s">
        <v>211</v>
      </c>
      <c r="DY298" s="29">
        <v>2</v>
      </c>
      <c r="DZ298" s="69" t="str">
        <f t="shared" si="383"/>
        <v>.</v>
      </c>
      <c r="EA298" s="69" t="str">
        <f t="shared" si="384"/>
        <v>.</v>
      </c>
      <c r="EB298" s="69" t="str">
        <f t="shared" si="385"/>
        <v>.</v>
      </c>
      <c r="EC298" s="69" t="str">
        <f t="shared" si="386"/>
        <v>.</v>
      </c>
      <c r="ED298" s="69" t="str">
        <f t="shared" si="387"/>
        <v>.</v>
      </c>
      <c r="EE298" s="69" t="str">
        <f t="shared" si="388"/>
        <v>.</v>
      </c>
      <c r="EF298" s="69" t="str">
        <f t="shared" si="389"/>
        <v>.</v>
      </c>
      <c r="EG298" s="69" t="str">
        <f t="shared" si="390"/>
        <v>.</v>
      </c>
      <c r="EH298" s="69" t="str">
        <f t="shared" si="391"/>
        <v>.</v>
      </c>
      <c r="EI298" s="69" t="str">
        <f t="shared" si="392"/>
        <v>.</v>
      </c>
      <c r="EJ298" s="69" t="str">
        <f t="shared" si="393"/>
        <v>.</v>
      </c>
      <c r="EK298" s="69" t="str">
        <f t="shared" si="394"/>
        <v>.</v>
      </c>
      <c r="EL298" s="69" t="str">
        <f t="shared" si="395"/>
        <v>.</v>
      </c>
      <c r="EM298" s="69" t="str">
        <f t="shared" si="396"/>
        <v>.</v>
      </c>
      <c r="EN298" s="69" t="str">
        <f t="shared" si="397"/>
        <v>.</v>
      </c>
      <c r="EO298" s="69" t="str">
        <f t="shared" si="398"/>
        <v>.</v>
      </c>
      <c r="EP298" s="69" t="str">
        <f t="shared" si="399"/>
        <v>.</v>
      </c>
      <c r="EQ298" s="69" t="str">
        <f t="shared" si="400"/>
        <v/>
      </c>
      <c r="ER298" s="69" t="str">
        <f t="shared" si="401"/>
        <v/>
      </c>
      <c r="ES298" s="69" t="str">
        <f t="shared" si="402"/>
        <v/>
      </c>
      <c r="ET298" s="69" t="str">
        <f t="shared" si="403"/>
        <v>.</v>
      </c>
      <c r="EU298" s="69" t="str">
        <f t="shared" si="404"/>
        <v>.</v>
      </c>
      <c r="EV298" s="69" t="str">
        <f t="shared" si="405"/>
        <v>.</v>
      </c>
      <c r="EX298" s="42" t="s">
        <v>211</v>
      </c>
      <c r="EY298" s="29">
        <v>2</v>
      </c>
      <c r="EZ298" s="69" t="str">
        <f t="shared" ref="EZ298:FV298" si="430">IF(ISBLANK(AY180),"",INDEX($AN$4:$AN$111,MATCH(AY180,$AI$4:$AI$111,0)))</f>
        <v>.</v>
      </c>
      <c r="FA298" s="69" t="str">
        <f t="shared" si="430"/>
        <v>.</v>
      </c>
      <c r="FB298" s="69" t="str">
        <f t="shared" si="430"/>
        <v>.</v>
      </c>
      <c r="FC298" s="69" t="str">
        <f t="shared" si="430"/>
        <v>.</v>
      </c>
      <c r="FD298" s="69" t="str">
        <f t="shared" si="430"/>
        <v>.</v>
      </c>
      <c r="FE298" s="69" t="str">
        <f t="shared" si="430"/>
        <v>.</v>
      </c>
      <c r="FF298" s="69" t="str">
        <f t="shared" si="430"/>
        <v>.</v>
      </c>
      <c r="FG298" s="69" t="str">
        <f t="shared" si="430"/>
        <v>.</v>
      </c>
      <c r="FH298" s="69" t="str">
        <f t="shared" si="430"/>
        <v>.</v>
      </c>
      <c r="FI298" s="69" t="str">
        <f t="shared" si="430"/>
        <v>.</v>
      </c>
      <c r="FJ298" s="69" t="str">
        <f t="shared" si="430"/>
        <v>.</v>
      </c>
      <c r="FK298" s="69" t="str">
        <f t="shared" si="430"/>
        <v>.</v>
      </c>
      <c r="FL298" s="69" t="str">
        <f t="shared" si="430"/>
        <v>.</v>
      </c>
      <c r="FM298" s="69" t="str">
        <f t="shared" si="430"/>
        <v>.</v>
      </c>
      <c r="FN298" s="69" t="str">
        <f t="shared" si="430"/>
        <v>.</v>
      </c>
      <c r="FO298" s="69" t="str">
        <f t="shared" si="430"/>
        <v>.</v>
      </c>
      <c r="FP298" s="69" t="str">
        <f t="shared" si="430"/>
        <v>.</v>
      </c>
      <c r="FQ298" s="69" t="str">
        <f t="shared" si="430"/>
        <v/>
      </c>
      <c r="FR298" s="69" t="str">
        <f t="shared" si="430"/>
        <v/>
      </c>
      <c r="FS298" s="69" t="str">
        <f t="shared" si="430"/>
        <v/>
      </c>
      <c r="FT298" s="69" t="str">
        <f t="shared" si="430"/>
        <v>.</v>
      </c>
      <c r="FU298" s="69" t="str">
        <f t="shared" si="430"/>
        <v>.</v>
      </c>
      <c r="FV298" s="69" t="str">
        <f t="shared" si="430"/>
        <v>.</v>
      </c>
    </row>
    <row r="299" spans="9:178" x14ac:dyDescent="0.25">
      <c r="I299" s="25" t="s">
        <v>211</v>
      </c>
      <c r="J299" s="29">
        <v>3</v>
      </c>
      <c r="K299" s="91" t="str">
        <f t="shared" ref="K299:AR299" si="431">IF(ISNA(MATCH(K$289,$BY340:$FV340,0)),"",INDEX($BY381:$FV381,MATCH(K$289,$BY340:$FV340,0)))</f>
        <v/>
      </c>
      <c r="L299" s="91" t="str">
        <f t="shared" si="431"/>
        <v>русяз</v>
      </c>
      <c r="M299" s="91" t="str">
        <f t="shared" si="431"/>
        <v>русяз</v>
      </c>
      <c r="N299" s="91" t="str">
        <f t="shared" si="431"/>
        <v>беляз</v>
      </c>
      <c r="O299" s="91" t="str">
        <f t="shared" si="431"/>
        <v>беллит</v>
      </c>
      <c r="P299" s="91" t="str">
        <f t="shared" si="431"/>
        <v/>
      </c>
      <c r="Q299" s="91" t="str">
        <f t="shared" si="431"/>
        <v>беляз</v>
      </c>
      <c r="R299" s="91" t="str">
        <f t="shared" si="431"/>
        <v/>
      </c>
      <c r="S299" s="91" t="str">
        <f t="shared" si="431"/>
        <v>анг</v>
      </c>
      <c r="T299" s="91" t="str">
        <f t="shared" si="431"/>
        <v>анг</v>
      </c>
      <c r="U299" s="91" t="str">
        <f t="shared" si="431"/>
        <v>анг</v>
      </c>
      <c r="V299" s="91" t="str">
        <f t="shared" si="431"/>
        <v>анг</v>
      </c>
      <c r="W299" s="91" t="str">
        <f t="shared" si="431"/>
        <v>анг</v>
      </c>
      <c r="X299" s="91" t="str">
        <f t="shared" si="431"/>
        <v>анг</v>
      </c>
      <c r="Y299" s="91" t="str">
        <f t="shared" si="431"/>
        <v>анг</v>
      </c>
      <c r="Z299" s="91" t="str">
        <f t="shared" si="431"/>
        <v>мат</v>
      </c>
      <c r="AA299" s="91" t="str">
        <f t="shared" si="431"/>
        <v>мат</v>
      </c>
      <c r="AB299" s="91" t="str">
        <f t="shared" si="431"/>
        <v/>
      </c>
      <c r="AC299" s="91" t="str">
        <f t="shared" si="431"/>
        <v/>
      </c>
      <c r="AD299" s="91" t="str">
        <f t="shared" si="431"/>
        <v>инф</v>
      </c>
      <c r="AE299" s="91" t="str">
        <f t="shared" si="431"/>
        <v>физ</v>
      </c>
      <c r="AF299" s="91" t="str">
        <f t="shared" si="431"/>
        <v>био</v>
      </c>
      <c r="AG299" s="91" t="str">
        <f t="shared" si="431"/>
        <v/>
      </c>
      <c r="AH299" s="91" t="str">
        <f t="shared" si="431"/>
        <v>хим</v>
      </c>
      <c r="AI299" s="91" t="str">
        <f t="shared" si="431"/>
        <v>гео</v>
      </c>
      <c r="AJ299" s="91" t="str">
        <f t="shared" si="431"/>
        <v>ист</v>
      </c>
      <c r="AK299" s="91" t="str">
        <f t="shared" si="431"/>
        <v/>
      </c>
      <c r="AL299" s="91" t="str">
        <f t="shared" si="431"/>
        <v>ист</v>
      </c>
      <c r="AM299" s="91" t="str">
        <f t="shared" si="431"/>
        <v>фк</v>
      </c>
      <c r="AN299" s="91" t="str">
        <f t="shared" si="431"/>
        <v>фк</v>
      </c>
      <c r="AO299" s="91" t="str">
        <f t="shared" si="431"/>
        <v/>
      </c>
      <c r="AP299" s="91" t="str">
        <f t="shared" si="431"/>
        <v>труд</v>
      </c>
      <c r="AQ299" s="91" t="str">
        <f t="shared" si="431"/>
        <v>труд</v>
      </c>
      <c r="AR299" s="91" t="str">
        <f t="shared" si="431"/>
        <v/>
      </c>
      <c r="AW299" s="42" t="s">
        <v>211</v>
      </c>
      <c r="AX299" s="29">
        <v>3</v>
      </c>
      <c r="AY299" s="27" t="str">
        <f t="shared" ref="AY299:BU299" si="432">IF(AY181="","",INDEX($AP$4:$AP$111,MATCH(AY181,$AI$4:$AI$111,0)))</f>
        <v>Труд.обуч.</v>
      </c>
      <c r="AZ299" s="27" t="str">
        <f t="shared" si="432"/>
        <v>Бел.язык</v>
      </c>
      <c r="BA299" s="27" t="str">
        <f t="shared" si="432"/>
        <v>История</v>
      </c>
      <c r="BB299" s="27" t="str">
        <f t="shared" si="432"/>
        <v>Бел.лит.</v>
      </c>
      <c r="BC299" s="27" t="str">
        <f t="shared" si="432"/>
        <v>Бел.язык</v>
      </c>
      <c r="BD299" s="27" t="str">
        <f t="shared" si="432"/>
        <v>Русск.язык</v>
      </c>
      <c r="BE299" s="27" t="str">
        <f t="shared" si="432"/>
        <v>Физика</v>
      </c>
      <c r="BF299" s="27" t="str">
        <f t="shared" si="432"/>
        <v>Русск.язык</v>
      </c>
      <c r="BG299" s="27" t="str">
        <f t="shared" si="432"/>
        <v>Математика</v>
      </c>
      <c r="BH299" s="27" t="str">
        <f t="shared" si="432"/>
        <v>География</v>
      </c>
      <c r="BI299" s="27" t="str">
        <f t="shared" si="432"/>
        <v>История</v>
      </c>
      <c r="BJ299" s="27" t="str">
        <f t="shared" si="432"/>
        <v>Химия</v>
      </c>
      <c r="BK299" s="27" t="str">
        <f t="shared" si="432"/>
        <v>Ин.яз./Инф.</v>
      </c>
      <c r="BL299" s="27" t="str">
        <f t="shared" si="432"/>
        <v>Иностр.язык</v>
      </c>
      <c r="BM299" s="27" t="str">
        <f t="shared" si="432"/>
        <v>Физ.культ.и зд.</v>
      </c>
      <c r="BN299" s="27" t="str">
        <f t="shared" si="432"/>
        <v>Математика</v>
      </c>
      <c r="BO299" s="27" t="str">
        <f t="shared" si="432"/>
        <v>Биология/Ин.яз.</v>
      </c>
      <c r="BP299" s="27" t="str">
        <f t="shared" si="432"/>
        <v/>
      </c>
      <c r="BQ299" s="27" t="str">
        <f t="shared" si="432"/>
        <v/>
      </c>
      <c r="BR299" s="27" t="str">
        <f t="shared" si="432"/>
        <v>Иностр.язык</v>
      </c>
      <c r="BS299" s="27" t="str">
        <f t="shared" si="432"/>
        <v/>
      </c>
      <c r="BT299" s="27" t="str">
        <f t="shared" si="432"/>
        <v/>
      </c>
      <c r="BU299" s="27" t="str">
        <f t="shared" si="432"/>
        <v/>
      </c>
      <c r="BW299" s="42" t="s">
        <v>211</v>
      </c>
      <c r="BX299" s="29">
        <v>3</v>
      </c>
      <c r="BY299" s="69" t="str">
        <f t="shared" si="337"/>
        <v>т1</v>
      </c>
      <c r="BZ299" s="69" t="str">
        <f t="shared" si="338"/>
        <v>б1</v>
      </c>
      <c r="CA299" s="69" t="str">
        <f t="shared" si="339"/>
        <v>ис1</v>
      </c>
      <c r="CB299" s="69" t="str">
        <f t="shared" si="340"/>
        <v>бл2</v>
      </c>
      <c r="CC299" s="69" t="str">
        <f t="shared" si="341"/>
        <v>б4</v>
      </c>
      <c r="CD299" s="69" t="str">
        <f t="shared" si="342"/>
        <v>р3</v>
      </c>
      <c r="CE299" s="69" t="str">
        <f t="shared" si="343"/>
        <v>ф1</v>
      </c>
      <c r="CF299" s="69" t="str">
        <f t="shared" si="344"/>
        <v>р4</v>
      </c>
      <c r="CG299" s="69" t="str">
        <f t="shared" si="345"/>
        <v>м2</v>
      </c>
      <c r="CH299" s="69" t="str">
        <f t="shared" si="346"/>
        <v>гео</v>
      </c>
      <c r="CI299" s="69" t="str">
        <f t="shared" si="347"/>
        <v>ис2</v>
      </c>
      <c r="CJ299" s="69" t="str">
        <f t="shared" si="348"/>
        <v>х1</v>
      </c>
      <c r="CK299" s="69" t="str">
        <f t="shared" si="349"/>
        <v>а3</v>
      </c>
      <c r="CL299" s="69" t="str">
        <f t="shared" si="350"/>
        <v>а4</v>
      </c>
      <c r="CM299" s="69" t="str">
        <f t="shared" si="351"/>
        <v>фк1</v>
      </c>
      <c r="CN299" s="69" t="str">
        <f t="shared" si="352"/>
        <v>м1</v>
      </c>
      <c r="CO299" s="69" t="str">
        <f t="shared" si="353"/>
        <v>био</v>
      </c>
      <c r="CP299" s="69" t="str">
        <f t="shared" si="354"/>
        <v/>
      </c>
      <c r="CQ299" s="69" t="str">
        <f t="shared" si="355"/>
        <v/>
      </c>
      <c r="CR299" s="69" t="str">
        <f t="shared" si="356"/>
        <v>а2</v>
      </c>
      <c r="CS299" s="69" t="str">
        <f t="shared" si="357"/>
        <v/>
      </c>
      <c r="CT299" s="69" t="str">
        <f t="shared" si="358"/>
        <v/>
      </c>
      <c r="CU299" s="69" t="str">
        <f t="shared" si="359"/>
        <v/>
      </c>
      <c r="CX299" s="42" t="s">
        <v>211</v>
      </c>
      <c r="CY299" s="29">
        <v>3</v>
      </c>
      <c r="CZ299" s="69" t="str">
        <f t="shared" si="360"/>
        <v>т2</v>
      </c>
      <c r="DA299" s="69" t="str">
        <f t="shared" si="361"/>
        <v>.</v>
      </c>
      <c r="DB299" s="69" t="str">
        <f t="shared" si="362"/>
        <v>.</v>
      </c>
      <c r="DC299" s="69" t="str">
        <f t="shared" si="363"/>
        <v>.</v>
      </c>
      <c r="DD299" s="69" t="str">
        <f t="shared" si="364"/>
        <v>.</v>
      </c>
      <c r="DE299" s="69" t="str">
        <f t="shared" si="365"/>
        <v>.</v>
      </c>
      <c r="DF299" s="69" t="str">
        <f t="shared" si="366"/>
        <v>.</v>
      </c>
      <c r="DG299" s="69" t="str">
        <f t="shared" si="367"/>
        <v>.</v>
      </c>
      <c r="DH299" s="69" t="str">
        <f t="shared" si="368"/>
        <v>.</v>
      </c>
      <c r="DI299" s="69" t="str">
        <f t="shared" si="369"/>
        <v>.</v>
      </c>
      <c r="DJ299" s="69" t="str">
        <f t="shared" si="370"/>
        <v>.</v>
      </c>
      <c r="DK299" s="69" t="str">
        <f t="shared" si="371"/>
        <v>.</v>
      </c>
      <c r="DL299" s="69" t="str">
        <f t="shared" si="372"/>
        <v>а5</v>
      </c>
      <c r="DM299" s="69" t="str">
        <f t="shared" si="373"/>
        <v>а7</v>
      </c>
      <c r="DN299" s="69" t="str">
        <f t="shared" si="374"/>
        <v>фк2</v>
      </c>
      <c r="DO299" s="69" t="str">
        <f t="shared" si="375"/>
        <v>.</v>
      </c>
      <c r="DP299" s="69" t="str">
        <f t="shared" si="376"/>
        <v>а1</v>
      </c>
      <c r="DQ299" s="69" t="str">
        <f t="shared" si="377"/>
        <v/>
      </c>
      <c r="DR299" s="69" t="str">
        <f t="shared" si="378"/>
        <v/>
      </c>
      <c r="DS299" s="69" t="str">
        <f t="shared" si="379"/>
        <v>а6</v>
      </c>
      <c r="DT299" s="69" t="str">
        <f t="shared" si="380"/>
        <v/>
      </c>
      <c r="DU299" s="69" t="str">
        <f t="shared" si="381"/>
        <v/>
      </c>
      <c r="DV299" s="69" t="str">
        <f t="shared" si="382"/>
        <v/>
      </c>
      <c r="DX299" s="42" t="s">
        <v>211</v>
      </c>
      <c r="DY299" s="29">
        <v>3</v>
      </c>
      <c r="DZ299" s="69" t="str">
        <f t="shared" si="383"/>
        <v>.</v>
      </c>
      <c r="EA299" s="69" t="str">
        <f t="shared" si="384"/>
        <v>.</v>
      </c>
      <c r="EB299" s="69" t="str">
        <f t="shared" si="385"/>
        <v>.</v>
      </c>
      <c r="EC299" s="69" t="str">
        <f t="shared" si="386"/>
        <v>.</v>
      </c>
      <c r="ED299" s="69" t="str">
        <f t="shared" si="387"/>
        <v>.</v>
      </c>
      <c r="EE299" s="69" t="str">
        <f t="shared" si="388"/>
        <v>.</v>
      </c>
      <c r="EF299" s="69" t="str">
        <f t="shared" si="389"/>
        <v>.</v>
      </c>
      <c r="EG299" s="69" t="str">
        <f t="shared" si="390"/>
        <v>.</v>
      </c>
      <c r="EH299" s="69" t="str">
        <f t="shared" si="391"/>
        <v>.</v>
      </c>
      <c r="EI299" s="69" t="str">
        <f t="shared" si="392"/>
        <v>.</v>
      </c>
      <c r="EJ299" s="69" t="str">
        <f t="shared" si="393"/>
        <v>.</v>
      </c>
      <c r="EK299" s="69" t="str">
        <f t="shared" si="394"/>
        <v>.</v>
      </c>
      <c r="EL299" s="69" t="str">
        <f t="shared" si="395"/>
        <v>инф</v>
      </c>
      <c r="EM299" s="69" t="str">
        <f t="shared" si="396"/>
        <v>.</v>
      </c>
      <c r="EN299" s="69" t="str">
        <f t="shared" si="397"/>
        <v>.</v>
      </c>
      <c r="EO299" s="69" t="str">
        <f t="shared" si="398"/>
        <v>.</v>
      </c>
      <c r="EP299" s="69" t="str">
        <f t="shared" si="399"/>
        <v>.</v>
      </c>
      <c r="EQ299" s="69" t="str">
        <f t="shared" si="400"/>
        <v/>
      </c>
      <c r="ER299" s="69" t="str">
        <f t="shared" si="401"/>
        <v/>
      </c>
      <c r="ES299" s="69" t="str">
        <f t="shared" si="402"/>
        <v>.</v>
      </c>
      <c r="ET299" s="69" t="str">
        <f t="shared" si="403"/>
        <v/>
      </c>
      <c r="EU299" s="69" t="str">
        <f t="shared" si="404"/>
        <v/>
      </c>
      <c r="EV299" s="69" t="str">
        <f t="shared" si="405"/>
        <v/>
      </c>
      <c r="EX299" s="42" t="s">
        <v>211</v>
      </c>
      <c r="EY299" s="29">
        <v>3</v>
      </c>
      <c r="EZ299" s="69" t="str">
        <f t="shared" ref="EZ299:FV299" si="433">IF(ISBLANK(AY181),"",INDEX($AN$4:$AN$111,MATCH(AY181,$AI$4:$AI$111,0)))</f>
        <v>.</v>
      </c>
      <c r="FA299" s="69" t="str">
        <f t="shared" si="433"/>
        <v>.</v>
      </c>
      <c r="FB299" s="69" t="str">
        <f t="shared" si="433"/>
        <v>.</v>
      </c>
      <c r="FC299" s="69" t="str">
        <f t="shared" si="433"/>
        <v>.</v>
      </c>
      <c r="FD299" s="69" t="str">
        <f t="shared" si="433"/>
        <v>.</v>
      </c>
      <c r="FE299" s="69" t="str">
        <f t="shared" si="433"/>
        <v>.</v>
      </c>
      <c r="FF299" s="69" t="str">
        <f t="shared" si="433"/>
        <v>.</v>
      </c>
      <c r="FG299" s="69" t="str">
        <f t="shared" si="433"/>
        <v>.</v>
      </c>
      <c r="FH299" s="69" t="str">
        <f t="shared" si="433"/>
        <v>.</v>
      </c>
      <c r="FI299" s="69" t="str">
        <f t="shared" si="433"/>
        <v>.</v>
      </c>
      <c r="FJ299" s="69" t="str">
        <f t="shared" si="433"/>
        <v>.</v>
      </c>
      <c r="FK299" s="69" t="str">
        <f t="shared" si="433"/>
        <v>.</v>
      </c>
      <c r="FL299" s="69" t="str">
        <f t="shared" si="433"/>
        <v>.</v>
      </c>
      <c r="FM299" s="69" t="str">
        <f t="shared" si="433"/>
        <v>.</v>
      </c>
      <c r="FN299" s="69" t="str">
        <f t="shared" si="433"/>
        <v>.</v>
      </c>
      <c r="FO299" s="69" t="str">
        <f t="shared" si="433"/>
        <v>.</v>
      </c>
      <c r="FP299" s="69" t="str">
        <f t="shared" si="433"/>
        <v>.</v>
      </c>
      <c r="FQ299" s="69" t="str">
        <f t="shared" si="433"/>
        <v/>
      </c>
      <c r="FR299" s="69" t="str">
        <f t="shared" si="433"/>
        <v/>
      </c>
      <c r="FS299" s="69" t="str">
        <f t="shared" si="433"/>
        <v>.</v>
      </c>
      <c r="FT299" s="69" t="str">
        <f t="shared" si="433"/>
        <v/>
      </c>
      <c r="FU299" s="69" t="str">
        <f t="shared" si="433"/>
        <v/>
      </c>
      <c r="FV299" s="69" t="str">
        <f t="shared" si="433"/>
        <v/>
      </c>
    </row>
    <row r="300" spans="9:178" x14ac:dyDescent="0.25">
      <c r="I300" s="25" t="s">
        <v>211</v>
      </c>
      <c r="J300" s="29">
        <v>4</v>
      </c>
      <c r="K300" s="91" t="str">
        <f t="shared" ref="K300:AR300" si="434">IF(ISNA(MATCH(K$289,$BY341:$FV341,0)),"",INDEX($BY382:$FV382,MATCH(K$289,$BY341:$FV341,0)))</f>
        <v/>
      </c>
      <c r="L300" s="91" t="str">
        <f t="shared" si="434"/>
        <v/>
      </c>
      <c r="M300" s="91" t="str">
        <f t="shared" si="434"/>
        <v>руслит</v>
      </c>
      <c r="N300" s="91" t="str">
        <f t="shared" si="434"/>
        <v>беллит</v>
      </c>
      <c r="O300" s="91" t="str">
        <f t="shared" si="434"/>
        <v>беляз</v>
      </c>
      <c r="P300" s="91" t="str">
        <f t="shared" si="434"/>
        <v/>
      </c>
      <c r="Q300" s="91" t="str">
        <f t="shared" si="434"/>
        <v>беллит</v>
      </c>
      <c r="R300" s="91" t="str">
        <f t="shared" si="434"/>
        <v/>
      </c>
      <c r="S300" s="91" t="str">
        <f t="shared" si="434"/>
        <v/>
      </c>
      <c r="T300" s="91" t="str">
        <f t="shared" si="434"/>
        <v>анг</v>
      </c>
      <c r="U300" s="91" t="str">
        <f t="shared" si="434"/>
        <v>анг</v>
      </c>
      <c r="V300" s="91" t="str">
        <f t="shared" si="434"/>
        <v>анг</v>
      </c>
      <c r="W300" s="91" t="str">
        <f t="shared" si="434"/>
        <v>анг</v>
      </c>
      <c r="X300" s="91" t="str">
        <f t="shared" si="434"/>
        <v>анг</v>
      </c>
      <c r="Y300" s="91" t="str">
        <f t="shared" si="434"/>
        <v>анг</v>
      </c>
      <c r="Z300" s="91" t="str">
        <f t="shared" si="434"/>
        <v>мат</v>
      </c>
      <c r="AA300" s="91" t="str">
        <f t="shared" si="434"/>
        <v>мат</v>
      </c>
      <c r="AB300" s="91" t="str">
        <f t="shared" si="434"/>
        <v>мат</v>
      </c>
      <c r="AC300" s="91" t="str">
        <f t="shared" si="434"/>
        <v>мат</v>
      </c>
      <c r="AD300" s="91" t="str">
        <f t="shared" si="434"/>
        <v>инф</v>
      </c>
      <c r="AE300" s="91" t="str">
        <f t="shared" si="434"/>
        <v>физ</v>
      </c>
      <c r="AF300" s="91" t="str">
        <f t="shared" si="434"/>
        <v>био</v>
      </c>
      <c r="AG300" s="91" t="str">
        <f t="shared" si="434"/>
        <v>хим</v>
      </c>
      <c r="AH300" s="91" t="str">
        <f t="shared" si="434"/>
        <v/>
      </c>
      <c r="AI300" s="91" t="str">
        <f t="shared" si="434"/>
        <v/>
      </c>
      <c r="AJ300" s="91" t="str">
        <f t="shared" si="434"/>
        <v>ист</v>
      </c>
      <c r="AK300" s="91" t="str">
        <f t="shared" si="434"/>
        <v/>
      </c>
      <c r="AL300" s="91" t="str">
        <f t="shared" si="434"/>
        <v>ист</v>
      </c>
      <c r="AM300" s="91" t="str">
        <f t="shared" si="434"/>
        <v>фк</v>
      </c>
      <c r="AN300" s="91" t="str">
        <f t="shared" si="434"/>
        <v/>
      </c>
      <c r="AO300" s="91" t="str">
        <f t="shared" si="434"/>
        <v/>
      </c>
      <c r="AP300" s="91" t="str">
        <f t="shared" si="434"/>
        <v>труд</v>
      </c>
      <c r="AQ300" s="91" t="str">
        <f t="shared" si="434"/>
        <v>труд</v>
      </c>
      <c r="AR300" s="91" t="str">
        <f t="shared" si="434"/>
        <v/>
      </c>
      <c r="AW300" s="42" t="s">
        <v>211</v>
      </c>
      <c r="AX300" s="29">
        <v>4</v>
      </c>
      <c r="AY300" s="27" t="str">
        <f t="shared" ref="AY300:BU300" si="435">IF(AY182="","",INDEX($AP$4:$AP$111,MATCH(AY182,$AI$4:$AI$111,0)))</f>
        <v>Математика</v>
      </c>
      <c r="AZ300" s="27" t="str">
        <f t="shared" si="435"/>
        <v>Бел.лит.</v>
      </c>
      <c r="BA300" s="27" t="str">
        <f t="shared" si="435"/>
        <v>Труд.обуч.</v>
      </c>
      <c r="BB300" s="27" t="str">
        <f t="shared" si="435"/>
        <v>Бел.язык</v>
      </c>
      <c r="BC300" s="27" t="str">
        <f t="shared" si="435"/>
        <v>Бел.лит.</v>
      </c>
      <c r="BD300" s="27" t="str">
        <f t="shared" si="435"/>
        <v>Математика</v>
      </c>
      <c r="BE300" s="27" t="str">
        <f t="shared" si="435"/>
        <v>История</v>
      </c>
      <c r="BF300" s="27" t="str">
        <f t="shared" si="435"/>
        <v>Русск.лит.</v>
      </c>
      <c r="BG300" s="27" t="str">
        <f t="shared" si="435"/>
        <v>Химия</v>
      </c>
      <c r="BH300" s="27" t="str">
        <f t="shared" si="435"/>
        <v>Физ.культ.и зд.</v>
      </c>
      <c r="BI300" s="27" t="str">
        <f t="shared" si="435"/>
        <v>Иностр.язык</v>
      </c>
      <c r="BJ300" s="27" t="str">
        <f t="shared" si="435"/>
        <v>Иностр.язык</v>
      </c>
      <c r="BK300" s="27" t="str">
        <f t="shared" si="435"/>
        <v>Инф./Ин.яз.</v>
      </c>
      <c r="BL300" s="27" t="str">
        <f t="shared" si="435"/>
        <v>Математика</v>
      </c>
      <c r="BM300" s="27" t="str">
        <f t="shared" si="435"/>
        <v>Мат./Физика</v>
      </c>
      <c r="BN300" s="27" t="str">
        <f t="shared" si="435"/>
        <v>Биология</v>
      </c>
      <c r="BO300" s="27" t="str">
        <f t="shared" si="435"/>
        <v>История</v>
      </c>
      <c r="BP300" s="27" t="str">
        <f t="shared" si="435"/>
        <v/>
      </c>
      <c r="BQ300" s="27" t="str">
        <f t="shared" si="435"/>
        <v/>
      </c>
      <c r="BR300" s="27" t="str">
        <f t="shared" si="435"/>
        <v/>
      </c>
      <c r="BS300" s="27" t="str">
        <f t="shared" si="435"/>
        <v/>
      </c>
      <c r="BT300" s="27" t="str">
        <f t="shared" si="435"/>
        <v/>
      </c>
      <c r="BU300" s="27" t="str">
        <f t="shared" si="435"/>
        <v/>
      </c>
      <c r="BW300" s="42" t="s">
        <v>211</v>
      </c>
      <c r="BX300" s="29">
        <v>4</v>
      </c>
      <c r="BY300" s="69" t="str">
        <f t="shared" si="337"/>
        <v>м4</v>
      </c>
      <c r="BZ300" s="69" t="str">
        <f t="shared" si="338"/>
        <v>бл1</v>
      </c>
      <c r="CA300" s="69" t="str">
        <f t="shared" si="339"/>
        <v>т1</v>
      </c>
      <c r="CB300" s="69" t="str">
        <f t="shared" si="340"/>
        <v>б2</v>
      </c>
      <c r="CC300" s="69" t="str">
        <f t="shared" si="341"/>
        <v>бл4</v>
      </c>
      <c r="CD300" s="69" t="str">
        <f t="shared" si="342"/>
        <v>м3</v>
      </c>
      <c r="CE300" s="69" t="str">
        <f t="shared" si="343"/>
        <v>ис2</v>
      </c>
      <c r="CF300" s="69" t="str">
        <f t="shared" si="344"/>
        <v>рл4</v>
      </c>
      <c r="CG300" s="69" t="str">
        <f t="shared" si="345"/>
        <v>х2</v>
      </c>
      <c r="CH300" s="69" t="str">
        <f t="shared" si="346"/>
        <v>фк1</v>
      </c>
      <c r="CI300" s="69" t="str">
        <f t="shared" si="347"/>
        <v>а2</v>
      </c>
      <c r="CJ300" s="69" t="str">
        <f t="shared" si="348"/>
        <v>а4</v>
      </c>
      <c r="CK300" s="69" t="str">
        <f t="shared" si="349"/>
        <v>инф</v>
      </c>
      <c r="CL300" s="69" t="str">
        <f t="shared" si="350"/>
        <v>м2</v>
      </c>
      <c r="CM300" s="69" t="str">
        <f t="shared" si="351"/>
        <v>м1</v>
      </c>
      <c r="CN300" s="69" t="str">
        <f t="shared" si="352"/>
        <v>би1</v>
      </c>
      <c r="CO300" s="69" t="str">
        <f t="shared" si="353"/>
        <v>ис1</v>
      </c>
      <c r="CP300" s="69" t="str">
        <f t="shared" si="354"/>
        <v/>
      </c>
      <c r="CQ300" s="69" t="str">
        <f t="shared" si="355"/>
        <v/>
      </c>
      <c r="CR300" s="69" t="str">
        <f t="shared" si="356"/>
        <v/>
      </c>
      <c r="CS300" s="69" t="str">
        <f t="shared" si="357"/>
        <v/>
      </c>
      <c r="CT300" s="69" t="str">
        <f t="shared" si="358"/>
        <v/>
      </c>
      <c r="CU300" s="69" t="str">
        <f t="shared" si="359"/>
        <v/>
      </c>
      <c r="CX300" s="42" t="s">
        <v>211</v>
      </c>
      <c r="CY300" s="29">
        <v>4</v>
      </c>
      <c r="CZ300" s="69" t="str">
        <f t="shared" si="360"/>
        <v>.</v>
      </c>
      <c r="DA300" s="69" t="str">
        <f t="shared" si="361"/>
        <v>.</v>
      </c>
      <c r="DB300" s="69" t="str">
        <f t="shared" si="362"/>
        <v>т2</v>
      </c>
      <c r="DC300" s="69" t="str">
        <f t="shared" si="363"/>
        <v>.</v>
      </c>
      <c r="DD300" s="69" t="str">
        <f t="shared" si="364"/>
        <v>.</v>
      </c>
      <c r="DE300" s="69" t="str">
        <f t="shared" si="365"/>
        <v>.</v>
      </c>
      <c r="DF300" s="69" t="str">
        <f t="shared" si="366"/>
        <v>.</v>
      </c>
      <c r="DG300" s="69" t="str">
        <f t="shared" si="367"/>
        <v>.</v>
      </c>
      <c r="DH300" s="69" t="str">
        <f t="shared" si="368"/>
        <v>.</v>
      </c>
      <c r="DI300" s="69" t="str">
        <f t="shared" si="369"/>
        <v>.</v>
      </c>
      <c r="DJ300" s="69" t="str">
        <f t="shared" si="370"/>
        <v>а3</v>
      </c>
      <c r="DK300" s="69" t="str">
        <f t="shared" si="371"/>
        <v>а7</v>
      </c>
      <c r="DL300" s="69" t="str">
        <f t="shared" si="372"/>
        <v>а6</v>
      </c>
      <c r="DM300" s="69" t="str">
        <f t="shared" si="373"/>
        <v>.</v>
      </c>
      <c r="DN300" s="69" t="str">
        <f t="shared" si="374"/>
        <v>физ</v>
      </c>
      <c r="DO300" s="69" t="str">
        <f t="shared" si="375"/>
        <v>.</v>
      </c>
      <c r="DP300" s="69" t="str">
        <f t="shared" si="376"/>
        <v>.</v>
      </c>
      <c r="DQ300" s="69" t="str">
        <f t="shared" si="377"/>
        <v/>
      </c>
      <c r="DR300" s="69" t="str">
        <f t="shared" si="378"/>
        <v/>
      </c>
      <c r="DS300" s="69" t="str">
        <f t="shared" si="379"/>
        <v/>
      </c>
      <c r="DT300" s="69" t="str">
        <f t="shared" si="380"/>
        <v/>
      </c>
      <c r="DU300" s="69" t="str">
        <f t="shared" si="381"/>
        <v/>
      </c>
      <c r="DV300" s="69" t="str">
        <f t="shared" si="382"/>
        <v/>
      </c>
      <c r="DX300" s="42" t="s">
        <v>211</v>
      </c>
      <c r="DY300" s="29">
        <v>4</v>
      </c>
      <c r="DZ300" s="69" t="str">
        <f t="shared" si="383"/>
        <v>.</v>
      </c>
      <c r="EA300" s="69" t="str">
        <f t="shared" si="384"/>
        <v>.</v>
      </c>
      <c r="EB300" s="69" t="str">
        <f t="shared" si="385"/>
        <v>.</v>
      </c>
      <c r="EC300" s="69" t="str">
        <f t="shared" si="386"/>
        <v>.</v>
      </c>
      <c r="ED300" s="69" t="str">
        <f t="shared" si="387"/>
        <v>.</v>
      </c>
      <c r="EE300" s="69" t="str">
        <f t="shared" si="388"/>
        <v>.</v>
      </c>
      <c r="EF300" s="69" t="str">
        <f t="shared" si="389"/>
        <v>.</v>
      </c>
      <c r="EG300" s="69" t="str">
        <f t="shared" si="390"/>
        <v>.</v>
      </c>
      <c r="EH300" s="69" t="str">
        <f t="shared" si="391"/>
        <v>.</v>
      </c>
      <c r="EI300" s="69" t="str">
        <f t="shared" si="392"/>
        <v>.</v>
      </c>
      <c r="EJ300" s="69" t="str">
        <f t="shared" si="393"/>
        <v>а5</v>
      </c>
      <c r="EK300" s="69" t="str">
        <f t="shared" si="394"/>
        <v>.</v>
      </c>
      <c r="EL300" s="69" t="str">
        <f t="shared" si="395"/>
        <v>.</v>
      </c>
      <c r="EM300" s="69" t="str">
        <f t="shared" si="396"/>
        <v>.</v>
      </c>
      <c r="EN300" s="69" t="str">
        <f t="shared" si="397"/>
        <v>.</v>
      </c>
      <c r="EO300" s="69" t="str">
        <f t="shared" si="398"/>
        <v>.</v>
      </c>
      <c r="EP300" s="69" t="str">
        <f t="shared" si="399"/>
        <v>.</v>
      </c>
      <c r="EQ300" s="69" t="str">
        <f t="shared" si="400"/>
        <v/>
      </c>
      <c r="ER300" s="69" t="str">
        <f t="shared" si="401"/>
        <v/>
      </c>
      <c r="ES300" s="69" t="str">
        <f t="shared" si="402"/>
        <v/>
      </c>
      <c r="ET300" s="69" t="str">
        <f t="shared" si="403"/>
        <v/>
      </c>
      <c r="EU300" s="69" t="str">
        <f t="shared" si="404"/>
        <v/>
      </c>
      <c r="EV300" s="69" t="str">
        <f t="shared" si="405"/>
        <v/>
      </c>
      <c r="EX300" s="42" t="s">
        <v>211</v>
      </c>
      <c r="EY300" s="29">
        <v>4</v>
      </c>
      <c r="EZ300" s="69" t="str">
        <f t="shared" ref="EZ300:FV300" si="436">IF(ISBLANK(AY182),"",INDEX($AN$4:$AN$111,MATCH(AY182,$AI$4:$AI$111,0)))</f>
        <v>.</v>
      </c>
      <c r="FA300" s="69" t="str">
        <f t="shared" si="436"/>
        <v>.</v>
      </c>
      <c r="FB300" s="69" t="str">
        <f t="shared" si="436"/>
        <v>.</v>
      </c>
      <c r="FC300" s="69" t="str">
        <f t="shared" si="436"/>
        <v>.</v>
      </c>
      <c r="FD300" s="69" t="str">
        <f t="shared" si="436"/>
        <v>.</v>
      </c>
      <c r="FE300" s="69" t="str">
        <f t="shared" si="436"/>
        <v>.</v>
      </c>
      <c r="FF300" s="69" t="str">
        <f t="shared" si="436"/>
        <v>.</v>
      </c>
      <c r="FG300" s="69" t="str">
        <f t="shared" si="436"/>
        <v>.</v>
      </c>
      <c r="FH300" s="69" t="str">
        <f t="shared" si="436"/>
        <v>.</v>
      </c>
      <c r="FI300" s="69" t="str">
        <f t="shared" si="436"/>
        <v>.</v>
      </c>
      <c r="FJ300" s="69" t="str">
        <f t="shared" si="436"/>
        <v>.</v>
      </c>
      <c r="FK300" s="69" t="str">
        <f t="shared" si="436"/>
        <v>.</v>
      </c>
      <c r="FL300" s="69" t="str">
        <f t="shared" si="436"/>
        <v>.</v>
      </c>
      <c r="FM300" s="69" t="str">
        <f t="shared" si="436"/>
        <v>.</v>
      </c>
      <c r="FN300" s="69" t="str">
        <f t="shared" si="436"/>
        <v>.</v>
      </c>
      <c r="FO300" s="69" t="str">
        <f t="shared" si="436"/>
        <v>.</v>
      </c>
      <c r="FP300" s="69" t="str">
        <f t="shared" si="436"/>
        <v>.</v>
      </c>
      <c r="FQ300" s="69" t="str">
        <f t="shared" si="436"/>
        <v/>
      </c>
      <c r="FR300" s="69" t="str">
        <f t="shared" si="436"/>
        <v/>
      </c>
      <c r="FS300" s="69" t="str">
        <f t="shared" si="436"/>
        <v/>
      </c>
      <c r="FT300" s="69" t="str">
        <f t="shared" si="436"/>
        <v/>
      </c>
      <c r="FU300" s="69" t="str">
        <f t="shared" si="436"/>
        <v/>
      </c>
      <c r="FV300" s="69" t="str">
        <f t="shared" si="436"/>
        <v/>
      </c>
    </row>
    <row r="301" spans="9:178" x14ac:dyDescent="0.25">
      <c r="I301" s="25" t="s">
        <v>211</v>
      </c>
      <c r="J301" s="29">
        <v>5</v>
      </c>
      <c r="K301" s="91" t="str">
        <f t="shared" ref="K301:AR301" si="437">IF(ISNA(MATCH(K$289,$BY342:$FV342,0)),"",INDEX($BY383:$FV383,MATCH(K$289,$BY342:$FV342,0)))</f>
        <v>русяз</v>
      </c>
      <c r="L301" s="91" t="str">
        <f t="shared" si="437"/>
        <v/>
      </c>
      <c r="M301" s="91" t="str">
        <f t="shared" si="437"/>
        <v>русяз</v>
      </c>
      <c r="N301" s="91" t="str">
        <f t="shared" si="437"/>
        <v>русяз</v>
      </c>
      <c r="O301" s="91" t="str">
        <f t="shared" si="437"/>
        <v>беляз</v>
      </c>
      <c r="P301" s="91" t="str">
        <f t="shared" si="437"/>
        <v/>
      </c>
      <c r="Q301" s="91" t="str">
        <f t="shared" si="437"/>
        <v>беляз</v>
      </c>
      <c r="R301" s="91" t="str">
        <f t="shared" si="437"/>
        <v/>
      </c>
      <c r="S301" s="91" t="str">
        <f t="shared" si="437"/>
        <v>анг</v>
      </c>
      <c r="T301" s="91" t="str">
        <f t="shared" si="437"/>
        <v>анг</v>
      </c>
      <c r="U301" s="91" t="str">
        <f t="shared" si="437"/>
        <v>анг</v>
      </c>
      <c r="V301" s="91" t="str">
        <f t="shared" si="437"/>
        <v>анг</v>
      </c>
      <c r="W301" s="91" t="str">
        <f t="shared" si="437"/>
        <v>анг</v>
      </c>
      <c r="X301" s="91" t="str">
        <f t="shared" si="437"/>
        <v>анг</v>
      </c>
      <c r="Y301" s="91" t="str">
        <f t="shared" si="437"/>
        <v>анг</v>
      </c>
      <c r="Z301" s="91" t="str">
        <f t="shared" si="437"/>
        <v>мат</v>
      </c>
      <c r="AA301" s="91" t="str">
        <f t="shared" si="437"/>
        <v>мат</v>
      </c>
      <c r="AB301" s="91" t="str">
        <f t="shared" si="437"/>
        <v>мат</v>
      </c>
      <c r="AC301" s="91" t="str">
        <f t="shared" si="437"/>
        <v/>
      </c>
      <c r="AD301" s="91" t="str">
        <f t="shared" si="437"/>
        <v>инф</v>
      </c>
      <c r="AE301" s="91" t="str">
        <f t="shared" si="437"/>
        <v>физ</v>
      </c>
      <c r="AF301" s="91" t="str">
        <f t="shared" si="437"/>
        <v>био</v>
      </c>
      <c r="AG301" s="91" t="str">
        <f t="shared" si="437"/>
        <v>био</v>
      </c>
      <c r="AH301" s="91" t="str">
        <f t="shared" si="437"/>
        <v>хим</v>
      </c>
      <c r="AI301" s="91" t="str">
        <f t="shared" si="437"/>
        <v>гео</v>
      </c>
      <c r="AJ301" s="91" t="str">
        <f t="shared" si="437"/>
        <v>ист</v>
      </c>
      <c r="AK301" s="91" t="str">
        <f t="shared" si="437"/>
        <v/>
      </c>
      <c r="AL301" s="91" t="str">
        <f t="shared" si="437"/>
        <v/>
      </c>
      <c r="AM301" s="91" t="str">
        <f t="shared" si="437"/>
        <v/>
      </c>
      <c r="AN301" s="91" t="str">
        <f t="shared" si="437"/>
        <v/>
      </c>
      <c r="AO301" s="91" t="str">
        <f t="shared" si="437"/>
        <v/>
      </c>
      <c r="AP301" s="91" t="str">
        <f t="shared" si="437"/>
        <v>труд</v>
      </c>
      <c r="AQ301" s="91" t="str">
        <f t="shared" si="437"/>
        <v/>
      </c>
      <c r="AR301" s="91" t="str">
        <f t="shared" si="437"/>
        <v/>
      </c>
      <c r="AW301" s="42" t="s">
        <v>211</v>
      </c>
      <c r="AX301" s="29">
        <v>5</v>
      </c>
      <c r="AY301" s="27" t="str">
        <f t="shared" ref="AY301:BU301" si="438">IF(AY183="","",INDEX($AP$4:$AP$111,MATCH(AY183,$AI$4:$AI$111,0)))</f>
        <v>Иностр.язык</v>
      </c>
      <c r="AZ301" s="27" t="str">
        <f t="shared" si="438"/>
        <v>Иностр.язык</v>
      </c>
      <c r="BA301" s="27" t="str">
        <f t="shared" si="438"/>
        <v>Иностр.язык</v>
      </c>
      <c r="BB301" s="27" t="str">
        <f t="shared" si="438"/>
        <v>Биология</v>
      </c>
      <c r="BC301" s="27" t="str">
        <f t="shared" si="438"/>
        <v>Русск.язык</v>
      </c>
      <c r="BD301" s="27" t="str">
        <f t="shared" si="438"/>
        <v>Бел.язык</v>
      </c>
      <c r="BE301" s="27" t="str">
        <f t="shared" si="438"/>
        <v>Русск.язык</v>
      </c>
      <c r="BF301" s="27" t="str">
        <f t="shared" si="438"/>
        <v>Математика</v>
      </c>
      <c r="BG301" s="27" t="str">
        <f t="shared" si="438"/>
        <v>История</v>
      </c>
      <c r="BH301" s="27" t="str">
        <f t="shared" si="438"/>
        <v>Русск.язык</v>
      </c>
      <c r="BI301" s="27" t="str">
        <f t="shared" si="438"/>
        <v>Математика</v>
      </c>
      <c r="BJ301" s="27" t="str">
        <f t="shared" si="438"/>
        <v>Физика</v>
      </c>
      <c r="BK301" s="27" t="str">
        <f t="shared" si="438"/>
        <v>Математика</v>
      </c>
      <c r="BL301" s="27" t="str">
        <f t="shared" si="438"/>
        <v>Труд.обуч./Инф.</v>
      </c>
      <c r="BM301" s="27" t="str">
        <f t="shared" si="438"/>
        <v>Химия/Биология</v>
      </c>
      <c r="BN301" s="27" t="str">
        <f t="shared" si="438"/>
        <v>Бел.язык</v>
      </c>
      <c r="BO301" s="27" t="str">
        <f t="shared" si="438"/>
        <v>География</v>
      </c>
      <c r="BP301" s="27" t="str">
        <f t="shared" si="438"/>
        <v/>
      </c>
      <c r="BQ301" s="27" t="str">
        <f t="shared" si="438"/>
        <v/>
      </c>
      <c r="BR301" s="27" t="str">
        <f t="shared" si="438"/>
        <v/>
      </c>
      <c r="BS301" s="27" t="str">
        <f t="shared" si="438"/>
        <v/>
      </c>
      <c r="BT301" s="27" t="str">
        <f t="shared" si="438"/>
        <v/>
      </c>
      <c r="BU301" s="27" t="str">
        <f t="shared" si="438"/>
        <v/>
      </c>
      <c r="BW301" s="42" t="s">
        <v>211</v>
      </c>
      <c r="BX301" s="29">
        <v>5</v>
      </c>
      <c r="BY301" s="69" t="str">
        <f t="shared" si="337"/>
        <v>а6</v>
      </c>
      <c r="BZ301" s="69" t="str">
        <f t="shared" si="338"/>
        <v>а1</v>
      </c>
      <c r="CA301" s="69" t="str">
        <f t="shared" si="339"/>
        <v>а3</v>
      </c>
      <c r="CB301" s="69" t="str">
        <f t="shared" si="340"/>
        <v>би2</v>
      </c>
      <c r="CC301" s="69" t="str">
        <f t="shared" si="341"/>
        <v>р1</v>
      </c>
      <c r="CD301" s="69" t="str">
        <f t="shared" si="342"/>
        <v>б4</v>
      </c>
      <c r="CE301" s="69" t="str">
        <f t="shared" si="343"/>
        <v>р4</v>
      </c>
      <c r="CF301" s="69" t="str">
        <f t="shared" si="344"/>
        <v>м1</v>
      </c>
      <c r="CG301" s="69" t="str">
        <f t="shared" si="345"/>
        <v>ис2</v>
      </c>
      <c r="CH301" s="69" t="str">
        <f t="shared" si="346"/>
        <v>р2</v>
      </c>
      <c r="CI301" s="69" t="str">
        <f t="shared" si="347"/>
        <v>м3</v>
      </c>
      <c r="CJ301" s="69" t="str">
        <f t="shared" si="348"/>
        <v>ф1</v>
      </c>
      <c r="CK301" s="69" t="str">
        <f t="shared" si="349"/>
        <v>м2</v>
      </c>
      <c r="CL301" s="69" t="str">
        <f t="shared" si="350"/>
        <v>т1</v>
      </c>
      <c r="CM301" s="69" t="str">
        <f t="shared" si="351"/>
        <v>х1</v>
      </c>
      <c r="CN301" s="69" t="str">
        <f t="shared" si="352"/>
        <v>б2</v>
      </c>
      <c r="CO301" s="69" t="str">
        <f t="shared" si="353"/>
        <v>гео</v>
      </c>
      <c r="CP301" s="69" t="str">
        <f t="shared" si="354"/>
        <v/>
      </c>
      <c r="CQ301" s="69" t="str">
        <f t="shared" si="355"/>
        <v/>
      </c>
      <c r="CR301" s="69" t="str">
        <f t="shared" si="356"/>
        <v/>
      </c>
      <c r="CS301" s="69" t="str">
        <f t="shared" si="357"/>
        <v/>
      </c>
      <c r="CT301" s="69" t="str">
        <f t="shared" si="358"/>
        <v/>
      </c>
      <c r="CU301" s="69" t="str">
        <f t="shared" si="359"/>
        <v/>
      </c>
      <c r="CX301" s="42" t="s">
        <v>211</v>
      </c>
      <c r="CY301" s="29">
        <v>5</v>
      </c>
      <c r="CZ301" s="69" t="str">
        <f t="shared" si="360"/>
        <v>а7</v>
      </c>
      <c r="DA301" s="69" t="str">
        <f t="shared" si="361"/>
        <v>а2</v>
      </c>
      <c r="DB301" s="69" t="str">
        <f t="shared" si="362"/>
        <v>а5</v>
      </c>
      <c r="DC301" s="69" t="str">
        <f t="shared" si="363"/>
        <v>.</v>
      </c>
      <c r="DD301" s="69" t="str">
        <f t="shared" si="364"/>
        <v>.</v>
      </c>
      <c r="DE301" s="69" t="str">
        <f t="shared" si="365"/>
        <v>.</v>
      </c>
      <c r="DF301" s="69" t="str">
        <f t="shared" si="366"/>
        <v>.</v>
      </c>
      <c r="DG301" s="69" t="str">
        <f t="shared" si="367"/>
        <v>.</v>
      </c>
      <c r="DH301" s="69" t="str">
        <f t="shared" si="368"/>
        <v>.</v>
      </c>
      <c r="DI301" s="69" t="str">
        <f t="shared" si="369"/>
        <v>.</v>
      </c>
      <c r="DJ301" s="69" t="str">
        <f t="shared" si="370"/>
        <v>.</v>
      </c>
      <c r="DK301" s="69" t="str">
        <f t="shared" si="371"/>
        <v>.</v>
      </c>
      <c r="DL301" s="69" t="str">
        <f t="shared" si="372"/>
        <v>.</v>
      </c>
      <c r="DM301" s="69" t="str">
        <f t="shared" si="373"/>
        <v>инф</v>
      </c>
      <c r="DN301" s="69" t="str">
        <f t="shared" si="374"/>
        <v>био</v>
      </c>
      <c r="DO301" s="69" t="str">
        <f t="shared" si="375"/>
        <v>.</v>
      </c>
      <c r="DP301" s="69" t="str">
        <f t="shared" si="376"/>
        <v>.</v>
      </c>
      <c r="DQ301" s="69" t="str">
        <f t="shared" si="377"/>
        <v/>
      </c>
      <c r="DR301" s="69" t="str">
        <f t="shared" si="378"/>
        <v/>
      </c>
      <c r="DS301" s="69" t="str">
        <f t="shared" si="379"/>
        <v/>
      </c>
      <c r="DT301" s="69" t="str">
        <f t="shared" si="380"/>
        <v/>
      </c>
      <c r="DU301" s="69" t="str">
        <f t="shared" si="381"/>
        <v/>
      </c>
      <c r="DV301" s="69" t="str">
        <f t="shared" si="382"/>
        <v/>
      </c>
      <c r="DX301" s="42" t="s">
        <v>211</v>
      </c>
      <c r="DY301" s="29">
        <v>5</v>
      </c>
      <c r="DZ301" s="69" t="str">
        <f t="shared" si="383"/>
        <v>.</v>
      </c>
      <c r="EA301" s="69" t="str">
        <f t="shared" si="384"/>
        <v>а4</v>
      </c>
      <c r="EB301" s="69" t="str">
        <f t="shared" si="385"/>
        <v>.</v>
      </c>
      <c r="EC301" s="69" t="str">
        <f t="shared" si="386"/>
        <v>.</v>
      </c>
      <c r="ED301" s="69" t="str">
        <f t="shared" si="387"/>
        <v>.</v>
      </c>
      <c r="EE301" s="69" t="str">
        <f t="shared" si="388"/>
        <v>.</v>
      </c>
      <c r="EF301" s="69" t="str">
        <f t="shared" si="389"/>
        <v>.</v>
      </c>
      <c r="EG301" s="69" t="str">
        <f t="shared" si="390"/>
        <v>.</v>
      </c>
      <c r="EH301" s="69" t="str">
        <f t="shared" si="391"/>
        <v>.</v>
      </c>
      <c r="EI301" s="69" t="str">
        <f t="shared" si="392"/>
        <v>.</v>
      </c>
      <c r="EJ301" s="69" t="str">
        <f t="shared" si="393"/>
        <v>.</v>
      </c>
      <c r="EK301" s="69" t="str">
        <f t="shared" si="394"/>
        <v>.</v>
      </c>
      <c r="EL301" s="69" t="str">
        <f t="shared" si="395"/>
        <v>.</v>
      </c>
      <c r="EM301" s="69" t="str">
        <f t="shared" si="396"/>
        <v>.</v>
      </c>
      <c r="EN301" s="69" t="str">
        <f t="shared" si="397"/>
        <v>.</v>
      </c>
      <c r="EO301" s="69" t="str">
        <f t="shared" si="398"/>
        <v>.</v>
      </c>
      <c r="EP301" s="69" t="str">
        <f t="shared" si="399"/>
        <v>.</v>
      </c>
      <c r="EQ301" s="69" t="str">
        <f t="shared" si="400"/>
        <v/>
      </c>
      <c r="ER301" s="69" t="str">
        <f t="shared" si="401"/>
        <v/>
      </c>
      <c r="ES301" s="69" t="str">
        <f t="shared" si="402"/>
        <v/>
      </c>
      <c r="ET301" s="69" t="str">
        <f t="shared" si="403"/>
        <v/>
      </c>
      <c r="EU301" s="69" t="str">
        <f t="shared" si="404"/>
        <v/>
      </c>
      <c r="EV301" s="69" t="str">
        <f t="shared" si="405"/>
        <v/>
      </c>
      <c r="EX301" s="42" t="s">
        <v>211</v>
      </c>
      <c r="EY301" s="29">
        <v>5</v>
      </c>
      <c r="EZ301" s="69" t="str">
        <f t="shared" ref="EZ301:FV301" si="439">IF(ISBLANK(AY183),"",INDEX($AN$4:$AN$111,MATCH(AY183,$AI$4:$AI$111,0)))</f>
        <v>.</v>
      </c>
      <c r="FA301" s="69" t="str">
        <f t="shared" si="439"/>
        <v>.</v>
      </c>
      <c r="FB301" s="69" t="str">
        <f t="shared" si="439"/>
        <v>.</v>
      </c>
      <c r="FC301" s="69" t="str">
        <f t="shared" si="439"/>
        <v>.</v>
      </c>
      <c r="FD301" s="69" t="str">
        <f t="shared" si="439"/>
        <v>.</v>
      </c>
      <c r="FE301" s="69" t="str">
        <f t="shared" si="439"/>
        <v>.</v>
      </c>
      <c r="FF301" s="69" t="str">
        <f t="shared" si="439"/>
        <v>.</v>
      </c>
      <c r="FG301" s="69" t="str">
        <f t="shared" si="439"/>
        <v>.</v>
      </c>
      <c r="FH301" s="69" t="str">
        <f t="shared" si="439"/>
        <v>.</v>
      </c>
      <c r="FI301" s="69" t="str">
        <f t="shared" si="439"/>
        <v>.</v>
      </c>
      <c r="FJ301" s="69" t="str">
        <f t="shared" si="439"/>
        <v>.</v>
      </c>
      <c r="FK301" s="69" t="str">
        <f t="shared" si="439"/>
        <v>.</v>
      </c>
      <c r="FL301" s="69" t="str">
        <f t="shared" si="439"/>
        <v>.</v>
      </c>
      <c r="FM301" s="69" t="str">
        <f t="shared" si="439"/>
        <v>.</v>
      </c>
      <c r="FN301" s="69" t="str">
        <f t="shared" si="439"/>
        <v>.</v>
      </c>
      <c r="FO301" s="69" t="str">
        <f t="shared" si="439"/>
        <v>.</v>
      </c>
      <c r="FP301" s="69" t="str">
        <f t="shared" si="439"/>
        <v>.</v>
      </c>
      <c r="FQ301" s="69" t="str">
        <f t="shared" si="439"/>
        <v/>
      </c>
      <c r="FR301" s="69" t="str">
        <f t="shared" si="439"/>
        <v/>
      </c>
      <c r="FS301" s="69" t="str">
        <f t="shared" si="439"/>
        <v/>
      </c>
      <c r="FT301" s="69" t="str">
        <f t="shared" si="439"/>
        <v/>
      </c>
      <c r="FU301" s="69" t="str">
        <f t="shared" si="439"/>
        <v/>
      </c>
      <c r="FV301" s="69" t="str">
        <f t="shared" si="439"/>
        <v/>
      </c>
    </row>
    <row r="302" spans="9:178" x14ac:dyDescent="0.25">
      <c r="I302" s="25" t="s">
        <v>211</v>
      </c>
      <c r="J302" s="29">
        <v>6</v>
      </c>
      <c r="K302" s="91" t="str">
        <f t="shared" ref="K302:AR302" si="440">IF(ISNA(MATCH(K$289,$BY343:$FV343,0)),"",INDEX($BY384:$FV384,MATCH(K$289,$BY343:$FV343,0)))</f>
        <v/>
      </c>
      <c r="L302" s="91" t="str">
        <f t="shared" si="440"/>
        <v>руслит</v>
      </c>
      <c r="M302" s="91" t="str">
        <f t="shared" si="440"/>
        <v>руслит</v>
      </c>
      <c r="N302" s="91" t="str">
        <f t="shared" si="440"/>
        <v>руслит</v>
      </c>
      <c r="O302" s="91" t="str">
        <f t="shared" si="440"/>
        <v>беллит</v>
      </c>
      <c r="P302" s="91" t="str">
        <f t="shared" si="440"/>
        <v/>
      </c>
      <c r="Q302" s="91" t="str">
        <f t="shared" si="440"/>
        <v>беллит</v>
      </c>
      <c r="R302" s="91" t="str">
        <f t="shared" si="440"/>
        <v>беляз</v>
      </c>
      <c r="S302" s="91" t="str">
        <f t="shared" si="440"/>
        <v>анг</v>
      </c>
      <c r="T302" s="91" t="str">
        <f t="shared" si="440"/>
        <v>анг</v>
      </c>
      <c r="U302" s="91" t="str">
        <f t="shared" si="440"/>
        <v>анг</v>
      </c>
      <c r="V302" s="91" t="str">
        <f t="shared" si="440"/>
        <v/>
      </c>
      <c r="W302" s="91" t="str">
        <f t="shared" si="440"/>
        <v/>
      </c>
      <c r="X302" s="91" t="str">
        <f t="shared" si="440"/>
        <v>анг</v>
      </c>
      <c r="Y302" s="91" t="str">
        <f t="shared" si="440"/>
        <v/>
      </c>
      <c r="Z302" s="91" t="str">
        <f t="shared" si="440"/>
        <v>мат</v>
      </c>
      <c r="AA302" s="91" t="str">
        <f t="shared" si="440"/>
        <v>мат</v>
      </c>
      <c r="AB302" s="91" t="str">
        <f t="shared" si="440"/>
        <v>мат</v>
      </c>
      <c r="AC302" s="91" t="str">
        <f t="shared" si="440"/>
        <v>мат</v>
      </c>
      <c r="AD302" s="91" t="str">
        <f t="shared" si="440"/>
        <v>инф</v>
      </c>
      <c r="AE302" s="91" t="str">
        <f t="shared" si="440"/>
        <v>физ</v>
      </c>
      <c r="AF302" s="91" t="str">
        <f t="shared" si="440"/>
        <v>био</v>
      </c>
      <c r="AG302" s="91" t="str">
        <f t="shared" si="440"/>
        <v>хим</v>
      </c>
      <c r="AH302" s="91" t="str">
        <f t="shared" si="440"/>
        <v>хим</v>
      </c>
      <c r="AI302" s="91" t="str">
        <f t="shared" si="440"/>
        <v/>
      </c>
      <c r="AJ302" s="91" t="str">
        <f t="shared" si="440"/>
        <v>иск</v>
      </c>
      <c r="AK302" s="91" t="str">
        <f t="shared" si="440"/>
        <v/>
      </c>
      <c r="AL302" s="91" t="str">
        <f t="shared" si="440"/>
        <v>ист</v>
      </c>
      <c r="AM302" s="91" t="str">
        <f t="shared" si="440"/>
        <v/>
      </c>
      <c r="AN302" s="91" t="str">
        <f t="shared" si="440"/>
        <v/>
      </c>
      <c r="AO302" s="91" t="str">
        <f t="shared" si="440"/>
        <v/>
      </c>
      <c r="AP302" s="91" t="str">
        <f t="shared" si="440"/>
        <v/>
      </c>
      <c r="AQ302" s="91" t="str">
        <f t="shared" si="440"/>
        <v>труд</v>
      </c>
      <c r="AR302" s="91" t="str">
        <f t="shared" si="440"/>
        <v/>
      </c>
      <c r="AW302" s="42" t="s">
        <v>211</v>
      </c>
      <c r="AX302" s="29">
        <v>6</v>
      </c>
      <c r="AY302" s="27" t="str">
        <f t="shared" ref="AY302:BU302" si="441">IF(AY184="","",INDEX($AP$4:$AP$111,MATCH(AY184,$AI$4:$AI$111,0)))</f>
        <v>История</v>
      </c>
      <c r="AZ302" s="27" t="str">
        <f t="shared" si="441"/>
        <v>Математика</v>
      </c>
      <c r="BA302" s="27" t="str">
        <f t="shared" si="441"/>
        <v>Математика</v>
      </c>
      <c r="BB302" s="27" t="str">
        <f t="shared" si="441"/>
        <v>Искусство</v>
      </c>
      <c r="BC302" s="27" t="str">
        <f t="shared" si="441"/>
        <v>Русск.лит.</v>
      </c>
      <c r="BD302" s="27" t="str">
        <f t="shared" si="441"/>
        <v>Бел.лит.</v>
      </c>
      <c r="BE302" s="27" t="str">
        <f t="shared" si="441"/>
        <v>Русск.лит.</v>
      </c>
      <c r="BF302" s="27" t="str">
        <f t="shared" si="441"/>
        <v>Физика</v>
      </c>
      <c r="BG302" s="27" t="str">
        <f t="shared" si="441"/>
        <v>Биология</v>
      </c>
      <c r="BH302" s="27" t="str">
        <f t="shared" si="441"/>
        <v>Иностр.язык</v>
      </c>
      <c r="BI302" s="27" t="str">
        <f t="shared" si="441"/>
        <v>Химия</v>
      </c>
      <c r="BJ302" s="27" t="str">
        <f t="shared" si="441"/>
        <v>Русск.лит.</v>
      </c>
      <c r="BK302" s="27" t="str">
        <f t="shared" si="441"/>
        <v>Бел.язык</v>
      </c>
      <c r="BL302" s="27" t="str">
        <f t="shared" si="441"/>
        <v>Инф./Труд.обуч.</v>
      </c>
      <c r="BM302" s="27" t="str">
        <f t="shared" si="441"/>
        <v>Мат./Хим./Ин.яз./Ин.яз.</v>
      </c>
      <c r="BN302" s="27" t="str">
        <f t="shared" si="441"/>
        <v>Бел.лит.</v>
      </c>
      <c r="BO302" s="27" t="str">
        <f t="shared" si="441"/>
        <v>Математика</v>
      </c>
      <c r="BP302" s="27" t="str">
        <f t="shared" si="441"/>
        <v/>
      </c>
      <c r="BQ302" s="27" t="str">
        <f t="shared" si="441"/>
        <v/>
      </c>
      <c r="BR302" s="27" t="str">
        <f t="shared" si="441"/>
        <v/>
      </c>
      <c r="BS302" s="27" t="str">
        <f t="shared" si="441"/>
        <v/>
      </c>
      <c r="BT302" s="27" t="str">
        <f t="shared" si="441"/>
        <v/>
      </c>
      <c r="BU302" s="27" t="str">
        <f t="shared" si="441"/>
        <v/>
      </c>
      <c r="BW302" s="42" t="s">
        <v>211</v>
      </c>
      <c r="BX302" s="29">
        <v>6</v>
      </c>
      <c r="BY302" s="69" t="str">
        <f t="shared" si="337"/>
        <v>ис1</v>
      </c>
      <c r="BZ302" s="69" t="str">
        <f t="shared" si="338"/>
        <v>м4</v>
      </c>
      <c r="CA302" s="69" t="str">
        <f t="shared" si="339"/>
        <v>м3</v>
      </c>
      <c r="CB302" s="69" t="str">
        <f t="shared" si="340"/>
        <v>иск2</v>
      </c>
      <c r="CC302" s="69" t="str">
        <f t="shared" si="341"/>
        <v>рл1</v>
      </c>
      <c r="CD302" s="69" t="str">
        <f t="shared" si="342"/>
        <v>бл4</v>
      </c>
      <c r="CE302" s="69" t="str">
        <f t="shared" si="343"/>
        <v>рл4</v>
      </c>
      <c r="CF302" s="69" t="str">
        <f t="shared" si="344"/>
        <v>ф1</v>
      </c>
      <c r="CG302" s="69" t="str">
        <f t="shared" si="345"/>
        <v>би1</v>
      </c>
      <c r="CH302" s="69" t="str">
        <f t="shared" si="346"/>
        <v>а1</v>
      </c>
      <c r="CI302" s="69" t="str">
        <f t="shared" si="347"/>
        <v>х2</v>
      </c>
      <c r="CJ302" s="69" t="str">
        <f t="shared" si="348"/>
        <v>рл3</v>
      </c>
      <c r="CK302" s="69" t="str">
        <f t="shared" si="349"/>
        <v>б5</v>
      </c>
      <c r="CL302" s="69" t="str">
        <f t="shared" si="350"/>
        <v>инф</v>
      </c>
      <c r="CM302" s="69" t="str">
        <f t="shared" si="351"/>
        <v>мат</v>
      </c>
      <c r="CN302" s="69" t="str">
        <f t="shared" si="352"/>
        <v>бл2</v>
      </c>
      <c r="CO302" s="69" t="str">
        <f t="shared" si="353"/>
        <v>м2</v>
      </c>
      <c r="CP302" s="69" t="str">
        <f t="shared" si="354"/>
        <v/>
      </c>
      <c r="CQ302" s="69" t="str">
        <f t="shared" si="355"/>
        <v/>
      </c>
      <c r="CR302" s="69" t="str">
        <f t="shared" si="356"/>
        <v/>
      </c>
      <c r="CS302" s="69" t="str">
        <f t="shared" si="357"/>
        <v/>
      </c>
      <c r="CT302" s="69" t="str">
        <f t="shared" si="358"/>
        <v/>
      </c>
      <c r="CU302" s="69" t="str">
        <f t="shared" si="359"/>
        <v/>
      </c>
      <c r="CX302" s="42" t="s">
        <v>211</v>
      </c>
      <c r="CY302" s="29">
        <v>6</v>
      </c>
      <c r="CZ302" s="69" t="str">
        <f t="shared" si="360"/>
        <v>.</v>
      </c>
      <c r="DA302" s="69" t="str">
        <f t="shared" si="361"/>
        <v>.</v>
      </c>
      <c r="DB302" s="69" t="str">
        <f t="shared" si="362"/>
        <v>.</v>
      </c>
      <c r="DC302" s="69" t="str">
        <f t="shared" si="363"/>
        <v>.</v>
      </c>
      <c r="DD302" s="69" t="str">
        <f t="shared" si="364"/>
        <v>.</v>
      </c>
      <c r="DE302" s="69" t="str">
        <f t="shared" si="365"/>
        <v>.</v>
      </c>
      <c r="DF302" s="69" t="str">
        <f t="shared" si="366"/>
        <v>.</v>
      </c>
      <c r="DG302" s="69" t="str">
        <f t="shared" si="367"/>
        <v>.</v>
      </c>
      <c r="DH302" s="69" t="str">
        <f t="shared" si="368"/>
        <v>.</v>
      </c>
      <c r="DI302" s="69" t="str">
        <f t="shared" si="369"/>
        <v>а3</v>
      </c>
      <c r="DJ302" s="69" t="str">
        <f t="shared" si="370"/>
        <v>.</v>
      </c>
      <c r="DK302" s="69" t="str">
        <f t="shared" si="371"/>
        <v>.</v>
      </c>
      <c r="DL302" s="69" t="str">
        <f t="shared" si="372"/>
        <v>.</v>
      </c>
      <c r="DM302" s="69" t="str">
        <f t="shared" si="373"/>
        <v>т2</v>
      </c>
      <c r="DN302" s="69" t="str">
        <f t="shared" si="374"/>
        <v>хим</v>
      </c>
      <c r="DO302" s="69" t="str">
        <f t="shared" si="375"/>
        <v>.</v>
      </c>
      <c r="DP302" s="69" t="str">
        <f t="shared" si="376"/>
        <v>.</v>
      </c>
      <c r="DQ302" s="69" t="str">
        <f t="shared" si="377"/>
        <v/>
      </c>
      <c r="DR302" s="69" t="str">
        <f t="shared" si="378"/>
        <v/>
      </c>
      <c r="DS302" s="69" t="str">
        <f t="shared" si="379"/>
        <v/>
      </c>
      <c r="DT302" s="69" t="str">
        <f t="shared" si="380"/>
        <v/>
      </c>
      <c r="DU302" s="69" t="str">
        <f t="shared" si="381"/>
        <v/>
      </c>
      <c r="DV302" s="69" t="str">
        <f t="shared" si="382"/>
        <v/>
      </c>
      <c r="DX302" s="42" t="s">
        <v>211</v>
      </c>
      <c r="DY302" s="29">
        <v>6</v>
      </c>
      <c r="DZ302" s="69" t="str">
        <f t="shared" si="383"/>
        <v>.</v>
      </c>
      <c r="EA302" s="69" t="str">
        <f t="shared" si="384"/>
        <v>.</v>
      </c>
      <c r="EB302" s="69" t="str">
        <f t="shared" si="385"/>
        <v>.</v>
      </c>
      <c r="EC302" s="69" t="str">
        <f t="shared" si="386"/>
        <v>.</v>
      </c>
      <c r="ED302" s="69" t="str">
        <f t="shared" si="387"/>
        <v>.</v>
      </c>
      <c r="EE302" s="69" t="str">
        <f t="shared" si="388"/>
        <v>.</v>
      </c>
      <c r="EF302" s="69" t="str">
        <f t="shared" si="389"/>
        <v>.</v>
      </c>
      <c r="EG302" s="69" t="str">
        <f t="shared" si="390"/>
        <v>.</v>
      </c>
      <c r="EH302" s="69" t="str">
        <f t="shared" si="391"/>
        <v>.</v>
      </c>
      <c r="EI302" s="69" t="str">
        <f t="shared" si="392"/>
        <v>.</v>
      </c>
      <c r="EJ302" s="69" t="str">
        <f t="shared" si="393"/>
        <v>.</v>
      </c>
      <c r="EK302" s="69" t="str">
        <f t="shared" si="394"/>
        <v>.</v>
      </c>
      <c r="EL302" s="69" t="str">
        <f t="shared" si="395"/>
        <v>.</v>
      </c>
      <c r="EM302" s="69" t="str">
        <f t="shared" si="396"/>
        <v>.</v>
      </c>
      <c r="EN302" s="69" t="str">
        <f t="shared" si="397"/>
        <v>а2</v>
      </c>
      <c r="EO302" s="69" t="str">
        <f t="shared" si="398"/>
        <v>.</v>
      </c>
      <c r="EP302" s="69" t="str">
        <f t="shared" si="399"/>
        <v>.</v>
      </c>
      <c r="EQ302" s="69" t="str">
        <f t="shared" si="400"/>
        <v/>
      </c>
      <c r="ER302" s="69" t="str">
        <f t="shared" si="401"/>
        <v/>
      </c>
      <c r="ES302" s="69" t="str">
        <f t="shared" si="402"/>
        <v/>
      </c>
      <c r="ET302" s="69" t="str">
        <f t="shared" si="403"/>
        <v/>
      </c>
      <c r="EU302" s="69" t="str">
        <f t="shared" si="404"/>
        <v/>
      </c>
      <c r="EV302" s="69" t="str">
        <f t="shared" si="405"/>
        <v/>
      </c>
      <c r="EX302" s="42" t="s">
        <v>211</v>
      </c>
      <c r="EY302" s="29">
        <v>6</v>
      </c>
      <c r="EZ302" s="69" t="str">
        <f t="shared" ref="EZ302:FV302" si="442">IF(ISBLANK(AY184),"",INDEX($AN$4:$AN$111,MATCH(AY184,$AI$4:$AI$111,0)))</f>
        <v>.</v>
      </c>
      <c r="FA302" s="69" t="str">
        <f t="shared" si="442"/>
        <v>.</v>
      </c>
      <c r="FB302" s="69" t="str">
        <f t="shared" si="442"/>
        <v>.</v>
      </c>
      <c r="FC302" s="69" t="str">
        <f t="shared" si="442"/>
        <v>.</v>
      </c>
      <c r="FD302" s="69" t="str">
        <f t="shared" si="442"/>
        <v>.</v>
      </c>
      <c r="FE302" s="69" t="str">
        <f t="shared" si="442"/>
        <v>.</v>
      </c>
      <c r="FF302" s="69" t="str">
        <f t="shared" si="442"/>
        <v>.</v>
      </c>
      <c r="FG302" s="69" t="str">
        <f t="shared" si="442"/>
        <v>.</v>
      </c>
      <c r="FH302" s="69" t="str">
        <f t="shared" si="442"/>
        <v>.</v>
      </c>
      <c r="FI302" s="69" t="str">
        <f t="shared" si="442"/>
        <v>.</v>
      </c>
      <c r="FJ302" s="69" t="str">
        <f t="shared" si="442"/>
        <v>.</v>
      </c>
      <c r="FK302" s="69" t="str">
        <f t="shared" si="442"/>
        <v>.</v>
      </c>
      <c r="FL302" s="69" t="str">
        <f t="shared" si="442"/>
        <v>.</v>
      </c>
      <c r="FM302" s="69" t="str">
        <f t="shared" si="442"/>
        <v>.</v>
      </c>
      <c r="FN302" s="69" t="str">
        <f t="shared" si="442"/>
        <v>а6</v>
      </c>
      <c r="FO302" s="69" t="str">
        <f t="shared" si="442"/>
        <v>.</v>
      </c>
      <c r="FP302" s="69" t="str">
        <f t="shared" si="442"/>
        <v>.</v>
      </c>
      <c r="FQ302" s="69" t="str">
        <f t="shared" si="442"/>
        <v/>
      </c>
      <c r="FR302" s="69" t="str">
        <f t="shared" si="442"/>
        <v/>
      </c>
      <c r="FS302" s="69" t="str">
        <f t="shared" si="442"/>
        <v/>
      </c>
      <c r="FT302" s="69" t="str">
        <f t="shared" si="442"/>
        <v/>
      </c>
      <c r="FU302" s="69" t="str">
        <f t="shared" si="442"/>
        <v/>
      </c>
      <c r="FV302" s="69" t="str">
        <f t="shared" si="442"/>
        <v/>
      </c>
    </row>
    <row r="303" spans="9:178" x14ac:dyDescent="0.25">
      <c r="I303" s="25" t="s">
        <v>211</v>
      </c>
      <c r="J303" s="88">
        <v>7</v>
      </c>
      <c r="K303" s="91" t="str">
        <f t="shared" ref="K303:AR303" si="443">IF(ISNA(MATCH(K$289,$BY344:$FV344,0)),"",INDEX($BY385:$FV385,MATCH(K$289,$BY344:$FV344,0)))</f>
        <v/>
      </c>
      <c r="L303" s="91" t="str">
        <f t="shared" si="443"/>
        <v/>
      </c>
      <c r="M303" s="91" t="str">
        <f t="shared" si="443"/>
        <v/>
      </c>
      <c r="N303" s="91" t="str">
        <f t="shared" si="443"/>
        <v/>
      </c>
      <c r="O303" s="91" t="str">
        <f t="shared" si="443"/>
        <v/>
      </c>
      <c r="P303" s="91" t="str">
        <f t="shared" si="443"/>
        <v/>
      </c>
      <c r="Q303" s="91" t="str">
        <f t="shared" si="443"/>
        <v/>
      </c>
      <c r="R303" s="91" t="str">
        <f t="shared" si="443"/>
        <v/>
      </c>
      <c r="S303" s="91" t="str">
        <f t="shared" si="443"/>
        <v/>
      </c>
      <c r="T303" s="91" t="str">
        <f t="shared" si="443"/>
        <v/>
      </c>
      <c r="U303" s="91" t="str">
        <f t="shared" si="443"/>
        <v/>
      </c>
      <c r="V303" s="91" t="str">
        <f t="shared" si="443"/>
        <v/>
      </c>
      <c r="W303" s="91" t="str">
        <f t="shared" si="443"/>
        <v/>
      </c>
      <c r="X303" s="91" t="str">
        <f t="shared" si="443"/>
        <v/>
      </c>
      <c r="Y303" s="91" t="str">
        <f t="shared" si="443"/>
        <v/>
      </c>
      <c r="Z303" s="91" t="str">
        <f t="shared" si="443"/>
        <v/>
      </c>
      <c r="AA303" s="91" t="str">
        <f t="shared" si="443"/>
        <v/>
      </c>
      <c r="AB303" s="91" t="str">
        <f t="shared" si="443"/>
        <v/>
      </c>
      <c r="AC303" s="91" t="str">
        <f t="shared" si="443"/>
        <v/>
      </c>
      <c r="AD303" s="91" t="str">
        <f t="shared" si="443"/>
        <v/>
      </c>
      <c r="AE303" s="91" t="str">
        <f t="shared" si="443"/>
        <v/>
      </c>
      <c r="AF303" s="91" t="str">
        <f t="shared" si="443"/>
        <v/>
      </c>
      <c r="AG303" s="91" t="str">
        <f t="shared" si="443"/>
        <v/>
      </c>
      <c r="AH303" s="91" t="str">
        <f t="shared" si="443"/>
        <v>хим</v>
      </c>
      <c r="AI303" s="91" t="str">
        <f t="shared" si="443"/>
        <v/>
      </c>
      <c r="AJ303" s="91" t="str">
        <f t="shared" si="443"/>
        <v/>
      </c>
      <c r="AK303" s="91" t="str">
        <f t="shared" si="443"/>
        <v/>
      </c>
      <c r="AL303" s="91" t="str">
        <f t="shared" si="443"/>
        <v/>
      </c>
      <c r="AM303" s="91" t="str">
        <f t="shared" si="443"/>
        <v/>
      </c>
      <c r="AN303" s="91" t="str">
        <f t="shared" si="443"/>
        <v/>
      </c>
      <c r="AO303" s="91" t="str">
        <f t="shared" si="443"/>
        <v/>
      </c>
      <c r="AP303" s="91" t="str">
        <f t="shared" si="443"/>
        <v/>
      </c>
      <c r="AQ303" s="91" t="str">
        <f t="shared" si="443"/>
        <v/>
      </c>
      <c r="AR303" s="91" t="str">
        <f t="shared" si="443"/>
        <v/>
      </c>
      <c r="AW303" s="42" t="s">
        <v>211</v>
      </c>
      <c r="AX303" s="88">
        <v>7</v>
      </c>
      <c r="AY303" s="27" t="str">
        <f t="shared" ref="AY303:BU303" si="444">IF(AY185="","",INDEX($AP$4:$AP$111,MATCH(AY185,$AI$4:$AI$111,0)))</f>
        <v/>
      </c>
      <c r="AZ303" s="27" t="str">
        <f t="shared" si="444"/>
        <v/>
      </c>
      <c r="BA303" s="27" t="str">
        <f t="shared" si="444"/>
        <v/>
      </c>
      <c r="BB303" s="27" t="str">
        <f t="shared" si="444"/>
        <v/>
      </c>
      <c r="BC303" s="27" t="str">
        <f t="shared" si="444"/>
        <v/>
      </c>
      <c r="BD303" s="27" t="str">
        <f t="shared" si="444"/>
        <v/>
      </c>
      <c r="BE303" s="27" t="str">
        <f t="shared" si="444"/>
        <v/>
      </c>
      <c r="BF303" s="27" t="str">
        <f t="shared" si="444"/>
        <v/>
      </c>
      <c r="BG303" s="27" t="str">
        <f t="shared" si="444"/>
        <v/>
      </c>
      <c r="BH303" s="27" t="str">
        <f t="shared" si="444"/>
        <v/>
      </c>
      <c r="BI303" s="27" t="str">
        <f t="shared" si="444"/>
        <v/>
      </c>
      <c r="BJ303" s="27" t="str">
        <f t="shared" si="444"/>
        <v/>
      </c>
      <c r="BK303" s="27" t="str">
        <f t="shared" si="444"/>
        <v>Химия</v>
      </c>
      <c r="BL303" s="27" t="str">
        <f t="shared" si="444"/>
        <v/>
      </c>
      <c r="BM303" s="27" t="str">
        <f t="shared" si="444"/>
        <v/>
      </c>
      <c r="BN303" s="27" t="str">
        <f t="shared" si="444"/>
        <v/>
      </c>
      <c r="BO303" s="27" t="str">
        <f t="shared" si="444"/>
        <v/>
      </c>
      <c r="BP303" s="27" t="str">
        <f t="shared" si="444"/>
        <v/>
      </c>
      <c r="BQ303" s="27" t="str">
        <f t="shared" si="444"/>
        <v/>
      </c>
      <c r="BR303" s="27" t="str">
        <f t="shared" si="444"/>
        <v/>
      </c>
      <c r="BS303" s="27" t="str">
        <f t="shared" si="444"/>
        <v/>
      </c>
      <c r="BT303" s="27" t="str">
        <f t="shared" si="444"/>
        <v/>
      </c>
      <c r="BU303" s="27" t="str">
        <f t="shared" si="444"/>
        <v/>
      </c>
      <c r="BW303" s="42" t="s">
        <v>211</v>
      </c>
      <c r="BX303" s="88">
        <v>7</v>
      </c>
      <c r="BY303" s="69" t="str">
        <f t="shared" si="337"/>
        <v/>
      </c>
      <c r="BZ303" s="69" t="str">
        <f t="shared" si="338"/>
        <v/>
      </c>
      <c r="CA303" s="69" t="str">
        <f t="shared" si="339"/>
        <v/>
      </c>
      <c r="CB303" s="69" t="str">
        <f t="shared" si="340"/>
        <v/>
      </c>
      <c r="CC303" s="69" t="str">
        <f t="shared" si="341"/>
        <v/>
      </c>
      <c r="CD303" s="69" t="str">
        <f t="shared" si="342"/>
        <v/>
      </c>
      <c r="CE303" s="69" t="str">
        <f t="shared" si="343"/>
        <v/>
      </c>
      <c r="CF303" s="69" t="str">
        <f t="shared" si="344"/>
        <v/>
      </c>
      <c r="CG303" s="69" t="str">
        <f t="shared" si="345"/>
        <v/>
      </c>
      <c r="CH303" s="69" t="str">
        <f t="shared" si="346"/>
        <v/>
      </c>
      <c r="CI303" s="69" t="str">
        <f t="shared" si="347"/>
        <v/>
      </c>
      <c r="CJ303" s="69" t="str">
        <f t="shared" si="348"/>
        <v/>
      </c>
      <c r="CK303" s="69" t="str">
        <f t="shared" si="349"/>
        <v>хим</v>
      </c>
      <c r="CL303" s="69" t="str">
        <f t="shared" si="350"/>
        <v/>
      </c>
      <c r="CM303" s="69" t="str">
        <f t="shared" si="351"/>
        <v/>
      </c>
      <c r="CN303" s="69" t="str">
        <f t="shared" si="352"/>
        <v/>
      </c>
      <c r="CO303" s="69" t="str">
        <f t="shared" si="353"/>
        <v/>
      </c>
      <c r="CP303" s="69" t="str">
        <f t="shared" si="354"/>
        <v/>
      </c>
      <c r="CQ303" s="69" t="str">
        <f t="shared" si="355"/>
        <v/>
      </c>
      <c r="CR303" s="69" t="str">
        <f t="shared" si="356"/>
        <v/>
      </c>
      <c r="CS303" s="69" t="str">
        <f t="shared" si="357"/>
        <v/>
      </c>
      <c r="CT303" s="69" t="str">
        <f t="shared" si="358"/>
        <v/>
      </c>
      <c r="CU303" s="69" t="str">
        <f t="shared" si="359"/>
        <v/>
      </c>
      <c r="CX303" s="42" t="s">
        <v>211</v>
      </c>
      <c r="CY303" s="88">
        <v>7</v>
      </c>
      <c r="CZ303" s="69" t="str">
        <f t="shared" si="360"/>
        <v/>
      </c>
      <c r="DA303" s="69" t="str">
        <f t="shared" si="361"/>
        <v/>
      </c>
      <c r="DB303" s="69" t="str">
        <f t="shared" si="362"/>
        <v/>
      </c>
      <c r="DC303" s="69" t="str">
        <f t="shared" si="363"/>
        <v/>
      </c>
      <c r="DD303" s="69" t="str">
        <f t="shared" si="364"/>
        <v/>
      </c>
      <c r="DE303" s="69" t="str">
        <f t="shared" si="365"/>
        <v/>
      </c>
      <c r="DF303" s="69" t="str">
        <f t="shared" si="366"/>
        <v/>
      </c>
      <c r="DG303" s="69" t="str">
        <f t="shared" si="367"/>
        <v/>
      </c>
      <c r="DH303" s="69" t="str">
        <f t="shared" si="368"/>
        <v/>
      </c>
      <c r="DI303" s="69" t="str">
        <f t="shared" si="369"/>
        <v/>
      </c>
      <c r="DJ303" s="69" t="str">
        <f t="shared" si="370"/>
        <v/>
      </c>
      <c r="DK303" s="69" t="str">
        <f t="shared" si="371"/>
        <v/>
      </c>
      <c r="DL303" s="69" t="str">
        <f t="shared" si="372"/>
        <v>.</v>
      </c>
      <c r="DM303" s="69" t="str">
        <f t="shared" si="373"/>
        <v/>
      </c>
      <c r="DN303" s="69" t="str">
        <f t="shared" si="374"/>
        <v/>
      </c>
      <c r="DO303" s="69" t="str">
        <f t="shared" si="375"/>
        <v/>
      </c>
      <c r="DP303" s="69" t="str">
        <f t="shared" si="376"/>
        <v/>
      </c>
      <c r="DQ303" s="69" t="str">
        <f t="shared" si="377"/>
        <v/>
      </c>
      <c r="DR303" s="69" t="str">
        <f t="shared" si="378"/>
        <v/>
      </c>
      <c r="DS303" s="69" t="str">
        <f t="shared" si="379"/>
        <v/>
      </c>
      <c r="DT303" s="69" t="str">
        <f t="shared" si="380"/>
        <v/>
      </c>
      <c r="DU303" s="69" t="str">
        <f t="shared" si="381"/>
        <v/>
      </c>
      <c r="DV303" s="69" t="str">
        <f t="shared" si="382"/>
        <v/>
      </c>
      <c r="DX303" s="42" t="s">
        <v>211</v>
      </c>
      <c r="DY303" s="88">
        <v>7</v>
      </c>
      <c r="DZ303" s="69" t="str">
        <f t="shared" si="383"/>
        <v/>
      </c>
      <c r="EA303" s="69" t="str">
        <f t="shared" si="384"/>
        <v/>
      </c>
      <c r="EB303" s="69" t="str">
        <f t="shared" si="385"/>
        <v/>
      </c>
      <c r="EC303" s="69" t="str">
        <f t="shared" si="386"/>
        <v/>
      </c>
      <c r="ED303" s="69" t="str">
        <f t="shared" si="387"/>
        <v/>
      </c>
      <c r="EE303" s="69" t="str">
        <f t="shared" si="388"/>
        <v/>
      </c>
      <c r="EF303" s="69" t="str">
        <f t="shared" si="389"/>
        <v/>
      </c>
      <c r="EG303" s="69" t="str">
        <f t="shared" si="390"/>
        <v/>
      </c>
      <c r="EH303" s="69" t="str">
        <f t="shared" si="391"/>
        <v/>
      </c>
      <c r="EI303" s="69" t="str">
        <f t="shared" si="392"/>
        <v/>
      </c>
      <c r="EJ303" s="69" t="str">
        <f t="shared" si="393"/>
        <v/>
      </c>
      <c r="EK303" s="69" t="str">
        <f t="shared" si="394"/>
        <v/>
      </c>
      <c r="EL303" s="69" t="str">
        <f t="shared" si="395"/>
        <v>.</v>
      </c>
      <c r="EM303" s="69" t="str">
        <f t="shared" si="396"/>
        <v/>
      </c>
      <c r="EN303" s="69" t="str">
        <f t="shared" si="397"/>
        <v/>
      </c>
      <c r="EO303" s="69" t="str">
        <f t="shared" si="398"/>
        <v/>
      </c>
      <c r="EP303" s="69" t="str">
        <f t="shared" si="399"/>
        <v/>
      </c>
      <c r="EQ303" s="69" t="str">
        <f t="shared" si="400"/>
        <v/>
      </c>
      <c r="ER303" s="69" t="str">
        <f t="shared" si="401"/>
        <v/>
      </c>
      <c r="ES303" s="69" t="str">
        <f t="shared" si="402"/>
        <v/>
      </c>
      <c r="ET303" s="69" t="str">
        <f t="shared" si="403"/>
        <v/>
      </c>
      <c r="EU303" s="69" t="str">
        <f t="shared" si="404"/>
        <v/>
      </c>
      <c r="EV303" s="69" t="str">
        <f t="shared" si="405"/>
        <v/>
      </c>
      <c r="EX303" s="42" t="s">
        <v>211</v>
      </c>
      <c r="EY303" s="88">
        <v>7</v>
      </c>
      <c r="EZ303" s="69" t="str">
        <f t="shared" ref="EZ303:FV303" si="445">IF(ISBLANK(AY185),"",INDEX($AN$4:$AN$111,MATCH(AY185,$AI$4:$AI$111,0)))</f>
        <v/>
      </c>
      <c r="FA303" s="69" t="str">
        <f t="shared" si="445"/>
        <v/>
      </c>
      <c r="FB303" s="69" t="str">
        <f t="shared" si="445"/>
        <v/>
      </c>
      <c r="FC303" s="69" t="str">
        <f t="shared" si="445"/>
        <v/>
      </c>
      <c r="FD303" s="69" t="str">
        <f t="shared" si="445"/>
        <v/>
      </c>
      <c r="FE303" s="69" t="str">
        <f t="shared" si="445"/>
        <v/>
      </c>
      <c r="FF303" s="69" t="str">
        <f t="shared" si="445"/>
        <v/>
      </c>
      <c r="FG303" s="69" t="str">
        <f t="shared" si="445"/>
        <v/>
      </c>
      <c r="FH303" s="69" t="str">
        <f t="shared" si="445"/>
        <v/>
      </c>
      <c r="FI303" s="69" t="str">
        <f t="shared" si="445"/>
        <v/>
      </c>
      <c r="FJ303" s="69" t="str">
        <f t="shared" si="445"/>
        <v/>
      </c>
      <c r="FK303" s="69" t="str">
        <f t="shared" si="445"/>
        <v/>
      </c>
      <c r="FL303" s="69" t="str">
        <f t="shared" si="445"/>
        <v>.</v>
      </c>
      <c r="FM303" s="69" t="str">
        <f t="shared" si="445"/>
        <v/>
      </c>
      <c r="FN303" s="69" t="str">
        <f t="shared" si="445"/>
        <v/>
      </c>
      <c r="FO303" s="69" t="str">
        <f t="shared" si="445"/>
        <v/>
      </c>
      <c r="FP303" s="69" t="str">
        <f t="shared" si="445"/>
        <v/>
      </c>
      <c r="FQ303" s="69" t="str">
        <f t="shared" si="445"/>
        <v/>
      </c>
      <c r="FR303" s="69" t="str">
        <f t="shared" si="445"/>
        <v/>
      </c>
      <c r="FS303" s="69" t="str">
        <f t="shared" si="445"/>
        <v/>
      </c>
      <c r="FT303" s="69" t="str">
        <f t="shared" si="445"/>
        <v/>
      </c>
      <c r="FU303" s="69" t="str">
        <f t="shared" si="445"/>
        <v/>
      </c>
      <c r="FV303" s="69" t="str">
        <f t="shared" si="445"/>
        <v/>
      </c>
    </row>
    <row r="304" spans="9:178" x14ac:dyDescent="0.25">
      <c r="I304" s="24" t="s">
        <v>212</v>
      </c>
      <c r="J304" s="29">
        <v>1</v>
      </c>
      <c r="K304" s="92" t="str">
        <f t="shared" ref="K304:AR304" si="446">IF(ISNA(MATCH(K$289,$BY345:$FV345,0)),"",INDEX($BY386:$FV386,MATCH(K$289,$BY345:$FV345,0)))</f>
        <v>русяз</v>
      </c>
      <c r="L304" s="92" t="str">
        <f t="shared" si="446"/>
        <v>русяз</v>
      </c>
      <c r="M304" s="92" t="str">
        <f t="shared" si="446"/>
        <v>русяз</v>
      </c>
      <c r="N304" s="92" t="str">
        <f t="shared" si="446"/>
        <v>беллит</v>
      </c>
      <c r="O304" s="92" t="str">
        <f t="shared" si="446"/>
        <v>беляз</v>
      </c>
      <c r="P304" s="92" t="str">
        <f t="shared" si="446"/>
        <v/>
      </c>
      <c r="Q304" s="92" t="str">
        <f t="shared" si="446"/>
        <v>беляз</v>
      </c>
      <c r="R304" s="92" t="str">
        <f t="shared" si="446"/>
        <v>беллит</v>
      </c>
      <c r="S304" s="92" t="str">
        <f t="shared" si="446"/>
        <v>анг</v>
      </c>
      <c r="T304" s="92" t="str">
        <f t="shared" si="446"/>
        <v/>
      </c>
      <c r="U304" s="92" t="str">
        <f t="shared" si="446"/>
        <v>анг</v>
      </c>
      <c r="V304" s="92" t="str">
        <f t="shared" si="446"/>
        <v/>
      </c>
      <c r="W304" s="92" t="str">
        <f t="shared" si="446"/>
        <v/>
      </c>
      <c r="X304" s="92" t="str">
        <f t="shared" si="446"/>
        <v/>
      </c>
      <c r="Y304" s="92" t="str">
        <f t="shared" si="446"/>
        <v/>
      </c>
      <c r="Z304" s="92" t="str">
        <f t="shared" si="446"/>
        <v>мат</v>
      </c>
      <c r="AA304" s="92" t="str">
        <f t="shared" si="446"/>
        <v>мат</v>
      </c>
      <c r="AB304" s="92" t="str">
        <f t="shared" si="446"/>
        <v>мат</v>
      </c>
      <c r="AC304" s="92" t="str">
        <f t="shared" si="446"/>
        <v/>
      </c>
      <c r="AD304" s="92" t="str">
        <f t="shared" si="446"/>
        <v>инф</v>
      </c>
      <c r="AE304" s="92" t="str">
        <f t="shared" si="446"/>
        <v>физ</v>
      </c>
      <c r="AF304" s="92" t="str">
        <f t="shared" si="446"/>
        <v>био</v>
      </c>
      <c r="AG304" s="92" t="str">
        <f t="shared" si="446"/>
        <v>био</v>
      </c>
      <c r="AH304" s="92" t="str">
        <f t="shared" si="446"/>
        <v/>
      </c>
      <c r="AI304" s="92" t="str">
        <f t="shared" si="446"/>
        <v/>
      </c>
      <c r="AJ304" s="92" t="str">
        <f t="shared" si="446"/>
        <v>ист</v>
      </c>
      <c r="AK304" s="92" t="str">
        <f t="shared" si="446"/>
        <v/>
      </c>
      <c r="AL304" s="92" t="str">
        <f t="shared" si="446"/>
        <v/>
      </c>
      <c r="AM304" s="92" t="str">
        <f t="shared" si="446"/>
        <v>фк</v>
      </c>
      <c r="AN304" s="92" t="str">
        <f t="shared" si="446"/>
        <v>чзс</v>
      </c>
      <c r="AO304" s="92" t="str">
        <f t="shared" si="446"/>
        <v/>
      </c>
      <c r="AP304" s="92" t="str">
        <f t="shared" si="446"/>
        <v/>
      </c>
      <c r="AQ304" s="92" t="str">
        <f t="shared" si="446"/>
        <v/>
      </c>
      <c r="AR304" s="92" t="str">
        <f t="shared" si="446"/>
        <v>иск</v>
      </c>
      <c r="AW304" s="38" t="s">
        <v>212</v>
      </c>
      <c r="AX304" s="29">
        <v>1</v>
      </c>
      <c r="AY304" s="27" t="str">
        <f t="shared" ref="AY304:BU304" si="447">IF(AY186="","",INDEX($AP$4:$AP$111,MATCH(AY186,$AI$4:$AI$111,0)))</f>
        <v>Искусство</v>
      </c>
      <c r="AZ304" s="27" t="str">
        <f t="shared" si="447"/>
        <v>Бел.лит.</v>
      </c>
      <c r="BA304" s="27" t="str">
        <f t="shared" si="447"/>
        <v>Русск.язык</v>
      </c>
      <c r="BB304" s="27" t="str">
        <f t="shared" si="447"/>
        <v>Русск.язык</v>
      </c>
      <c r="BC304" s="27" t="str">
        <f t="shared" si="447"/>
        <v>Математика</v>
      </c>
      <c r="BD304" s="27" t="str">
        <f t="shared" si="447"/>
        <v>Час зд.и спорта</v>
      </c>
      <c r="BE304" s="27" t="str">
        <f t="shared" si="447"/>
        <v>Бел.язык</v>
      </c>
      <c r="BF304" s="27" t="str">
        <f t="shared" si="447"/>
        <v>Биология</v>
      </c>
      <c r="BG304" s="27" t="str">
        <f t="shared" si="447"/>
        <v>История</v>
      </c>
      <c r="BH304" s="27" t="str">
        <f t="shared" si="447"/>
        <v>Бел.язык</v>
      </c>
      <c r="BI304" s="27" t="str">
        <f t="shared" si="447"/>
        <v>Биология</v>
      </c>
      <c r="BJ304" s="27" t="str">
        <f t="shared" si="447"/>
        <v>Бел.лит.</v>
      </c>
      <c r="BK304" s="27" t="str">
        <f t="shared" si="447"/>
        <v>Русск.язык</v>
      </c>
      <c r="BL304" s="27" t="str">
        <f t="shared" si="447"/>
        <v>Математика</v>
      </c>
      <c r="BM304" s="27" t="str">
        <f t="shared" si="447"/>
        <v>Мат./Физика</v>
      </c>
      <c r="BN304" s="27" t="str">
        <f t="shared" si="447"/>
        <v>Физ.культ./Инф.</v>
      </c>
      <c r="BO304" s="27" t="str">
        <f t="shared" si="447"/>
        <v>Иностр.язык</v>
      </c>
      <c r="BP304" s="27" t="str">
        <f t="shared" si="447"/>
        <v/>
      </c>
      <c r="BQ304" s="27" t="str">
        <f t="shared" si="447"/>
        <v/>
      </c>
      <c r="BR304" s="27" t="str">
        <f t="shared" si="447"/>
        <v/>
      </c>
      <c r="BS304" s="27" t="str">
        <f t="shared" si="447"/>
        <v/>
      </c>
      <c r="BT304" s="27" t="str">
        <f t="shared" si="447"/>
        <v/>
      </c>
      <c r="BU304" s="27" t="str">
        <f t="shared" si="447"/>
        <v/>
      </c>
      <c r="BW304" s="38" t="s">
        <v>212</v>
      </c>
      <c r="BX304" s="29">
        <v>1</v>
      </c>
      <c r="BY304" s="69" t="str">
        <f t="shared" si="337"/>
        <v>иск4</v>
      </c>
      <c r="BZ304" s="69" t="str">
        <f t="shared" si="338"/>
        <v>бл1</v>
      </c>
      <c r="CA304" s="69" t="str">
        <f t="shared" si="339"/>
        <v>р2</v>
      </c>
      <c r="CB304" s="69" t="str">
        <f t="shared" si="340"/>
        <v>р4</v>
      </c>
      <c r="CC304" s="69" t="str">
        <f t="shared" si="341"/>
        <v>м3</v>
      </c>
      <c r="CD304" s="69" t="str">
        <f t="shared" si="342"/>
        <v>чзс2</v>
      </c>
      <c r="CE304" s="69" t="str">
        <f t="shared" si="343"/>
        <v>б4</v>
      </c>
      <c r="CF304" s="69" t="str">
        <f t="shared" si="344"/>
        <v>би1</v>
      </c>
      <c r="CG304" s="69" t="str">
        <f t="shared" si="345"/>
        <v>ис2</v>
      </c>
      <c r="CH304" s="69" t="str">
        <f t="shared" si="346"/>
        <v>б2</v>
      </c>
      <c r="CI304" s="69" t="str">
        <f t="shared" si="347"/>
        <v>би2</v>
      </c>
      <c r="CJ304" s="69" t="str">
        <f t="shared" si="348"/>
        <v>бл5</v>
      </c>
      <c r="CK304" s="69" t="str">
        <f t="shared" si="349"/>
        <v>р3</v>
      </c>
      <c r="CL304" s="69" t="str">
        <f t="shared" si="350"/>
        <v>м2</v>
      </c>
      <c r="CM304" s="69" t="str">
        <f t="shared" si="351"/>
        <v>м1</v>
      </c>
      <c r="CN304" s="69" t="str">
        <f t="shared" si="352"/>
        <v>фк1</v>
      </c>
      <c r="CO304" s="69" t="str">
        <f t="shared" si="353"/>
        <v>а1</v>
      </c>
      <c r="CP304" s="69" t="str">
        <f t="shared" si="354"/>
        <v/>
      </c>
      <c r="CQ304" s="69" t="str">
        <f t="shared" si="355"/>
        <v/>
      </c>
      <c r="CR304" s="69" t="str">
        <f t="shared" si="356"/>
        <v/>
      </c>
      <c r="CS304" s="69" t="str">
        <f t="shared" si="357"/>
        <v/>
      </c>
      <c r="CT304" s="69" t="str">
        <f t="shared" si="358"/>
        <v/>
      </c>
      <c r="CU304" s="69" t="str">
        <f t="shared" si="359"/>
        <v/>
      </c>
      <c r="CX304" s="38" t="s">
        <v>212</v>
      </c>
      <c r="CY304" s="29">
        <v>1</v>
      </c>
      <c r="CZ304" s="69" t="str">
        <f t="shared" si="360"/>
        <v>.</v>
      </c>
      <c r="DA304" s="69" t="str">
        <f t="shared" si="361"/>
        <v>.</v>
      </c>
      <c r="DB304" s="69" t="str">
        <f t="shared" si="362"/>
        <v>.</v>
      </c>
      <c r="DC304" s="69" t="str">
        <f t="shared" si="363"/>
        <v>.</v>
      </c>
      <c r="DD304" s="69" t="str">
        <f t="shared" si="364"/>
        <v>.</v>
      </c>
      <c r="DE304" s="69" t="str">
        <f t="shared" si="365"/>
        <v>.</v>
      </c>
      <c r="DF304" s="69" t="str">
        <f t="shared" si="366"/>
        <v>.</v>
      </c>
      <c r="DG304" s="69" t="str">
        <f t="shared" si="367"/>
        <v>.</v>
      </c>
      <c r="DH304" s="69" t="str">
        <f t="shared" si="368"/>
        <v>.</v>
      </c>
      <c r="DI304" s="69" t="str">
        <f t="shared" si="369"/>
        <v>.</v>
      </c>
      <c r="DJ304" s="69" t="str">
        <f t="shared" si="370"/>
        <v>.</v>
      </c>
      <c r="DK304" s="69" t="str">
        <f t="shared" si="371"/>
        <v>.</v>
      </c>
      <c r="DL304" s="69" t="str">
        <f t="shared" si="372"/>
        <v>.</v>
      </c>
      <c r="DM304" s="69" t="str">
        <f t="shared" si="373"/>
        <v>.</v>
      </c>
      <c r="DN304" s="69" t="str">
        <f t="shared" si="374"/>
        <v>физ</v>
      </c>
      <c r="DO304" s="69" t="str">
        <f t="shared" si="375"/>
        <v>инф</v>
      </c>
      <c r="DP304" s="69" t="str">
        <f t="shared" si="376"/>
        <v>а3</v>
      </c>
      <c r="DQ304" s="69" t="str">
        <f t="shared" si="377"/>
        <v/>
      </c>
      <c r="DR304" s="69" t="str">
        <f t="shared" si="378"/>
        <v/>
      </c>
      <c r="DS304" s="69" t="str">
        <f t="shared" si="379"/>
        <v/>
      </c>
      <c r="DT304" s="69" t="str">
        <f t="shared" si="380"/>
        <v/>
      </c>
      <c r="DU304" s="69" t="str">
        <f t="shared" si="381"/>
        <v/>
      </c>
      <c r="DV304" s="69" t="str">
        <f t="shared" si="382"/>
        <v/>
      </c>
      <c r="DX304" s="38" t="s">
        <v>212</v>
      </c>
      <c r="DY304" s="29">
        <v>1</v>
      </c>
      <c r="DZ304" s="69" t="str">
        <f t="shared" si="383"/>
        <v>.</v>
      </c>
      <c r="EA304" s="69" t="str">
        <f t="shared" si="384"/>
        <v>.</v>
      </c>
      <c r="EB304" s="69" t="str">
        <f t="shared" si="385"/>
        <v>.</v>
      </c>
      <c r="EC304" s="69" t="str">
        <f t="shared" si="386"/>
        <v>.</v>
      </c>
      <c r="ED304" s="69" t="str">
        <f t="shared" si="387"/>
        <v>.</v>
      </c>
      <c r="EE304" s="69" t="str">
        <f t="shared" si="388"/>
        <v>.</v>
      </c>
      <c r="EF304" s="69" t="str">
        <f t="shared" si="389"/>
        <v>.</v>
      </c>
      <c r="EG304" s="69" t="str">
        <f t="shared" si="390"/>
        <v>.</v>
      </c>
      <c r="EH304" s="69" t="str">
        <f t="shared" si="391"/>
        <v>.</v>
      </c>
      <c r="EI304" s="69" t="str">
        <f t="shared" si="392"/>
        <v>.</v>
      </c>
      <c r="EJ304" s="69" t="str">
        <f t="shared" si="393"/>
        <v>.</v>
      </c>
      <c r="EK304" s="69" t="str">
        <f t="shared" si="394"/>
        <v>.</v>
      </c>
      <c r="EL304" s="69" t="str">
        <f t="shared" si="395"/>
        <v>.</v>
      </c>
      <c r="EM304" s="69" t="str">
        <f t="shared" si="396"/>
        <v>.</v>
      </c>
      <c r="EN304" s="69" t="str">
        <f t="shared" si="397"/>
        <v>.</v>
      </c>
      <c r="EO304" s="69" t="str">
        <f t="shared" si="398"/>
        <v>.</v>
      </c>
      <c r="EP304" s="69" t="str">
        <f t="shared" si="399"/>
        <v>.</v>
      </c>
      <c r="EQ304" s="69" t="str">
        <f t="shared" si="400"/>
        <v/>
      </c>
      <c r="ER304" s="69" t="str">
        <f t="shared" si="401"/>
        <v/>
      </c>
      <c r="ES304" s="69" t="str">
        <f t="shared" si="402"/>
        <v/>
      </c>
      <c r="ET304" s="69" t="str">
        <f t="shared" si="403"/>
        <v/>
      </c>
      <c r="EU304" s="69" t="str">
        <f t="shared" si="404"/>
        <v/>
      </c>
      <c r="EV304" s="69" t="str">
        <f t="shared" si="405"/>
        <v/>
      </c>
      <c r="EX304" s="38" t="s">
        <v>212</v>
      </c>
      <c r="EY304" s="29">
        <v>1</v>
      </c>
      <c r="EZ304" s="69" t="str">
        <f t="shared" ref="EZ304:FV304" si="448">IF(ISBLANK(AY186),"",INDEX($AN$4:$AN$111,MATCH(AY186,$AI$4:$AI$111,0)))</f>
        <v>.</v>
      </c>
      <c r="FA304" s="69" t="str">
        <f t="shared" si="448"/>
        <v>.</v>
      </c>
      <c r="FB304" s="69" t="str">
        <f t="shared" si="448"/>
        <v>.</v>
      </c>
      <c r="FC304" s="69" t="str">
        <f t="shared" si="448"/>
        <v>.</v>
      </c>
      <c r="FD304" s="69" t="str">
        <f t="shared" si="448"/>
        <v>.</v>
      </c>
      <c r="FE304" s="69" t="str">
        <f t="shared" si="448"/>
        <v>.</v>
      </c>
      <c r="FF304" s="69" t="str">
        <f t="shared" si="448"/>
        <v>.</v>
      </c>
      <c r="FG304" s="69" t="str">
        <f t="shared" si="448"/>
        <v>.</v>
      </c>
      <c r="FH304" s="69" t="str">
        <f t="shared" si="448"/>
        <v>.</v>
      </c>
      <c r="FI304" s="69" t="str">
        <f t="shared" si="448"/>
        <v>.</v>
      </c>
      <c r="FJ304" s="69" t="str">
        <f t="shared" si="448"/>
        <v>.</v>
      </c>
      <c r="FK304" s="69" t="str">
        <f t="shared" si="448"/>
        <v>.</v>
      </c>
      <c r="FL304" s="69" t="str">
        <f t="shared" si="448"/>
        <v>.</v>
      </c>
      <c r="FM304" s="69" t="str">
        <f t="shared" si="448"/>
        <v>.</v>
      </c>
      <c r="FN304" s="69" t="str">
        <f t="shared" si="448"/>
        <v>.</v>
      </c>
      <c r="FO304" s="69" t="str">
        <f t="shared" si="448"/>
        <v>.</v>
      </c>
      <c r="FP304" s="69" t="str">
        <f t="shared" si="448"/>
        <v>.</v>
      </c>
      <c r="FQ304" s="69" t="str">
        <f t="shared" si="448"/>
        <v/>
      </c>
      <c r="FR304" s="69" t="str">
        <f t="shared" si="448"/>
        <v/>
      </c>
      <c r="FS304" s="69" t="str">
        <f t="shared" si="448"/>
        <v/>
      </c>
      <c r="FT304" s="69" t="str">
        <f t="shared" si="448"/>
        <v/>
      </c>
      <c r="FU304" s="69" t="str">
        <f t="shared" si="448"/>
        <v/>
      </c>
      <c r="FV304" s="69" t="str">
        <f t="shared" si="448"/>
        <v/>
      </c>
    </row>
    <row r="305" spans="9:178" x14ac:dyDescent="0.25">
      <c r="I305" s="24" t="s">
        <v>212</v>
      </c>
      <c r="J305" s="29">
        <v>2</v>
      </c>
      <c r="K305" s="92" t="str">
        <f t="shared" ref="K305:AR305" si="449">IF(ISNA(MATCH(K$289,$BY346:$FV346,0)),"",INDEX($BY387:$FV387,MATCH(K$289,$BY346:$FV346,0)))</f>
        <v>руслит</v>
      </c>
      <c r="L305" s="92" t="str">
        <f t="shared" si="449"/>
        <v>русяз</v>
      </c>
      <c r="M305" s="92" t="str">
        <f t="shared" si="449"/>
        <v>русяз</v>
      </c>
      <c r="N305" s="92" t="str">
        <f t="shared" si="449"/>
        <v>беляз</v>
      </c>
      <c r="O305" s="92" t="str">
        <f t="shared" si="449"/>
        <v>беллит</v>
      </c>
      <c r="P305" s="92" t="str">
        <f t="shared" si="449"/>
        <v/>
      </c>
      <c r="Q305" s="92" t="str">
        <f t="shared" si="449"/>
        <v>беллит</v>
      </c>
      <c r="R305" s="92" t="str">
        <f t="shared" si="449"/>
        <v>беляз</v>
      </c>
      <c r="S305" s="92" t="str">
        <f t="shared" si="449"/>
        <v>анг</v>
      </c>
      <c r="T305" s="92" t="str">
        <f t="shared" si="449"/>
        <v/>
      </c>
      <c r="U305" s="92" t="str">
        <f t="shared" si="449"/>
        <v/>
      </c>
      <c r="V305" s="92" t="str">
        <f t="shared" si="449"/>
        <v>анг</v>
      </c>
      <c r="W305" s="92" t="str">
        <f t="shared" si="449"/>
        <v>анг</v>
      </c>
      <c r="X305" s="92" t="str">
        <f t="shared" si="449"/>
        <v>анг</v>
      </c>
      <c r="Y305" s="92" t="str">
        <f t="shared" si="449"/>
        <v/>
      </c>
      <c r="Z305" s="92" t="str">
        <f t="shared" si="449"/>
        <v>мат</v>
      </c>
      <c r="AA305" s="92" t="str">
        <f t="shared" si="449"/>
        <v>мат</v>
      </c>
      <c r="AB305" s="92" t="str">
        <f t="shared" si="449"/>
        <v>мат</v>
      </c>
      <c r="AC305" s="92" t="str">
        <f t="shared" si="449"/>
        <v/>
      </c>
      <c r="AD305" s="92" t="str">
        <f t="shared" si="449"/>
        <v>инф</v>
      </c>
      <c r="AE305" s="92" t="str">
        <f t="shared" si="449"/>
        <v>физ</v>
      </c>
      <c r="AF305" s="92" t="str">
        <f t="shared" si="449"/>
        <v/>
      </c>
      <c r="AG305" s="92" t="str">
        <f t="shared" si="449"/>
        <v>хим</v>
      </c>
      <c r="AH305" s="92" t="str">
        <f t="shared" si="449"/>
        <v>хим</v>
      </c>
      <c r="AI305" s="92" t="str">
        <f t="shared" si="449"/>
        <v/>
      </c>
      <c r="AJ305" s="92" t="str">
        <f t="shared" si="449"/>
        <v>ист</v>
      </c>
      <c r="AK305" s="92" t="str">
        <f t="shared" si="449"/>
        <v/>
      </c>
      <c r="AL305" s="92" t="str">
        <f t="shared" si="449"/>
        <v>ист</v>
      </c>
      <c r="AM305" s="92" t="str">
        <f t="shared" si="449"/>
        <v>фк</v>
      </c>
      <c r="AN305" s="92" t="str">
        <f t="shared" si="449"/>
        <v>фк</v>
      </c>
      <c r="AO305" s="92" t="str">
        <f t="shared" si="449"/>
        <v/>
      </c>
      <c r="AP305" s="92" t="str">
        <f t="shared" si="449"/>
        <v/>
      </c>
      <c r="AQ305" s="92" t="str">
        <f t="shared" si="449"/>
        <v/>
      </c>
      <c r="AR305" s="92" t="str">
        <f t="shared" si="449"/>
        <v/>
      </c>
      <c r="AW305" s="38" t="s">
        <v>212</v>
      </c>
      <c r="AX305" s="29">
        <v>2</v>
      </c>
      <c r="AY305" s="27" t="str">
        <f t="shared" ref="AY305:BU305" si="450">IF(AY187="","",INDEX($AP$4:$AP$111,MATCH(AY187,$AI$4:$AI$111,0)))</f>
        <v>Русск.язык</v>
      </c>
      <c r="AZ305" s="27" t="str">
        <f t="shared" si="450"/>
        <v>Бел.язык</v>
      </c>
      <c r="BA305" s="27" t="str">
        <f t="shared" si="450"/>
        <v>Русск.лит.</v>
      </c>
      <c r="BB305" s="27" t="str">
        <f t="shared" si="450"/>
        <v>История</v>
      </c>
      <c r="BC305" s="27" t="str">
        <f t="shared" si="450"/>
        <v>Физ.культ.и зд.</v>
      </c>
      <c r="BD305" s="27" t="str">
        <f t="shared" si="450"/>
        <v>Математика</v>
      </c>
      <c r="BE305" s="27" t="str">
        <f t="shared" si="450"/>
        <v>Бел.лит.</v>
      </c>
      <c r="BF305" s="27" t="str">
        <f t="shared" si="450"/>
        <v>Математика</v>
      </c>
      <c r="BG305" s="27" t="str">
        <f t="shared" si="450"/>
        <v>Математика</v>
      </c>
      <c r="BH305" s="27" t="str">
        <f t="shared" si="450"/>
        <v>Бел.лит.</v>
      </c>
      <c r="BI305" s="27" t="str">
        <f t="shared" si="450"/>
        <v>Химия</v>
      </c>
      <c r="BJ305" s="27" t="str">
        <f t="shared" si="450"/>
        <v>Бел.язык</v>
      </c>
      <c r="BK305" s="27" t="str">
        <f t="shared" si="450"/>
        <v>Химия</v>
      </c>
      <c r="BL305" s="27" t="str">
        <f t="shared" si="450"/>
        <v>Физика</v>
      </c>
      <c r="BM305" s="27" t="str">
        <f t="shared" si="450"/>
        <v>История</v>
      </c>
      <c r="BN305" s="27" t="str">
        <f t="shared" si="450"/>
        <v>Инф./Физ.культ.</v>
      </c>
      <c r="BO305" s="27" t="str">
        <f t="shared" si="450"/>
        <v>Русск.язык</v>
      </c>
      <c r="BP305" s="27" t="str">
        <f t="shared" si="450"/>
        <v>Иностр.язык</v>
      </c>
      <c r="BQ305" s="27" t="str">
        <f t="shared" si="450"/>
        <v>Иностр.язык</v>
      </c>
      <c r="BR305" s="27" t="str">
        <f t="shared" si="450"/>
        <v/>
      </c>
      <c r="BS305" s="27" t="str">
        <f t="shared" si="450"/>
        <v/>
      </c>
      <c r="BT305" s="27" t="str">
        <f t="shared" si="450"/>
        <v/>
      </c>
      <c r="BU305" s="27" t="str">
        <f t="shared" si="450"/>
        <v/>
      </c>
      <c r="BW305" s="38" t="s">
        <v>212</v>
      </c>
      <c r="BX305" s="29">
        <v>2</v>
      </c>
      <c r="BY305" s="69" t="str">
        <f t="shared" si="337"/>
        <v>р4</v>
      </c>
      <c r="BZ305" s="69" t="str">
        <f t="shared" si="338"/>
        <v>б1</v>
      </c>
      <c r="CA305" s="69" t="str">
        <f t="shared" si="339"/>
        <v>рл2</v>
      </c>
      <c r="CB305" s="69" t="str">
        <f t="shared" si="340"/>
        <v>ис2</v>
      </c>
      <c r="CC305" s="69" t="str">
        <f t="shared" si="341"/>
        <v>фк1</v>
      </c>
      <c r="CD305" s="69" t="str">
        <f t="shared" si="342"/>
        <v>м3</v>
      </c>
      <c r="CE305" s="69" t="str">
        <f t="shared" si="343"/>
        <v>бл4</v>
      </c>
      <c r="CF305" s="69" t="str">
        <f t="shared" si="344"/>
        <v>м1</v>
      </c>
      <c r="CG305" s="69" t="str">
        <f t="shared" si="345"/>
        <v>м2</v>
      </c>
      <c r="CH305" s="69" t="str">
        <f t="shared" si="346"/>
        <v>бл2</v>
      </c>
      <c r="CI305" s="69" t="str">
        <f t="shared" si="347"/>
        <v>х2</v>
      </c>
      <c r="CJ305" s="69" t="str">
        <f t="shared" si="348"/>
        <v>б5</v>
      </c>
      <c r="CK305" s="69" t="str">
        <f t="shared" si="349"/>
        <v>х1</v>
      </c>
      <c r="CL305" s="69" t="str">
        <f t="shared" si="350"/>
        <v>ф1</v>
      </c>
      <c r="CM305" s="69" t="str">
        <f t="shared" si="351"/>
        <v>ис1</v>
      </c>
      <c r="CN305" s="69" t="str">
        <f t="shared" si="352"/>
        <v>инф</v>
      </c>
      <c r="CO305" s="69" t="str">
        <f t="shared" si="353"/>
        <v>р3</v>
      </c>
      <c r="CP305" s="69" t="str">
        <f t="shared" si="354"/>
        <v>а1</v>
      </c>
      <c r="CQ305" s="69" t="str">
        <f t="shared" si="355"/>
        <v>а4</v>
      </c>
      <c r="CR305" s="69" t="str">
        <f t="shared" si="356"/>
        <v/>
      </c>
      <c r="CS305" s="69" t="str">
        <f t="shared" si="357"/>
        <v/>
      </c>
      <c r="CT305" s="69" t="str">
        <f t="shared" si="358"/>
        <v/>
      </c>
      <c r="CU305" s="69" t="str">
        <f t="shared" si="359"/>
        <v/>
      </c>
      <c r="CX305" s="38" t="s">
        <v>212</v>
      </c>
      <c r="CY305" s="29">
        <v>2</v>
      </c>
      <c r="CZ305" s="69" t="str">
        <f t="shared" si="360"/>
        <v>.</v>
      </c>
      <c r="DA305" s="69" t="str">
        <f t="shared" si="361"/>
        <v>.</v>
      </c>
      <c r="DB305" s="69" t="str">
        <f t="shared" si="362"/>
        <v>.</v>
      </c>
      <c r="DC305" s="69" t="str">
        <f t="shared" si="363"/>
        <v>.</v>
      </c>
      <c r="DD305" s="69" t="str">
        <f t="shared" si="364"/>
        <v>.</v>
      </c>
      <c r="DE305" s="69" t="str">
        <f t="shared" si="365"/>
        <v>.</v>
      </c>
      <c r="DF305" s="69" t="str">
        <f t="shared" si="366"/>
        <v>.</v>
      </c>
      <c r="DG305" s="69" t="str">
        <f t="shared" si="367"/>
        <v>.</v>
      </c>
      <c r="DH305" s="69" t="str">
        <f t="shared" si="368"/>
        <v>.</v>
      </c>
      <c r="DI305" s="69" t="str">
        <f t="shared" si="369"/>
        <v>.</v>
      </c>
      <c r="DJ305" s="69" t="str">
        <f t="shared" si="370"/>
        <v>.</v>
      </c>
      <c r="DK305" s="69" t="str">
        <f t="shared" si="371"/>
        <v>.</v>
      </c>
      <c r="DL305" s="69" t="str">
        <f t="shared" si="372"/>
        <v>.</v>
      </c>
      <c r="DM305" s="69" t="str">
        <f t="shared" si="373"/>
        <v>.</v>
      </c>
      <c r="DN305" s="69" t="str">
        <f t="shared" si="374"/>
        <v>.</v>
      </c>
      <c r="DO305" s="69" t="str">
        <f t="shared" si="375"/>
        <v>фк2</v>
      </c>
      <c r="DP305" s="69" t="str">
        <f t="shared" si="376"/>
        <v>.</v>
      </c>
      <c r="DQ305" s="69" t="str">
        <f t="shared" si="377"/>
        <v>а6</v>
      </c>
      <c r="DR305" s="69" t="str">
        <f t="shared" si="378"/>
        <v>а5</v>
      </c>
      <c r="DS305" s="69" t="str">
        <f t="shared" si="379"/>
        <v/>
      </c>
      <c r="DT305" s="69" t="str">
        <f t="shared" si="380"/>
        <v/>
      </c>
      <c r="DU305" s="69" t="str">
        <f t="shared" si="381"/>
        <v/>
      </c>
      <c r="DV305" s="69" t="str">
        <f t="shared" si="382"/>
        <v/>
      </c>
      <c r="DX305" s="38" t="s">
        <v>212</v>
      </c>
      <c r="DY305" s="29">
        <v>2</v>
      </c>
      <c r="DZ305" s="69" t="str">
        <f t="shared" si="383"/>
        <v>.</v>
      </c>
      <c r="EA305" s="69" t="str">
        <f t="shared" si="384"/>
        <v>.</v>
      </c>
      <c r="EB305" s="69" t="str">
        <f t="shared" si="385"/>
        <v>.</v>
      </c>
      <c r="EC305" s="69" t="str">
        <f t="shared" si="386"/>
        <v>.</v>
      </c>
      <c r="ED305" s="69" t="str">
        <f t="shared" si="387"/>
        <v>.</v>
      </c>
      <c r="EE305" s="69" t="str">
        <f t="shared" si="388"/>
        <v>.</v>
      </c>
      <c r="EF305" s="69" t="str">
        <f t="shared" si="389"/>
        <v>.</v>
      </c>
      <c r="EG305" s="69" t="str">
        <f t="shared" si="390"/>
        <v>.</v>
      </c>
      <c r="EH305" s="69" t="str">
        <f t="shared" si="391"/>
        <v>.</v>
      </c>
      <c r="EI305" s="69" t="str">
        <f t="shared" si="392"/>
        <v>.</v>
      </c>
      <c r="EJ305" s="69" t="str">
        <f t="shared" si="393"/>
        <v>.</v>
      </c>
      <c r="EK305" s="69" t="str">
        <f t="shared" si="394"/>
        <v>.</v>
      </c>
      <c r="EL305" s="69" t="str">
        <f t="shared" si="395"/>
        <v>.</v>
      </c>
      <c r="EM305" s="69" t="str">
        <f t="shared" si="396"/>
        <v>.</v>
      </c>
      <c r="EN305" s="69" t="str">
        <f t="shared" si="397"/>
        <v>.</v>
      </c>
      <c r="EO305" s="69" t="str">
        <f t="shared" si="398"/>
        <v>.</v>
      </c>
      <c r="EP305" s="69" t="str">
        <f t="shared" si="399"/>
        <v>.</v>
      </c>
      <c r="EQ305" s="69" t="str">
        <f t="shared" si="400"/>
        <v>.</v>
      </c>
      <c r="ER305" s="69" t="str">
        <f t="shared" si="401"/>
        <v>.</v>
      </c>
      <c r="ES305" s="69" t="str">
        <f t="shared" si="402"/>
        <v/>
      </c>
      <c r="ET305" s="69" t="str">
        <f t="shared" si="403"/>
        <v/>
      </c>
      <c r="EU305" s="69" t="str">
        <f t="shared" si="404"/>
        <v/>
      </c>
      <c r="EV305" s="69" t="str">
        <f t="shared" si="405"/>
        <v/>
      </c>
      <c r="EX305" s="38" t="s">
        <v>212</v>
      </c>
      <c r="EY305" s="29">
        <v>2</v>
      </c>
      <c r="EZ305" s="69" t="str">
        <f t="shared" ref="EZ305:FV305" si="451">IF(ISBLANK(AY187),"",INDEX($AN$4:$AN$111,MATCH(AY187,$AI$4:$AI$111,0)))</f>
        <v>.</v>
      </c>
      <c r="FA305" s="69" t="str">
        <f t="shared" si="451"/>
        <v>.</v>
      </c>
      <c r="FB305" s="69" t="str">
        <f t="shared" si="451"/>
        <v>.</v>
      </c>
      <c r="FC305" s="69" t="str">
        <f t="shared" si="451"/>
        <v>.</v>
      </c>
      <c r="FD305" s="69" t="str">
        <f t="shared" si="451"/>
        <v>.</v>
      </c>
      <c r="FE305" s="69" t="str">
        <f t="shared" si="451"/>
        <v>.</v>
      </c>
      <c r="FF305" s="69" t="str">
        <f t="shared" si="451"/>
        <v>.</v>
      </c>
      <c r="FG305" s="69" t="str">
        <f t="shared" si="451"/>
        <v>.</v>
      </c>
      <c r="FH305" s="69" t="str">
        <f t="shared" si="451"/>
        <v>.</v>
      </c>
      <c r="FI305" s="69" t="str">
        <f t="shared" si="451"/>
        <v>.</v>
      </c>
      <c r="FJ305" s="69" t="str">
        <f t="shared" si="451"/>
        <v>.</v>
      </c>
      <c r="FK305" s="69" t="str">
        <f t="shared" si="451"/>
        <v>.</v>
      </c>
      <c r="FL305" s="69" t="str">
        <f t="shared" si="451"/>
        <v>.</v>
      </c>
      <c r="FM305" s="69" t="str">
        <f t="shared" si="451"/>
        <v>.</v>
      </c>
      <c r="FN305" s="69" t="str">
        <f t="shared" si="451"/>
        <v>.</v>
      </c>
      <c r="FO305" s="69" t="str">
        <f t="shared" si="451"/>
        <v>.</v>
      </c>
      <c r="FP305" s="69" t="str">
        <f t="shared" si="451"/>
        <v>.</v>
      </c>
      <c r="FQ305" s="69" t="str">
        <f t="shared" si="451"/>
        <v>.</v>
      </c>
      <c r="FR305" s="69" t="str">
        <f t="shared" si="451"/>
        <v>.</v>
      </c>
      <c r="FS305" s="69" t="str">
        <f t="shared" si="451"/>
        <v/>
      </c>
      <c r="FT305" s="69" t="str">
        <f t="shared" si="451"/>
        <v/>
      </c>
      <c r="FU305" s="69" t="str">
        <f t="shared" si="451"/>
        <v/>
      </c>
      <c r="FV305" s="69" t="str">
        <f t="shared" si="451"/>
        <v/>
      </c>
    </row>
    <row r="306" spans="9:178" x14ac:dyDescent="0.25">
      <c r="I306" s="24" t="s">
        <v>212</v>
      </c>
      <c r="J306" s="29">
        <v>3</v>
      </c>
      <c r="K306" s="92" t="str">
        <f t="shared" ref="K306:AR306" si="452">IF(ISNA(MATCH(K$289,$BY347:$FV347,0)),"",INDEX($BY388:$FV388,MATCH(K$289,$BY347:$FV347,0)))</f>
        <v>русяз</v>
      </c>
      <c r="L306" s="92" t="str">
        <f t="shared" si="452"/>
        <v>руслит</v>
      </c>
      <c r="M306" s="92" t="str">
        <f t="shared" si="452"/>
        <v>руслит</v>
      </c>
      <c r="N306" s="92" t="str">
        <f t="shared" si="452"/>
        <v>русяз</v>
      </c>
      <c r="O306" s="92" t="str">
        <f t="shared" si="452"/>
        <v>беллит</v>
      </c>
      <c r="P306" s="92" t="str">
        <f t="shared" si="452"/>
        <v/>
      </c>
      <c r="Q306" s="92" t="str">
        <f t="shared" si="452"/>
        <v/>
      </c>
      <c r="R306" s="92" t="str">
        <f t="shared" si="452"/>
        <v>беляз</v>
      </c>
      <c r="S306" s="92" t="str">
        <f t="shared" si="452"/>
        <v>анг</v>
      </c>
      <c r="T306" s="92" t="str">
        <f t="shared" si="452"/>
        <v/>
      </c>
      <c r="U306" s="92" t="str">
        <f t="shared" si="452"/>
        <v/>
      </c>
      <c r="V306" s="92" t="str">
        <f t="shared" si="452"/>
        <v>анг</v>
      </c>
      <c r="W306" s="92" t="str">
        <f t="shared" si="452"/>
        <v>анг</v>
      </c>
      <c r="X306" s="92" t="str">
        <f t="shared" si="452"/>
        <v>анг</v>
      </c>
      <c r="Y306" s="92" t="str">
        <f t="shared" si="452"/>
        <v>анг</v>
      </c>
      <c r="Z306" s="92" t="str">
        <f t="shared" si="452"/>
        <v>мат</v>
      </c>
      <c r="AA306" s="92" t="str">
        <f t="shared" si="452"/>
        <v>мат</v>
      </c>
      <c r="AB306" s="92" t="str">
        <f t="shared" si="452"/>
        <v/>
      </c>
      <c r="AC306" s="92" t="str">
        <f t="shared" si="452"/>
        <v/>
      </c>
      <c r="AD306" s="92" t="str">
        <f t="shared" si="452"/>
        <v>инф</v>
      </c>
      <c r="AE306" s="92" t="str">
        <f t="shared" si="452"/>
        <v>физ</v>
      </c>
      <c r="AF306" s="92" t="str">
        <f t="shared" si="452"/>
        <v>био</v>
      </c>
      <c r="AG306" s="92" t="str">
        <f t="shared" si="452"/>
        <v/>
      </c>
      <c r="AH306" s="92" t="str">
        <f t="shared" si="452"/>
        <v>хим</v>
      </c>
      <c r="AI306" s="92" t="str">
        <f t="shared" si="452"/>
        <v/>
      </c>
      <c r="AJ306" s="92" t="str">
        <f t="shared" si="452"/>
        <v/>
      </c>
      <c r="AK306" s="92" t="str">
        <f t="shared" si="452"/>
        <v/>
      </c>
      <c r="AL306" s="92" t="str">
        <f t="shared" si="452"/>
        <v/>
      </c>
      <c r="AM306" s="92" t="str">
        <f t="shared" si="452"/>
        <v>фк</v>
      </c>
      <c r="AN306" s="92" t="str">
        <f t="shared" si="452"/>
        <v>фк</v>
      </c>
      <c r="AO306" s="92" t="str">
        <f t="shared" si="452"/>
        <v/>
      </c>
      <c r="AP306" s="92" t="str">
        <f t="shared" si="452"/>
        <v/>
      </c>
      <c r="AQ306" s="92" t="str">
        <f t="shared" si="452"/>
        <v/>
      </c>
      <c r="AR306" s="92" t="str">
        <f t="shared" si="452"/>
        <v>иск</v>
      </c>
      <c r="AW306" s="38" t="s">
        <v>212</v>
      </c>
      <c r="AX306" s="29">
        <v>3</v>
      </c>
      <c r="AY306" s="27" t="str">
        <f t="shared" ref="AY306:BU306" si="453">IF(AY188="","",INDEX($AP$4:$AP$111,MATCH(AY188,$AI$4:$AI$111,0)))</f>
        <v>Русск.лит.</v>
      </c>
      <c r="AZ306" s="27" t="str">
        <f t="shared" si="453"/>
        <v>Искусство</v>
      </c>
      <c r="BA306" s="27" t="str">
        <f t="shared" si="453"/>
        <v>Бел.язык</v>
      </c>
      <c r="BB306" s="27" t="str">
        <f t="shared" si="453"/>
        <v>Математика</v>
      </c>
      <c r="BC306" s="27" t="str">
        <f t="shared" si="453"/>
        <v>Иностр.язык</v>
      </c>
      <c r="BD306" s="27" t="str">
        <f t="shared" si="453"/>
        <v>Иностр.язык</v>
      </c>
      <c r="BE306" s="27" t="str">
        <f t="shared" si="453"/>
        <v>Химия</v>
      </c>
      <c r="BF306" s="27" t="str">
        <f t="shared" si="453"/>
        <v>Инф./Ин.яз.</v>
      </c>
      <c r="BG306" s="27" t="str">
        <f t="shared" si="453"/>
        <v>Физ.культ.и зд.</v>
      </c>
      <c r="BH306" s="27" t="str">
        <f t="shared" si="453"/>
        <v>Математика</v>
      </c>
      <c r="BI306" s="27" t="str">
        <f t="shared" si="453"/>
        <v>Русск.язык</v>
      </c>
      <c r="BJ306" s="27" t="str">
        <f t="shared" si="453"/>
        <v>Физика</v>
      </c>
      <c r="BK306" s="27" t="str">
        <f t="shared" si="453"/>
        <v>Физ.культ.и зд.</v>
      </c>
      <c r="BL306" s="27" t="str">
        <f t="shared" si="453"/>
        <v>Бел.лит.</v>
      </c>
      <c r="BM306" s="27" t="str">
        <f t="shared" si="453"/>
        <v>Русск.язык</v>
      </c>
      <c r="BN306" s="27" t="str">
        <f t="shared" si="453"/>
        <v>Биология</v>
      </c>
      <c r="BO306" s="27" t="str">
        <f t="shared" si="453"/>
        <v>Русск.лит.</v>
      </c>
      <c r="BP306" s="27" t="str">
        <f t="shared" si="453"/>
        <v/>
      </c>
      <c r="BQ306" s="27" t="str">
        <f t="shared" si="453"/>
        <v/>
      </c>
      <c r="BR306" s="27" t="str">
        <f t="shared" si="453"/>
        <v/>
      </c>
      <c r="BS306" s="27" t="str">
        <f t="shared" si="453"/>
        <v/>
      </c>
      <c r="BT306" s="27" t="str">
        <f t="shared" si="453"/>
        <v/>
      </c>
      <c r="BU306" s="27" t="str">
        <f t="shared" si="453"/>
        <v/>
      </c>
      <c r="BW306" s="38" t="s">
        <v>212</v>
      </c>
      <c r="BX306" s="29">
        <v>3</v>
      </c>
      <c r="BY306" s="69" t="str">
        <f t="shared" si="337"/>
        <v>рл4</v>
      </c>
      <c r="BZ306" s="69" t="str">
        <f t="shared" si="338"/>
        <v>иск4</v>
      </c>
      <c r="CA306" s="69" t="str">
        <f t="shared" si="339"/>
        <v>б5</v>
      </c>
      <c r="CB306" s="69" t="str">
        <f t="shared" si="340"/>
        <v>м2</v>
      </c>
      <c r="CC306" s="69" t="str">
        <f t="shared" si="341"/>
        <v>а4</v>
      </c>
      <c r="CD306" s="69" t="str">
        <f t="shared" si="342"/>
        <v>а1</v>
      </c>
      <c r="CE306" s="69" t="str">
        <f t="shared" si="343"/>
        <v>х1</v>
      </c>
      <c r="CF306" s="69" t="str">
        <f t="shared" si="344"/>
        <v>инф</v>
      </c>
      <c r="CG306" s="69" t="str">
        <f t="shared" si="345"/>
        <v>фк2</v>
      </c>
      <c r="CH306" s="69" t="str">
        <f t="shared" si="346"/>
        <v>м1</v>
      </c>
      <c r="CI306" s="69" t="str">
        <f t="shared" si="347"/>
        <v>р1</v>
      </c>
      <c r="CJ306" s="69" t="str">
        <f t="shared" si="348"/>
        <v>ф1</v>
      </c>
      <c r="CK306" s="69" t="str">
        <f t="shared" si="349"/>
        <v>фк1</v>
      </c>
      <c r="CL306" s="69" t="str">
        <f t="shared" si="350"/>
        <v>бл2</v>
      </c>
      <c r="CM306" s="69" t="str">
        <f t="shared" si="351"/>
        <v>р2</v>
      </c>
      <c r="CN306" s="69" t="str">
        <f t="shared" si="352"/>
        <v>би1</v>
      </c>
      <c r="CO306" s="69" t="str">
        <f t="shared" si="353"/>
        <v>рл3</v>
      </c>
      <c r="CP306" s="69" t="str">
        <f t="shared" si="354"/>
        <v/>
      </c>
      <c r="CQ306" s="69" t="str">
        <f t="shared" si="355"/>
        <v/>
      </c>
      <c r="CR306" s="69" t="str">
        <f t="shared" si="356"/>
        <v/>
      </c>
      <c r="CS306" s="69" t="str">
        <f t="shared" si="357"/>
        <v/>
      </c>
      <c r="CT306" s="69" t="str">
        <f t="shared" si="358"/>
        <v/>
      </c>
      <c r="CU306" s="69" t="str">
        <f t="shared" si="359"/>
        <v/>
      </c>
      <c r="CX306" s="38" t="s">
        <v>212</v>
      </c>
      <c r="CY306" s="29">
        <v>3</v>
      </c>
      <c r="CZ306" s="69" t="str">
        <f t="shared" si="360"/>
        <v>.</v>
      </c>
      <c r="DA306" s="69" t="str">
        <f t="shared" si="361"/>
        <v>.</v>
      </c>
      <c r="DB306" s="69" t="str">
        <f t="shared" si="362"/>
        <v>.</v>
      </c>
      <c r="DC306" s="69" t="str">
        <f t="shared" si="363"/>
        <v>.</v>
      </c>
      <c r="DD306" s="69" t="str">
        <f t="shared" si="364"/>
        <v>а7</v>
      </c>
      <c r="DE306" s="69" t="str">
        <f t="shared" si="365"/>
        <v>а5</v>
      </c>
      <c r="DF306" s="69" t="str">
        <f t="shared" si="366"/>
        <v>.</v>
      </c>
      <c r="DG306" s="69" t="str">
        <f t="shared" si="367"/>
        <v>а6</v>
      </c>
      <c r="DH306" s="69" t="str">
        <f t="shared" si="368"/>
        <v>.</v>
      </c>
      <c r="DI306" s="69" t="str">
        <f t="shared" si="369"/>
        <v>.</v>
      </c>
      <c r="DJ306" s="69" t="str">
        <f t="shared" si="370"/>
        <v>.</v>
      </c>
      <c r="DK306" s="69" t="str">
        <f t="shared" si="371"/>
        <v>.</v>
      </c>
      <c r="DL306" s="69" t="str">
        <f t="shared" si="372"/>
        <v>.</v>
      </c>
      <c r="DM306" s="69" t="str">
        <f t="shared" si="373"/>
        <v>.</v>
      </c>
      <c r="DN306" s="69" t="str">
        <f t="shared" si="374"/>
        <v>.</v>
      </c>
      <c r="DO306" s="69" t="str">
        <f t="shared" si="375"/>
        <v>.</v>
      </c>
      <c r="DP306" s="69" t="str">
        <f t="shared" si="376"/>
        <v>.</v>
      </c>
      <c r="DQ306" s="69" t="str">
        <f t="shared" si="377"/>
        <v/>
      </c>
      <c r="DR306" s="69" t="str">
        <f t="shared" si="378"/>
        <v/>
      </c>
      <c r="DS306" s="69" t="str">
        <f t="shared" si="379"/>
        <v/>
      </c>
      <c r="DT306" s="69" t="str">
        <f t="shared" si="380"/>
        <v/>
      </c>
      <c r="DU306" s="69" t="str">
        <f t="shared" si="381"/>
        <v/>
      </c>
      <c r="DV306" s="69" t="str">
        <f t="shared" si="382"/>
        <v/>
      </c>
      <c r="DX306" s="38" t="s">
        <v>212</v>
      </c>
      <c r="DY306" s="29">
        <v>3</v>
      </c>
      <c r="DZ306" s="69" t="str">
        <f t="shared" si="383"/>
        <v>.</v>
      </c>
      <c r="EA306" s="69" t="str">
        <f t="shared" si="384"/>
        <v>.</v>
      </c>
      <c r="EB306" s="69" t="str">
        <f t="shared" si="385"/>
        <v>.</v>
      </c>
      <c r="EC306" s="69" t="str">
        <f t="shared" si="386"/>
        <v>.</v>
      </c>
      <c r="ED306" s="69" t="str">
        <f t="shared" si="387"/>
        <v>.</v>
      </c>
      <c r="EE306" s="69" t="str">
        <f t="shared" si="388"/>
        <v>.</v>
      </c>
      <c r="EF306" s="69" t="str">
        <f t="shared" si="389"/>
        <v>.</v>
      </c>
      <c r="EG306" s="69" t="str">
        <f t="shared" si="390"/>
        <v>.</v>
      </c>
      <c r="EH306" s="69" t="str">
        <f t="shared" si="391"/>
        <v>.</v>
      </c>
      <c r="EI306" s="69" t="str">
        <f t="shared" si="392"/>
        <v>.</v>
      </c>
      <c r="EJ306" s="69" t="str">
        <f t="shared" si="393"/>
        <v>.</v>
      </c>
      <c r="EK306" s="69" t="str">
        <f t="shared" si="394"/>
        <v>.</v>
      </c>
      <c r="EL306" s="69" t="str">
        <f t="shared" si="395"/>
        <v>.</v>
      </c>
      <c r="EM306" s="69" t="str">
        <f t="shared" si="396"/>
        <v>.</v>
      </c>
      <c r="EN306" s="69" t="str">
        <f t="shared" si="397"/>
        <v>.</v>
      </c>
      <c r="EO306" s="69" t="str">
        <f t="shared" si="398"/>
        <v>.</v>
      </c>
      <c r="EP306" s="69" t="str">
        <f t="shared" si="399"/>
        <v>.</v>
      </c>
      <c r="EQ306" s="69" t="str">
        <f t="shared" si="400"/>
        <v/>
      </c>
      <c r="ER306" s="69" t="str">
        <f t="shared" si="401"/>
        <v/>
      </c>
      <c r="ES306" s="69" t="str">
        <f t="shared" si="402"/>
        <v/>
      </c>
      <c r="ET306" s="69" t="str">
        <f t="shared" si="403"/>
        <v/>
      </c>
      <c r="EU306" s="69" t="str">
        <f t="shared" si="404"/>
        <v/>
      </c>
      <c r="EV306" s="69" t="str">
        <f t="shared" si="405"/>
        <v/>
      </c>
      <c r="EX306" s="38" t="s">
        <v>212</v>
      </c>
      <c r="EY306" s="29">
        <v>3</v>
      </c>
      <c r="EZ306" s="69" t="str">
        <f t="shared" ref="EZ306:FV306" si="454">IF(ISBLANK(AY188),"",INDEX($AN$4:$AN$111,MATCH(AY188,$AI$4:$AI$111,0)))</f>
        <v>.</v>
      </c>
      <c r="FA306" s="69" t="str">
        <f t="shared" si="454"/>
        <v>.</v>
      </c>
      <c r="FB306" s="69" t="str">
        <f t="shared" si="454"/>
        <v>.</v>
      </c>
      <c r="FC306" s="69" t="str">
        <f t="shared" si="454"/>
        <v>.</v>
      </c>
      <c r="FD306" s="69" t="str">
        <f t="shared" si="454"/>
        <v>.</v>
      </c>
      <c r="FE306" s="69" t="str">
        <f t="shared" si="454"/>
        <v>.</v>
      </c>
      <c r="FF306" s="69" t="str">
        <f t="shared" si="454"/>
        <v>.</v>
      </c>
      <c r="FG306" s="69" t="str">
        <f t="shared" si="454"/>
        <v>.</v>
      </c>
      <c r="FH306" s="69" t="str">
        <f t="shared" si="454"/>
        <v>.</v>
      </c>
      <c r="FI306" s="69" t="str">
        <f t="shared" si="454"/>
        <v>.</v>
      </c>
      <c r="FJ306" s="69" t="str">
        <f t="shared" si="454"/>
        <v>.</v>
      </c>
      <c r="FK306" s="69" t="str">
        <f t="shared" si="454"/>
        <v>.</v>
      </c>
      <c r="FL306" s="69" t="str">
        <f t="shared" si="454"/>
        <v>.</v>
      </c>
      <c r="FM306" s="69" t="str">
        <f t="shared" si="454"/>
        <v>.</v>
      </c>
      <c r="FN306" s="69" t="str">
        <f t="shared" si="454"/>
        <v>.</v>
      </c>
      <c r="FO306" s="69" t="str">
        <f t="shared" si="454"/>
        <v>.</v>
      </c>
      <c r="FP306" s="69" t="str">
        <f t="shared" si="454"/>
        <v>.</v>
      </c>
      <c r="FQ306" s="69" t="str">
        <f t="shared" si="454"/>
        <v/>
      </c>
      <c r="FR306" s="69" t="str">
        <f t="shared" si="454"/>
        <v/>
      </c>
      <c r="FS306" s="69" t="str">
        <f t="shared" si="454"/>
        <v/>
      </c>
      <c r="FT306" s="69" t="str">
        <f t="shared" si="454"/>
        <v/>
      </c>
      <c r="FU306" s="69" t="str">
        <f t="shared" si="454"/>
        <v/>
      </c>
      <c r="FV306" s="69" t="str">
        <f t="shared" si="454"/>
        <v/>
      </c>
    </row>
    <row r="307" spans="9:178" x14ac:dyDescent="0.25">
      <c r="I307" s="24" t="s">
        <v>212</v>
      </c>
      <c r="J307" s="29">
        <v>4</v>
      </c>
      <c r="K307" s="92" t="str">
        <f t="shared" ref="K307:AR307" si="455">IF(ISNA(MATCH(K$289,$BY348:$FV348,0)),"",INDEX($BY389:$FV389,MATCH(K$289,$BY348:$FV348,0)))</f>
        <v>руслит</v>
      </c>
      <c r="L307" s="92" t="str">
        <f t="shared" si="455"/>
        <v>русяз</v>
      </c>
      <c r="M307" s="92" t="str">
        <f t="shared" si="455"/>
        <v>руслит</v>
      </c>
      <c r="N307" s="92" t="str">
        <f t="shared" si="455"/>
        <v>беляз</v>
      </c>
      <c r="O307" s="92" t="str">
        <f t="shared" si="455"/>
        <v>беляз</v>
      </c>
      <c r="P307" s="92" t="str">
        <f t="shared" si="455"/>
        <v/>
      </c>
      <c r="Q307" s="92" t="str">
        <f t="shared" si="455"/>
        <v>беляз</v>
      </c>
      <c r="R307" s="92" t="str">
        <f t="shared" si="455"/>
        <v>беллит</v>
      </c>
      <c r="S307" s="92" t="str">
        <f t="shared" si="455"/>
        <v>анг</v>
      </c>
      <c r="T307" s="92" t="str">
        <f t="shared" si="455"/>
        <v>анг</v>
      </c>
      <c r="U307" s="92" t="str">
        <f t="shared" si="455"/>
        <v>анг</v>
      </c>
      <c r="V307" s="92" t="str">
        <f t="shared" si="455"/>
        <v>анг</v>
      </c>
      <c r="W307" s="92" t="str">
        <f t="shared" si="455"/>
        <v/>
      </c>
      <c r="X307" s="92" t="str">
        <f t="shared" si="455"/>
        <v/>
      </c>
      <c r="Y307" s="92" t="str">
        <f t="shared" si="455"/>
        <v>анг</v>
      </c>
      <c r="Z307" s="92" t="str">
        <f t="shared" si="455"/>
        <v>мат</v>
      </c>
      <c r="AA307" s="92" t="str">
        <f t="shared" si="455"/>
        <v>мат</v>
      </c>
      <c r="AB307" s="92" t="str">
        <f t="shared" si="455"/>
        <v>мат</v>
      </c>
      <c r="AC307" s="92" t="str">
        <f t="shared" si="455"/>
        <v>мат</v>
      </c>
      <c r="AD307" s="92" t="str">
        <f t="shared" si="455"/>
        <v>инф</v>
      </c>
      <c r="AE307" s="92" t="str">
        <f t="shared" si="455"/>
        <v>физ</v>
      </c>
      <c r="AF307" s="92" t="str">
        <f t="shared" si="455"/>
        <v>био</v>
      </c>
      <c r="AG307" s="92" t="str">
        <f t="shared" si="455"/>
        <v/>
      </c>
      <c r="AH307" s="92" t="str">
        <f t="shared" si="455"/>
        <v>хим</v>
      </c>
      <c r="AI307" s="92" t="str">
        <f t="shared" si="455"/>
        <v/>
      </c>
      <c r="AJ307" s="92" t="str">
        <f t="shared" si="455"/>
        <v/>
      </c>
      <c r="AK307" s="92" t="str">
        <f t="shared" si="455"/>
        <v>ист</v>
      </c>
      <c r="AL307" s="92" t="str">
        <f t="shared" si="455"/>
        <v/>
      </c>
      <c r="AM307" s="92" t="str">
        <f t="shared" si="455"/>
        <v/>
      </c>
      <c r="AN307" s="92" t="str">
        <f t="shared" si="455"/>
        <v/>
      </c>
      <c r="AO307" s="92" t="str">
        <f t="shared" si="455"/>
        <v/>
      </c>
      <c r="AP307" s="92" t="str">
        <f t="shared" si="455"/>
        <v/>
      </c>
      <c r="AQ307" s="92" t="str">
        <f t="shared" si="455"/>
        <v/>
      </c>
      <c r="AR307" s="92" t="str">
        <f t="shared" si="455"/>
        <v/>
      </c>
      <c r="AW307" s="38" t="s">
        <v>212</v>
      </c>
      <c r="AX307" s="29">
        <v>4</v>
      </c>
      <c r="AY307" s="27" t="str">
        <f t="shared" ref="AY307:BU307" si="456">IF(AY189="","",INDEX($AP$4:$AP$111,MATCH(AY189,$AI$4:$AI$111,0)))</f>
        <v>Бел.язык</v>
      </c>
      <c r="AZ307" s="27" t="str">
        <f t="shared" si="456"/>
        <v>Математика</v>
      </c>
      <c r="BA307" s="27" t="str">
        <f t="shared" si="456"/>
        <v>Бел.лит.</v>
      </c>
      <c r="BB307" s="27" t="str">
        <f t="shared" si="456"/>
        <v>Русск.лит.</v>
      </c>
      <c r="BC307" s="27" t="str">
        <f t="shared" si="456"/>
        <v>История</v>
      </c>
      <c r="BD307" s="27" t="str">
        <f t="shared" si="456"/>
        <v>Бел.язык</v>
      </c>
      <c r="BE307" s="27" t="str">
        <f t="shared" si="456"/>
        <v>Иностр.язык</v>
      </c>
      <c r="BF307" s="27" t="str">
        <f t="shared" si="456"/>
        <v>Ин.яз./Инф.</v>
      </c>
      <c r="BG307" s="27" t="str">
        <f t="shared" si="456"/>
        <v>Иностр.язык</v>
      </c>
      <c r="BH307" s="27" t="str">
        <f t="shared" si="456"/>
        <v>Физика</v>
      </c>
      <c r="BI307" s="27" t="str">
        <f t="shared" si="456"/>
        <v>Математика</v>
      </c>
      <c r="BJ307" s="27" t="str">
        <f t="shared" si="456"/>
        <v>Русск.язык</v>
      </c>
      <c r="BK307" s="27" t="str">
        <f t="shared" si="456"/>
        <v>Математика</v>
      </c>
      <c r="BL307" s="27" t="str">
        <f t="shared" si="456"/>
        <v>Бел.язык</v>
      </c>
      <c r="BM307" s="27" t="str">
        <f t="shared" si="456"/>
        <v>Русск.лит.</v>
      </c>
      <c r="BN307" s="27" t="str">
        <f t="shared" si="456"/>
        <v>Математика</v>
      </c>
      <c r="BO307" s="27" t="str">
        <f t="shared" si="456"/>
        <v>Химия/Биология</v>
      </c>
      <c r="BP307" s="27" t="str">
        <f t="shared" si="456"/>
        <v/>
      </c>
      <c r="BQ307" s="27" t="str">
        <f t="shared" si="456"/>
        <v/>
      </c>
      <c r="BR307" s="27" t="str">
        <f t="shared" si="456"/>
        <v/>
      </c>
      <c r="BS307" s="27" t="str">
        <f t="shared" si="456"/>
        <v/>
      </c>
      <c r="BT307" s="27" t="str">
        <f t="shared" si="456"/>
        <v/>
      </c>
      <c r="BU307" s="27" t="str">
        <f t="shared" si="456"/>
        <v/>
      </c>
      <c r="BW307" s="38" t="s">
        <v>212</v>
      </c>
      <c r="BX307" s="29">
        <v>4</v>
      </c>
      <c r="BY307" s="69" t="str">
        <f t="shared" si="337"/>
        <v>б1</v>
      </c>
      <c r="BZ307" s="69" t="str">
        <f t="shared" si="338"/>
        <v>м4</v>
      </c>
      <c r="CA307" s="69" t="str">
        <f t="shared" si="339"/>
        <v>бл5</v>
      </c>
      <c r="CB307" s="69" t="str">
        <f t="shared" si="340"/>
        <v>рл4</v>
      </c>
      <c r="CC307" s="69" t="str">
        <f t="shared" si="341"/>
        <v>ис3</v>
      </c>
      <c r="CD307" s="69" t="str">
        <f t="shared" si="342"/>
        <v>б4</v>
      </c>
      <c r="CE307" s="69" t="str">
        <f t="shared" si="343"/>
        <v>а1</v>
      </c>
      <c r="CF307" s="69" t="str">
        <f t="shared" si="344"/>
        <v>а3</v>
      </c>
      <c r="CG307" s="69" t="str">
        <f t="shared" si="345"/>
        <v>а2</v>
      </c>
      <c r="CH307" s="69" t="str">
        <f t="shared" si="346"/>
        <v>ф1</v>
      </c>
      <c r="CI307" s="69" t="str">
        <f t="shared" si="347"/>
        <v>м3</v>
      </c>
      <c r="CJ307" s="69" t="str">
        <f t="shared" si="348"/>
        <v>р3</v>
      </c>
      <c r="CK307" s="69" t="str">
        <f t="shared" si="349"/>
        <v>м2</v>
      </c>
      <c r="CL307" s="69" t="str">
        <f t="shared" si="350"/>
        <v>б2</v>
      </c>
      <c r="CM307" s="69" t="str">
        <f t="shared" si="351"/>
        <v>рл2</v>
      </c>
      <c r="CN307" s="69" t="str">
        <f t="shared" si="352"/>
        <v>м1</v>
      </c>
      <c r="CO307" s="69" t="str">
        <f t="shared" si="353"/>
        <v>хим</v>
      </c>
      <c r="CP307" s="69" t="str">
        <f t="shared" si="354"/>
        <v/>
      </c>
      <c r="CQ307" s="69" t="str">
        <f t="shared" si="355"/>
        <v/>
      </c>
      <c r="CR307" s="69" t="str">
        <f t="shared" si="356"/>
        <v/>
      </c>
      <c r="CS307" s="69" t="str">
        <f t="shared" si="357"/>
        <v/>
      </c>
      <c r="CT307" s="69" t="str">
        <f t="shared" si="358"/>
        <v/>
      </c>
      <c r="CU307" s="69" t="str">
        <f t="shared" si="359"/>
        <v/>
      </c>
      <c r="CX307" s="38" t="s">
        <v>212</v>
      </c>
      <c r="CY307" s="29">
        <v>4</v>
      </c>
      <c r="CZ307" s="69" t="str">
        <f t="shared" si="360"/>
        <v>.</v>
      </c>
      <c r="DA307" s="69" t="str">
        <f t="shared" si="361"/>
        <v>.</v>
      </c>
      <c r="DB307" s="69" t="str">
        <f t="shared" si="362"/>
        <v>.</v>
      </c>
      <c r="DC307" s="69" t="str">
        <f t="shared" si="363"/>
        <v>.</v>
      </c>
      <c r="DD307" s="69" t="str">
        <f t="shared" si="364"/>
        <v>.</v>
      </c>
      <c r="DE307" s="69" t="str">
        <f t="shared" si="365"/>
        <v>.</v>
      </c>
      <c r="DF307" s="69" t="str">
        <f t="shared" si="366"/>
        <v>а4</v>
      </c>
      <c r="DG307" s="69" t="str">
        <f t="shared" si="367"/>
        <v>инф</v>
      </c>
      <c r="DH307" s="69" t="str">
        <f t="shared" si="368"/>
        <v>а7</v>
      </c>
      <c r="DI307" s="69" t="str">
        <f t="shared" si="369"/>
        <v>.</v>
      </c>
      <c r="DJ307" s="69" t="str">
        <f t="shared" si="370"/>
        <v>.</v>
      </c>
      <c r="DK307" s="69" t="str">
        <f t="shared" si="371"/>
        <v>.</v>
      </c>
      <c r="DL307" s="69" t="str">
        <f t="shared" si="372"/>
        <v>.</v>
      </c>
      <c r="DM307" s="69" t="str">
        <f t="shared" si="373"/>
        <v>.</v>
      </c>
      <c r="DN307" s="69" t="str">
        <f t="shared" si="374"/>
        <v>.</v>
      </c>
      <c r="DO307" s="69" t="str">
        <f t="shared" si="375"/>
        <v>.</v>
      </c>
      <c r="DP307" s="69" t="str">
        <f t="shared" si="376"/>
        <v>би1</v>
      </c>
      <c r="DQ307" s="69" t="str">
        <f t="shared" si="377"/>
        <v/>
      </c>
      <c r="DR307" s="69" t="str">
        <f t="shared" si="378"/>
        <v/>
      </c>
      <c r="DS307" s="69" t="str">
        <f t="shared" si="379"/>
        <v/>
      </c>
      <c r="DT307" s="69" t="str">
        <f t="shared" si="380"/>
        <v/>
      </c>
      <c r="DU307" s="69" t="str">
        <f t="shared" si="381"/>
        <v/>
      </c>
      <c r="DV307" s="69" t="str">
        <f t="shared" si="382"/>
        <v/>
      </c>
      <c r="DX307" s="38" t="s">
        <v>212</v>
      </c>
      <c r="DY307" s="29">
        <v>4</v>
      </c>
      <c r="DZ307" s="69" t="str">
        <f t="shared" si="383"/>
        <v>.</v>
      </c>
      <c r="EA307" s="69" t="str">
        <f t="shared" si="384"/>
        <v>.</v>
      </c>
      <c r="EB307" s="69" t="str">
        <f t="shared" si="385"/>
        <v>.</v>
      </c>
      <c r="EC307" s="69" t="str">
        <f t="shared" si="386"/>
        <v>.</v>
      </c>
      <c r="ED307" s="69" t="str">
        <f t="shared" si="387"/>
        <v>.</v>
      </c>
      <c r="EE307" s="69" t="str">
        <f t="shared" si="388"/>
        <v>.</v>
      </c>
      <c r="EF307" s="69" t="str">
        <f t="shared" si="389"/>
        <v>.</v>
      </c>
      <c r="EG307" s="69" t="str">
        <f t="shared" si="390"/>
        <v>.</v>
      </c>
      <c r="EH307" s="69" t="str">
        <f t="shared" si="391"/>
        <v>.</v>
      </c>
      <c r="EI307" s="69" t="str">
        <f t="shared" si="392"/>
        <v>.</v>
      </c>
      <c r="EJ307" s="69" t="str">
        <f t="shared" si="393"/>
        <v>.</v>
      </c>
      <c r="EK307" s="69" t="str">
        <f t="shared" si="394"/>
        <v>.</v>
      </c>
      <c r="EL307" s="69" t="str">
        <f t="shared" si="395"/>
        <v>.</v>
      </c>
      <c r="EM307" s="69" t="str">
        <f t="shared" si="396"/>
        <v>.</v>
      </c>
      <c r="EN307" s="69" t="str">
        <f t="shared" si="397"/>
        <v>.</v>
      </c>
      <c r="EO307" s="69" t="str">
        <f t="shared" si="398"/>
        <v>.</v>
      </c>
      <c r="EP307" s="69" t="str">
        <f t="shared" si="399"/>
        <v>.</v>
      </c>
      <c r="EQ307" s="69" t="str">
        <f t="shared" si="400"/>
        <v/>
      </c>
      <c r="ER307" s="69" t="str">
        <f t="shared" si="401"/>
        <v/>
      </c>
      <c r="ES307" s="69" t="str">
        <f t="shared" si="402"/>
        <v/>
      </c>
      <c r="ET307" s="69" t="str">
        <f t="shared" si="403"/>
        <v/>
      </c>
      <c r="EU307" s="69" t="str">
        <f t="shared" si="404"/>
        <v/>
      </c>
      <c r="EV307" s="69" t="str">
        <f t="shared" si="405"/>
        <v/>
      </c>
      <c r="EX307" s="38" t="s">
        <v>212</v>
      </c>
      <c r="EY307" s="29">
        <v>4</v>
      </c>
      <c r="EZ307" s="69" t="str">
        <f t="shared" ref="EZ307:FV307" si="457">IF(ISBLANK(AY189),"",INDEX($AN$4:$AN$111,MATCH(AY189,$AI$4:$AI$111,0)))</f>
        <v>.</v>
      </c>
      <c r="FA307" s="69" t="str">
        <f t="shared" si="457"/>
        <v>.</v>
      </c>
      <c r="FB307" s="69" t="str">
        <f t="shared" si="457"/>
        <v>.</v>
      </c>
      <c r="FC307" s="69" t="str">
        <f t="shared" si="457"/>
        <v>.</v>
      </c>
      <c r="FD307" s="69" t="str">
        <f t="shared" si="457"/>
        <v>.</v>
      </c>
      <c r="FE307" s="69" t="str">
        <f t="shared" si="457"/>
        <v>.</v>
      </c>
      <c r="FF307" s="69" t="str">
        <f t="shared" si="457"/>
        <v>.</v>
      </c>
      <c r="FG307" s="69" t="str">
        <f t="shared" si="457"/>
        <v>.</v>
      </c>
      <c r="FH307" s="69" t="str">
        <f t="shared" si="457"/>
        <v>.</v>
      </c>
      <c r="FI307" s="69" t="str">
        <f t="shared" si="457"/>
        <v>.</v>
      </c>
      <c r="FJ307" s="69" t="str">
        <f t="shared" si="457"/>
        <v>.</v>
      </c>
      <c r="FK307" s="69" t="str">
        <f t="shared" si="457"/>
        <v>.</v>
      </c>
      <c r="FL307" s="69" t="str">
        <f t="shared" si="457"/>
        <v>.</v>
      </c>
      <c r="FM307" s="69" t="str">
        <f t="shared" si="457"/>
        <v>.</v>
      </c>
      <c r="FN307" s="69" t="str">
        <f t="shared" si="457"/>
        <v>.</v>
      </c>
      <c r="FO307" s="69" t="str">
        <f t="shared" si="457"/>
        <v>.</v>
      </c>
      <c r="FP307" s="69" t="str">
        <f t="shared" si="457"/>
        <v>.</v>
      </c>
      <c r="FQ307" s="69" t="str">
        <f t="shared" si="457"/>
        <v/>
      </c>
      <c r="FR307" s="69" t="str">
        <f t="shared" si="457"/>
        <v/>
      </c>
      <c r="FS307" s="69" t="str">
        <f t="shared" si="457"/>
        <v/>
      </c>
      <c r="FT307" s="69" t="str">
        <f t="shared" si="457"/>
        <v/>
      </c>
      <c r="FU307" s="69" t="str">
        <f t="shared" si="457"/>
        <v/>
      </c>
      <c r="FV307" s="69" t="str">
        <f t="shared" si="457"/>
        <v/>
      </c>
    </row>
    <row r="308" spans="9:178" x14ac:dyDescent="0.25">
      <c r="I308" s="24" t="s">
        <v>212</v>
      </c>
      <c r="J308" s="29">
        <v>5</v>
      </c>
      <c r="K308" s="92" t="str">
        <f t="shared" ref="K308:AR308" si="458">IF(ISNA(MATCH(K$289,$BY349:$FV349,0)),"",INDEX($BY390:$FV390,MATCH(K$289,$BY349:$FV349,0)))</f>
        <v>руслит</v>
      </c>
      <c r="L308" s="92" t="str">
        <f t="shared" si="458"/>
        <v>руслит</v>
      </c>
      <c r="M308" s="92" t="str">
        <f t="shared" si="458"/>
        <v/>
      </c>
      <c r="N308" s="92" t="str">
        <f t="shared" si="458"/>
        <v>беллит</v>
      </c>
      <c r="O308" s="92" t="str">
        <f t="shared" si="458"/>
        <v>беляз</v>
      </c>
      <c r="P308" s="92" t="str">
        <f t="shared" si="458"/>
        <v/>
      </c>
      <c r="Q308" s="92" t="str">
        <f t="shared" si="458"/>
        <v>беляз</v>
      </c>
      <c r="R308" s="92" t="str">
        <f t="shared" si="458"/>
        <v/>
      </c>
      <c r="S308" s="92" t="str">
        <f t="shared" si="458"/>
        <v/>
      </c>
      <c r="T308" s="92" t="str">
        <f t="shared" si="458"/>
        <v>анг</v>
      </c>
      <c r="U308" s="92" t="str">
        <f t="shared" si="458"/>
        <v>анг</v>
      </c>
      <c r="V308" s="92" t="str">
        <f t="shared" si="458"/>
        <v/>
      </c>
      <c r="W308" s="92" t="str">
        <f t="shared" si="458"/>
        <v>анг</v>
      </c>
      <c r="X308" s="92" t="str">
        <f t="shared" si="458"/>
        <v>анг</v>
      </c>
      <c r="Y308" s="92" t="str">
        <f t="shared" si="458"/>
        <v>анг</v>
      </c>
      <c r="Z308" s="92" t="str">
        <f t="shared" si="458"/>
        <v>мат</v>
      </c>
      <c r="AA308" s="92" t="str">
        <f t="shared" si="458"/>
        <v>мат</v>
      </c>
      <c r="AB308" s="92" t="str">
        <f t="shared" si="458"/>
        <v>мат</v>
      </c>
      <c r="AC308" s="92" t="str">
        <f t="shared" si="458"/>
        <v/>
      </c>
      <c r="AD308" s="92" t="str">
        <f t="shared" si="458"/>
        <v/>
      </c>
      <c r="AE308" s="92" t="str">
        <f t="shared" si="458"/>
        <v>физ</v>
      </c>
      <c r="AF308" s="92" t="str">
        <f t="shared" si="458"/>
        <v>био</v>
      </c>
      <c r="AG308" s="92" t="str">
        <f t="shared" si="458"/>
        <v/>
      </c>
      <c r="AH308" s="92" t="str">
        <f t="shared" si="458"/>
        <v>хим</v>
      </c>
      <c r="AI308" s="92" t="str">
        <f t="shared" si="458"/>
        <v/>
      </c>
      <c r="AJ308" s="92" t="str">
        <f t="shared" si="458"/>
        <v>ист</v>
      </c>
      <c r="AK308" s="92" t="str">
        <f t="shared" si="458"/>
        <v>ист</v>
      </c>
      <c r="AL308" s="92" t="str">
        <f t="shared" si="458"/>
        <v>общ</v>
      </c>
      <c r="AM308" s="92" t="str">
        <f t="shared" si="458"/>
        <v>фк</v>
      </c>
      <c r="AN308" s="92" t="str">
        <f t="shared" si="458"/>
        <v/>
      </c>
      <c r="AO308" s="92" t="str">
        <f t="shared" si="458"/>
        <v/>
      </c>
      <c r="AP308" s="92" t="str">
        <f t="shared" si="458"/>
        <v/>
      </c>
      <c r="AQ308" s="92" t="str">
        <f t="shared" si="458"/>
        <v/>
      </c>
      <c r="AR308" s="92" t="str">
        <f t="shared" si="458"/>
        <v/>
      </c>
      <c r="AW308" s="38" t="s">
        <v>212</v>
      </c>
      <c r="AX308" s="29">
        <v>5</v>
      </c>
      <c r="AY308" s="27" t="str">
        <f t="shared" ref="AY308:BU308" si="459">IF(AY190="","",INDEX($AP$4:$AP$111,MATCH(AY190,$AI$4:$AI$111,0)))</f>
        <v>Бел.лит.</v>
      </c>
      <c r="AZ308" s="27" t="str">
        <f t="shared" si="459"/>
        <v>Русск.лит.</v>
      </c>
      <c r="BA308" s="27" t="str">
        <f t="shared" si="459"/>
        <v>Математика</v>
      </c>
      <c r="BB308" s="27" t="str">
        <f t="shared" si="459"/>
        <v>Бел.язык</v>
      </c>
      <c r="BC308" s="27" t="str">
        <f t="shared" si="459"/>
        <v>Бел.язык</v>
      </c>
      <c r="BD308" s="27" t="str">
        <f t="shared" si="459"/>
        <v>Русск.лит.</v>
      </c>
      <c r="BE308" s="27" t="str">
        <f t="shared" si="459"/>
        <v>Физ.культ.и зд.</v>
      </c>
      <c r="BF308" s="27" t="str">
        <f t="shared" si="459"/>
        <v>История</v>
      </c>
      <c r="BG308" s="27" t="str">
        <f t="shared" si="459"/>
        <v>Биология</v>
      </c>
      <c r="BH308" s="27" t="str">
        <f t="shared" si="459"/>
        <v>Химия</v>
      </c>
      <c r="BI308" s="27" t="str">
        <f t="shared" si="459"/>
        <v>История</v>
      </c>
      <c r="BJ308" s="27" t="str">
        <f t="shared" si="459"/>
        <v>Математика</v>
      </c>
      <c r="BK308" s="27" t="str">
        <f t="shared" si="459"/>
        <v>Физика</v>
      </c>
      <c r="BL308" s="27" t="str">
        <f t="shared" si="459"/>
        <v>Обществовед.</v>
      </c>
      <c r="BM308" s="27" t="str">
        <f t="shared" si="459"/>
        <v>Иностр.язык</v>
      </c>
      <c r="BN308" s="27" t="str">
        <f t="shared" si="459"/>
        <v>Иностр.язык</v>
      </c>
      <c r="BO308" s="27" t="str">
        <f t="shared" si="459"/>
        <v>Математика</v>
      </c>
      <c r="BP308" s="27" t="str">
        <f t="shared" si="459"/>
        <v/>
      </c>
      <c r="BQ308" s="27" t="str">
        <f t="shared" si="459"/>
        <v/>
      </c>
      <c r="BR308" s="27" t="str">
        <f t="shared" si="459"/>
        <v/>
      </c>
      <c r="BS308" s="27" t="str">
        <f t="shared" si="459"/>
        <v/>
      </c>
      <c r="BT308" s="27" t="str">
        <f t="shared" si="459"/>
        <v/>
      </c>
      <c r="BU308" s="27" t="str">
        <f t="shared" si="459"/>
        <v/>
      </c>
      <c r="BW308" s="38" t="s">
        <v>212</v>
      </c>
      <c r="BX308" s="29">
        <v>5</v>
      </c>
      <c r="BY308" s="69" t="str">
        <f t="shared" si="337"/>
        <v>бл1</v>
      </c>
      <c r="BZ308" s="69" t="str">
        <f t="shared" si="338"/>
        <v>рл2</v>
      </c>
      <c r="CA308" s="69" t="str">
        <f t="shared" si="339"/>
        <v>м3</v>
      </c>
      <c r="CB308" s="69" t="str">
        <f t="shared" si="340"/>
        <v>б2</v>
      </c>
      <c r="CC308" s="69" t="str">
        <f t="shared" si="341"/>
        <v>б4</v>
      </c>
      <c r="CD308" s="69" t="str">
        <f t="shared" si="342"/>
        <v>рл3</v>
      </c>
      <c r="CE308" s="69" t="str">
        <f t="shared" si="343"/>
        <v>фк1</v>
      </c>
      <c r="CF308" s="69" t="str">
        <f t="shared" si="344"/>
        <v>ис3</v>
      </c>
      <c r="CG308" s="69" t="str">
        <f t="shared" si="345"/>
        <v>би1</v>
      </c>
      <c r="CH308" s="69" t="str">
        <f t="shared" si="346"/>
        <v>х1</v>
      </c>
      <c r="CI308" s="69" t="str">
        <f t="shared" si="347"/>
        <v>ис2</v>
      </c>
      <c r="CJ308" s="69" t="str">
        <f t="shared" si="348"/>
        <v>м1</v>
      </c>
      <c r="CK308" s="69" t="str">
        <f t="shared" si="349"/>
        <v>ф1</v>
      </c>
      <c r="CL308" s="69" t="str">
        <f t="shared" si="350"/>
        <v>о1</v>
      </c>
      <c r="CM308" s="69" t="str">
        <f t="shared" si="351"/>
        <v>а2</v>
      </c>
      <c r="CN308" s="69" t="str">
        <f t="shared" si="352"/>
        <v>а3</v>
      </c>
      <c r="CO308" s="69" t="str">
        <f t="shared" si="353"/>
        <v>м2</v>
      </c>
      <c r="CP308" s="69" t="str">
        <f t="shared" si="354"/>
        <v/>
      </c>
      <c r="CQ308" s="69" t="str">
        <f t="shared" si="355"/>
        <v/>
      </c>
      <c r="CR308" s="69" t="str">
        <f t="shared" si="356"/>
        <v/>
      </c>
      <c r="CS308" s="69" t="str">
        <f t="shared" si="357"/>
        <v/>
      </c>
      <c r="CT308" s="69" t="str">
        <f t="shared" si="358"/>
        <v/>
      </c>
      <c r="CU308" s="69" t="str">
        <f t="shared" si="359"/>
        <v/>
      </c>
      <c r="CX308" s="38" t="s">
        <v>212</v>
      </c>
      <c r="CY308" s="29">
        <v>5</v>
      </c>
      <c r="CZ308" s="69" t="str">
        <f t="shared" si="360"/>
        <v>.</v>
      </c>
      <c r="DA308" s="69" t="str">
        <f t="shared" si="361"/>
        <v>.</v>
      </c>
      <c r="DB308" s="69" t="str">
        <f t="shared" si="362"/>
        <v>.</v>
      </c>
      <c r="DC308" s="69" t="str">
        <f t="shared" si="363"/>
        <v>.</v>
      </c>
      <c r="DD308" s="69" t="str">
        <f t="shared" si="364"/>
        <v>.</v>
      </c>
      <c r="DE308" s="69" t="str">
        <f t="shared" si="365"/>
        <v>.</v>
      </c>
      <c r="DF308" s="69" t="str">
        <f t="shared" si="366"/>
        <v>.</v>
      </c>
      <c r="DG308" s="69" t="str">
        <f t="shared" si="367"/>
        <v>.</v>
      </c>
      <c r="DH308" s="69" t="str">
        <f t="shared" si="368"/>
        <v>.</v>
      </c>
      <c r="DI308" s="69" t="str">
        <f t="shared" si="369"/>
        <v>.</v>
      </c>
      <c r="DJ308" s="69" t="str">
        <f t="shared" si="370"/>
        <v>.</v>
      </c>
      <c r="DK308" s="69" t="str">
        <f t="shared" si="371"/>
        <v>.</v>
      </c>
      <c r="DL308" s="69" t="str">
        <f t="shared" si="372"/>
        <v>.</v>
      </c>
      <c r="DM308" s="69" t="str">
        <f t="shared" si="373"/>
        <v>.</v>
      </c>
      <c r="DN308" s="69" t="str">
        <f t="shared" si="374"/>
        <v>а6</v>
      </c>
      <c r="DO308" s="69" t="str">
        <f t="shared" si="375"/>
        <v>а5</v>
      </c>
      <c r="DP308" s="69" t="str">
        <f t="shared" si="376"/>
        <v>.</v>
      </c>
      <c r="DQ308" s="69" t="str">
        <f t="shared" si="377"/>
        <v/>
      </c>
      <c r="DR308" s="69" t="str">
        <f t="shared" si="378"/>
        <v/>
      </c>
      <c r="DS308" s="69" t="str">
        <f t="shared" si="379"/>
        <v/>
      </c>
      <c r="DT308" s="69" t="str">
        <f t="shared" si="380"/>
        <v/>
      </c>
      <c r="DU308" s="69" t="str">
        <f t="shared" si="381"/>
        <v/>
      </c>
      <c r="DV308" s="69" t="str">
        <f t="shared" si="382"/>
        <v/>
      </c>
      <c r="DX308" s="38" t="s">
        <v>212</v>
      </c>
      <c r="DY308" s="29">
        <v>5</v>
      </c>
      <c r="DZ308" s="69" t="str">
        <f t="shared" si="383"/>
        <v>.</v>
      </c>
      <c r="EA308" s="69" t="str">
        <f t="shared" si="384"/>
        <v>.</v>
      </c>
      <c r="EB308" s="69" t="str">
        <f t="shared" si="385"/>
        <v>.</v>
      </c>
      <c r="EC308" s="69" t="str">
        <f t="shared" si="386"/>
        <v>.</v>
      </c>
      <c r="ED308" s="69" t="str">
        <f t="shared" si="387"/>
        <v>.</v>
      </c>
      <c r="EE308" s="69" t="str">
        <f t="shared" si="388"/>
        <v>.</v>
      </c>
      <c r="EF308" s="69" t="str">
        <f t="shared" si="389"/>
        <v>.</v>
      </c>
      <c r="EG308" s="69" t="str">
        <f t="shared" si="390"/>
        <v>.</v>
      </c>
      <c r="EH308" s="69" t="str">
        <f t="shared" si="391"/>
        <v>.</v>
      </c>
      <c r="EI308" s="69" t="str">
        <f t="shared" si="392"/>
        <v>.</v>
      </c>
      <c r="EJ308" s="69" t="str">
        <f t="shared" si="393"/>
        <v>.</v>
      </c>
      <c r="EK308" s="69" t="str">
        <f t="shared" si="394"/>
        <v>.</v>
      </c>
      <c r="EL308" s="69" t="str">
        <f t="shared" si="395"/>
        <v>.</v>
      </c>
      <c r="EM308" s="69" t="str">
        <f t="shared" si="396"/>
        <v>.</v>
      </c>
      <c r="EN308" s="69" t="str">
        <f t="shared" si="397"/>
        <v>а7</v>
      </c>
      <c r="EO308" s="69" t="str">
        <f t="shared" si="398"/>
        <v>.</v>
      </c>
      <c r="EP308" s="69" t="str">
        <f t="shared" si="399"/>
        <v>.</v>
      </c>
      <c r="EQ308" s="69" t="str">
        <f t="shared" si="400"/>
        <v/>
      </c>
      <c r="ER308" s="69" t="str">
        <f t="shared" si="401"/>
        <v/>
      </c>
      <c r="ES308" s="69" t="str">
        <f t="shared" si="402"/>
        <v/>
      </c>
      <c r="ET308" s="69" t="str">
        <f t="shared" si="403"/>
        <v/>
      </c>
      <c r="EU308" s="69" t="str">
        <f t="shared" si="404"/>
        <v/>
      </c>
      <c r="EV308" s="69" t="str">
        <f t="shared" si="405"/>
        <v/>
      </c>
      <c r="EX308" s="38" t="s">
        <v>212</v>
      </c>
      <c r="EY308" s="29">
        <v>5</v>
      </c>
      <c r="EZ308" s="69" t="str">
        <f t="shared" ref="EZ308:FV308" si="460">IF(ISBLANK(AY190),"",INDEX($AN$4:$AN$111,MATCH(AY190,$AI$4:$AI$111,0)))</f>
        <v>.</v>
      </c>
      <c r="FA308" s="69" t="str">
        <f t="shared" si="460"/>
        <v>.</v>
      </c>
      <c r="FB308" s="69" t="str">
        <f t="shared" si="460"/>
        <v>.</v>
      </c>
      <c r="FC308" s="69" t="str">
        <f t="shared" si="460"/>
        <v>.</v>
      </c>
      <c r="FD308" s="69" t="str">
        <f t="shared" si="460"/>
        <v>.</v>
      </c>
      <c r="FE308" s="69" t="str">
        <f t="shared" si="460"/>
        <v>.</v>
      </c>
      <c r="FF308" s="69" t="str">
        <f t="shared" si="460"/>
        <v>.</v>
      </c>
      <c r="FG308" s="69" t="str">
        <f t="shared" si="460"/>
        <v>.</v>
      </c>
      <c r="FH308" s="69" t="str">
        <f t="shared" si="460"/>
        <v>.</v>
      </c>
      <c r="FI308" s="69" t="str">
        <f t="shared" si="460"/>
        <v>.</v>
      </c>
      <c r="FJ308" s="69" t="str">
        <f t="shared" si="460"/>
        <v>.</v>
      </c>
      <c r="FK308" s="69" t="str">
        <f t="shared" si="460"/>
        <v>.</v>
      </c>
      <c r="FL308" s="69" t="str">
        <f t="shared" si="460"/>
        <v>.</v>
      </c>
      <c r="FM308" s="69" t="str">
        <f t="shared" si="460"/>
        <v>.</v>
      </c>
      <c r="FN308" s="69" t="str">
        <f t="shared" si="460"/>
        <v>.</v>
      </c>
      <c r="FO308" s="69" t="str">
        <f t="shared" si="460"/>
        <v>.</v>
      </c>
      <c r="FP308" s="69" t="str">
        <f t="shared" si="460"/>
        <v>.</v>
      </c>
      <c r="FQ308" s="69" t="str">
        <f t="shared" si="460"/>
        <v/>
      </c>
      <c r="FR308" s="69" t="str">
        <f t="shared" si="460"/>
        <v/>
      </c>
      <c r="FS308" s="69" t="str">
        <f t="shared" si="460"/>
        <v/>
      </c>
      <c r="FT308" s="69" t="str">
        <f t="shared" si="460"/>
        <v/>
      </c>
      <c r="FU308" s="69" t="str">
        <f t="shared" si="460"/>
        <v/>
      </c>
      <c r="FV308" s="69" t="str">
        <f t="shared" si="460"/>
        <v/>
      </c>
    </row>
    <row r="309" spans="9:178" x14ac:dyDescent="0.25">
      <c r="I309" s="24" t="s">
        <v>212</v>
      </c>
      <c r="J309" s="29">
        <v>6</v>
      </c>
      <c r="K309" s="92" t="str">
        <f t="shared" ref="K309:AR309" si="461">IF(ISNA(MATCH(K$289,$BY350:$FV350,0)),"",INDEX($BY391:$FV391,MATCH(K$289,$BY350:$FV350,0)))</f>
        <v>русяз</v>
      </c>
      <c r="L309" s="92" t="str">
        <f t="shared" si="461"/>
        <v>русяз</v>
      </c>
      <c r="M309" s="92" t="str">
        <f t="shared" si="461"/>
        <v/>
      </c>
      <c r="N309" s="92" t="str">
        <f t="shared" si="461"/>
        <v>русяз</v>
      </c>
      <c r="O309" s="92" t="str">
        <f t="shared" si="461"/>
        <v>беллит</v>
      </c>
      <c r="P309" s="92" t="str">
        <f t="shared" si="461"/>
        <v>беляз</v>
      </c>
      <c r="Q309" s="92" t="str">
        <f t="shared" si="461"/>
        <v>беллит</v>
      </c>
      <c r="R309" s="92" t="str">
        <f t="shared" si="461"/>
        <v/>
      </c>
      <c r="S309" s="92" t="str">
        <f t="shared" si="461"/>
        <v/>
      </c>
      <c r="T309" s="92" t="str">
        <f t="shared" si="461"/>
        <v/>
      </c>
      <c r="U309" s="92" t="str">
        <f t="shared" si="461"/>
        <v>анг</v>
      </c>
      <c r="V309" s="92" t="str">
        <f t="shared" si="461"/>
        <v>анг</v>
      </c>
      <c r="W309" s="92" t="str">
        <f t="shared" si="461"/>
        <v>анг</v>
      </c>
      <c r="X309" s="92" t="str">
        <f t="shared" si="461"/>
        <v>анг</v>
      </c>
      <c r="Y309" s="92" t="str">
        <f t="shared" si="461"/>
        <v>анг</v>
      </c>
      <c r="Z309" s="92" t="str">
        <f t="shared" si="461"/>
        <v>мат</v>
      </c>
      <c r="AA309" s="92" t="str">
        <f t="shared" si="461"/>
        <v>мат</v>
      </c>
      <c r="AB309" s="92" t="str">
        <f t="shared" si="461"/>
        <v/>
      </c>
      <c r="AC309" s="92" t="str">
        <f t="shared" si="461"/>
        <v>мат</v>
      </c>
      <c r="AD309" s="92" t="str">
        <f t="shared" si="461"/>
        <v/>
      </c>
      <c r="AE309" s="92" t="str">
        <f t="shared" si="461"/>
        <v>физ</v>
      </c>
      <c r="AF309" s="92" t="str">
        <f t="shared" si="461"/>
        <v>био</v>
      </c>
      <c r="AG309" s="92" t="str">
        <f t="shared" si="461"/>
        <v>био</v>
      </c>
      <c r="AH309" s="92" t="str">
        <f t="shared" si="461"/>
        <v/>
      </c>
      <c r="AI309" s="92" t="str">
        <f t="shared" si="461"/>
        <v/>
      </c>
      <c r="AJ309" s="92" t="str">
        <f t="shared" si="461"/>
        <v>ист</v>
      </c>
      <c r="AK309" s="92" t="str">
        <f t="shared" si="461"/>
        <v/>
      </c>
      <c r="AL309" s="92" t="str">
        <f t="shared" si="461"/>
        <v>ист</v>
      </c>
      <c r="AM309" s="92" t="str">
        <f t="shared" si="461"/>
        <v>фк</v>
      </c>
      <c r="AN309" s="92" t="str">
        <f t="shared" si="461"/>
        <v>фк</v>
      </c>
      <c r="AO309" s="92" t="str">
        <f t="shared" si="461"/>
        <v/>
      </c>
      <c r="AP309" s="92" t="str">
        <f t="shared" si="461"/>
        <v/>
      </c>
      <c r="AQ309" s="92" t="str">
        <f t="shared" si="461"/>
        <v/>
      </c>
      <c r="AR309" s="92" t="str">
        <f t="shared" si="461"/>
        <v>иск</v>
      </c>
      <c r="AW309" s="38" t="s">
        <v>212</v>
      </c>
      <c r="AX309" s="29">
        <v>6</v>
      </c>
      <c r="AY309" s="27" t="str">
        <f t="shared" ref="AY309:BU309" si="462">IF(AY191="","",INDEX($AP$4:$AP$111,MATCH(AY191,$AI$4:$AI$111,0)))</f>
        <v>Математика</v>
      </c>
      <c r="AZ309" s="27" t="str">
        <f t="shared" si="462"/>
        <v>Русск.язык</v>
      </c>
      <c r="BA309" s="27" t="str">
        <f t="shared" si="462"/>
        <v>Искусство</v>
      </c>
      <c r="BB309" s="27" t="str">
        <f t="shared" si="462"/>
        <v>Бел.лит.</v>
      </c>
      <c r="BC309" s="27" t="str">
        <f t="shared" si="462"/>
        <v>Русск.язык</v>
      </c>
      <c r="BD309" s="27" t="str">
        <f t="shared" si="462"/>
        <v>Русск.язык</v>
      </c>
      <c r="BE309" s="27" t="str">
        <f t="shared" si="462"/>
        <v>Математика</v>
      </c>
      <c r="BF309" s="27" t="str">
        <f t="shared" si="462"/>
        <v>Бел.лит.</v>
      </c>
      <c r="BG309" s="27" t="str">
        <f t="shared" si="462"/>
        <v>Бел.язык</v>
      </c>
      <c r="BH309" s="27" t="str">
        <f t="shared" si="462"/>
        <v>История</v>
      </c>
      <c r="BI309" s="27" t="str">
        <f t="shared" si="462"/>
        <v>Физика</v>
      </c>
      <c r="BJ309" s="27" t="str">
        <f t="shared" si="462"/>
        <v>Биология</v>
      </c>
      <c r="BK309" s="27" t="str">
        <f t="shared" si="462"/>
        <v>Иностр.язык</v>
      </c>
      <c r="BL309" s="27" t="str">
        <f t="shared" si="462"/>
        <v>Иностр.язык</v>
      </c>
      <c r="BM309" s="27" t="str">
        <f t="shared" si="462"/>
        <v>Мат./Биология</v>
      </c>
      <c r="BN309" s="27" t="str">
        <f t="shared" si="462"/>
        <v>История</v>
      </c>
      <c r="BO309" s="27" t="str">
        <f t="shared" si="462"/>
        <v>Физ.культ.и зд.</v>
      </c>
      <c r="BP309" s="27" t="str">
        <f t="shared" si="462"/>
        <v/>
      </c>
      <c r="BQ309" s="27" t="str">
        <f t="shared" si="462"/>
        <v/>
      </c>
      <c r="BR309" s="27" t="str">
        <f t="shared" si="462"/>
        <v/>
      </c>
      <c r="BS309" s="27" t="str">
        <f t="shared" si="462"/>
        <v/>
      </c>
      <c r="BT309" s="27" t="str">
        <f t="shared" si="462"/>
        <v/>
      </c>
      <c r="BU309" s="27" t="str">
        <f t="shared" si="462"/>
        <v/>
      </c>
      <c r="BW309" s="38" t="s">
        <v>212</v>
      </c>
      <c r="BX309" s="29">
        <v>6</v>
      </c>
      <c r="BY309" s="69" t="str">
        <f t="shared" si="337"/>
        <v>м4</v>
      </c>
      <c r="BZ309" s="69" t="str">
        <f t="shared" si="338"/>
        <v>р2</v>
      </c>
      <c r="CA309" s="69" t="str">
        <f t="shared" si="339"/>
        <v>иск4</v>
      </c>
      <c r="CB309" s="69" t="str">
        <f t="shared" si="340"/>
        <v>бл2</v>
      </c>
      <c r="CC309" s="69" t="str">
        <f t="shared" si="341"/>
        <v>р1</v>
      </c>
      <c r="CD309" s="69" t="str">
        <f t="shared" si="342"/>
        <v>р3</v>
      </c>
      <c r="CE309" s="69" t="str">
        <f t="shared" si="343"/>
        <v>м2</v>
      </c>
      <c r="CF309" s="69" t="str">
        <f t="shared" si="344"/>
        <v>бл4</v>
      </c>
      <c r="CG309" s="69" t="str">
        <f t="shared" si="345"/>
        <v>б3</v>
      </c>
      <c r="CH309" s="69" t="str">
        <f t="shared" si="346"/>
        <v>ис2</v>
      </c>
      <c r="CI309" s="69" t="str">
        <f t="shared" si="347"/>
        <v>ф1</v>
      </c>
      <c r="CJ309" s="69" t="str">
        <f t="shared" si="348"/>
        <v>би2</v>
      </c>
      <c r="CK309" s="69" t="str">
        <f t="shared" si="349"/>
        <v>а3</v>
      </c>
      <c r="CL309" s="69" t="str">
        <f t="shared" si="350"/>
        <v>а4</v>
      </c>
      <c r="CM309" s="69" t="str">
        <f t="shared" si="351"/>
        <v>мат</v>
      </c>
      <c r="CN309" s="69" t="str">
        <f t="shared" si="352"/>
        <v>ис1</v>
      </c>
      <c r="CO309" s="69" t="str">
        <f t="shared" si="353"/>
        <v>фк1</v>
      </c>
      <c r="CP309" s="69" t="str">
        <f t="shared" si="354"/>
        <v/>
      </c>
      <c r="CQ309" s="69" t="str">
        <f t="shared" si="355"/>
        <v/>
      </c>
      <c r="CR309" s="69" t="str">
        <f t="shared" si="356"/>
        <v/>
      </c>
      <c r="CS309" s="69" t="str">
        <f t="shared" si="357"/>
        <v/>
      </c>
      <c r="CT309" s="69" t="str">
        <f t="shared" si="358"/>
        <v/>
      </c>
      <c r="CU309" s="69" t="str">
        <f t="shared" si="359"/>
        <v/>
      </c>
      <c r="CX309" s="38" t="s">
        <v>212</v>
      </c>
      <c r="CY309" s="29">
        <v>6</v>
      </c>
      <c r="CZ309" s="69" t="str">
        <f t="shared" si="360"/>
        <v>.</v>
      </c>
      <c r="DA309" s="69" t="str">
        <f t="shared" si="361"/>
        <v>.</v>
      </c>
      <c r="DB309" s="69" t="str">
        <f t="shared" si="362"/>
        <v>.</v>
      </c>
      <c r="DC309" s="69" t="str">
        <f t="shared" si="363"/>
        <v>.</v>
      </c>
      <c r="DD309" s="69" t="str">
        <f t="shared" si="364"/>
        <v>.</v>
      </c>
      <c r="DE309" s="69" t="str">
        <f t="shared" si="365"/>
        <v>.</v>
      </c>
      <c r="DF309" s="69" t="str">
        <f t="shared" si="366"/>
        <v>.</v>
      </c>
      <c r="DG309" s="69" t="str">
        <f t="shared" si="367"/>
        <v>.</v>
      </c>
      <c r="DH309" s="69" t="str">
        <f t="shared" si="368"/>
        <v>.</v>
      </c>
      <c r="DI309" s="69" t="str">
        <f t="shared" si="369"/>
        <v>.</v>
      </c>
      <c r="DJ309" s="69" t="str">
        <f t="shared" si="370"/>
        <v>.</v>
      </c>
      <c r="DK309" s="69" t="str">
        <f t="shared" si="371"/>
        <v>.</v>
      </c>
      <c r="DL309" s="69" t="str">
        <f t="shared" si="372"/>
        <v>а5</v>
      </c>
      <c r="DM309" s="69" t="str">
        <f t="shared" si="373"/>
        <v>а7</v>
      </c>
      <c r="DN309" s="69" t="str">
        <f t="shared" si="374"/>
        <v>био</v>
      </c>
      <c r="DO309" s="69" t="str">
        <f t="shared" si="375"/>
        <v>.</v>
      </c>
      <c r="DP309" s="69" t="str">
        <f t="shared" si="376"/>
        <v>фк2</v>
      </c>
      <c r="DQ309" s="69" t="str">
        <f t="shared" si="377"/>
        <v/>
      </c>
      <c r="DR309" s="69" t="str">
        <f t="shared" si="378"/>
        <v/>
      </c>
      <c r="DS309" s="69" t="str">
        <f t="shared" si="379"/>
        <v/>
      </c>
      <c r="DT309" s="69" t="str">
        <f t="shared" si="380"/>
        <v/>
      </c>
      <c r="DU309" s="69" t="str">
        <f t="shared" si="381"/>
        <v/>
      </c>
      <c r="DV309" s="69" t="str">
        <f t="shared" si="382"/>
        <v/>
      </c>
      <c r="DX309" s="38" t="s">
        <v>212</v>
      </c>
      <c r="DY309" s="29">
        <v>6</v>
      </c>
      <c r="DZ309" s="69" t="str">
        <f t="shared" si="383"/>
        <v>.</v>
      </c>
      <c r="EA309" s="69" t="str">
        <f t="shared" si="384"/>
        <v>.</v>
      </c>
      <c r="EB309" s="69" t="str">
        <f t="shared" si="385"/>
        <v>.</v>
      </c>
      <c r="EC309" s="69" t="str">
        <f t="shared" si="386"/>
        <v>.</v>
      </c>
      <c r="ED309" s="69" t="str">
        <f t="shared" si="387"/>
        <v>.</v>
      </c>
      <c r="EE309" s="69" t="str">
        <f t="shared" si="388"/>
        <v>.</v>
      </c>
      <c r="EF309" s="69" t="str">
        <f t="shared" si="389"/>
        <v>.</v>
      </c>
      <c r="EG309" s="69" t="str">
        <f t="shared" si="390"/>
        <v>.</v>
      </c>
      <c r="EH309" s="69" t="str">
        <f t="shared" si="391"/>
        <v>.</v>
      </c>
      <c r="EI309" s="69" t="str">
        <f t="shared" si="392"/>
        <v>.</v>
      </c>
      <c r="EJ309" s="69" t="str">
        <f t="shared" si="393"/>
        <v>.</v>
      </c>
      <c r="EK309" s="69" t="str">
        <f t="shared" si="394"/>
        <v>.</v>
      </c>
      <c r="EL309" s="69" t="str">
        <f t="shared" si="395"/>
        <v>а6</v>
      </c>
      <c r="EM309" s="69" t="str">
        <f t="shared" si="396"/>
        <v>.</v>
      </c>
      <c r="EN309" s="69" t="str">
        <f t="shared" si="397"/>
        <v>.</v>
      </c>
      <c r="EO309" s="69" t="str">
        <f t="shared" si="398"/>
        <v>.</v>
      </c>
      <c r="EP309" s="69" t="str">
        <f t="shared" si="399"/>
        <v>.</v>
      </c>
      <c r="EQ309" s="69" t="str">
        <f t="shared" si="400"/>
        <v/>
      </c>
      <c r="ER309" s="69" t="str">
        <f t="shared" si="401"/>
        <v/>
      </c>
      <c r="ES309" s="69" t="str">
        <f t="shared" si="402"/>
        <v/>
      </c>
      <c r="ET309" s="69" t="str">
        <f t="shared" si="403"/>
        <v/>
      </c>
      <c r="EU309" s="69" t="str">
        <f t="shared" si="404"/>
        <v/>
      </c>
      <c r="EV309" s="69" t="str">
        <f t="shared" si="405"/>
        <v/>
      </c>
      <c r="EX309" s="38" t="s">
        <v>212</v>
      </c>
      <c r="EY309" s="29">
        <v>6</v>
      </c>
      <c r="EZ309" s="69" t="str">
        <f t="shared" ref="EZ309:FV309" si="463">IF(ISBLANK(AY191),"",INDEX($AN$4:$AN$111,MATCH(AY191,$AI$4:$AI$111,0)))</f>
        <v>.</v>
      </c>
      <c r="FA309" s="69" t="str">
        <f t="shared" si="463"/>
        <v>.</v>
      </c>
      <c r="FB309" s="69" t="str">
        <f t="shared" si="463"/>
        <v>.</v>
      </c>
      <c r="FC309" s="69" t="str">
        <f t="shared" si="463"/>
        <v>.</v>
      </c>
      <c r="FD309" s="69" t="str">
        <f t="shared" si="463"/>
        <v>.</v>
      </c>
      <c r="FE309" s="69" t="str">
        <f t="shared" si="463"/>
        <v>.</v>
      </c>
      <c r="FF309" s="69" t="str">
        <f t="shared" si="463"/>
        <v>.</v>
      </c>
      <c r="FG309" s="69" t="str">
        <f t="shared" si="463"/>
        <v>.</v>
      </c>
      <c r="FH309" s="69" t="str">
        <f t="shared" si="463"/>
        <v>.</v>
      </c>
      <c r="FI309" s="69" t="str">
        <f t="shared" si="463"/>
        <v>.</v>
      </c>
      <c r="FJ309" s="69" t="str">
        <f t="shared" si="463"/>
        <v>.</v>
      </c>
      <c r="FK309" s="69" t="str">
        <f t="shared" si="463"/>
        <v>.</v>
      </c>
      <c r="FL309" s="69" t="str">
        <f t="shared" si="463"/>
        <v>.</v>
      </c>
      <c r="FM309" s="69" t="str">
        <f t="shared" si="463"/>
        <v>.</v>
      </c>
      <c r="FN309" s="69" t="str">
        <f t="shared" si="463"/>
        <v>.</v>
      </c>
      <c r="FO309" s="69" t="str">
        <f t="shared" si="463"/>
        <v>.</v>
      </c>
      <c r="FP309" s="69" t="str">
        <f t="shared" si="463"/>
        <v>.</v>
      </c>
      <c r="FQ309" s="69" t="str">
        <f t="shared" si="463"/>
        <v/>
      </c>
      <c r="FR309" s="69" t="str">
        <f t="shared" si="463"/>
        <v/>
      </c>
      <c r="FS309" s="69" t="str">
        <f t="shared" si="463"/>
        <v/>
      </c>
      <c r="FT309" s="69" t="str">
        <f t="shared" si="463"/>
        <v/>
      </c>
      <c r="FU309" s="69" t="str">
        <f t="shared" si="463"/>
        <v/>
      </c>
      <c r="FV309" s="69" t="str">
        <f t="shared" si="463"/>
        <v/>
      </c>
    </row>
    <row r="310" spans="9:178" x14ac:dyDescent="0.25">
      <c r="I310" s="24" t="s">
        <v>212</v>
      </c>
      <c r="J310" s="88">
        <v>7</v>
      </c>
      <c r="K310" s="92" t="str">
        <f t="shared" ref="K310:AR310" si="464">IF(ISNA(MATCH(K$289,$BY351:$FV351,0)),"",INDEX($BY392:$FV392,MATCH(K$289,$BY351:$FV351,0)))</f>
        <v/>
      </c>
      <c r="L310" s="92" t="str">
        <f t="shared" si="464"/>
        <v/>
      </c>
      <c r="M310" s="92" t="str">
        <f t="shared" si="464"/>
        <v/>
      </c>
      <c r="N310" s="92" t="str">
        <f t="shared" si="464"/>
        <v/>
      </c>
      <c r="O310" s="92" t="str">
        <f t="shared" si="464"/>
        <v/>
      </c>
      <c r="P310" s="92" t="str">
        <f t="shared" si="464"/>
        <v/>
      </c>
      <c r="Q310" s="92" t="str">
        <f t="shared" si="464"/>
        <v/>
      </c>
      <c r="R310" s="92" t="str">
        <f t="shared" si="464"/>
        <v/>
      </c>
      <c r="S310" s="92" t="str">
        <f t="shared" si="464"/>
        <v/>
      </c>
      <c r="T310" s="92" t="str">
        <f t="shared" si="464"/>
        <v/>
      </c>
      <c r="U310" s="92" t="str">
        <f t="shared" si="464"/>
        <v/>
      </c>
      <c r="V310" s="92" t="str">
        <f t="shared" si="464"/>
        <v/>
      </c>
      <c r="W310" s="92" t="str">
        <f t="shared" si="464"/>
        <v/>
      </c>
      <c r="X310" s="92" t="str">
        <f t="shared" si="464"/>
        <v/>
      </c>
      <c r="Y310" s="92" t="str">
        <f t="shared" si="464"/>
        <v/>
      </c>
      <c r="Z310" s="92" t="str">
        <f t="shared" si="464"/>
        <v/>
      </c>
      <c r="AA310" s="92" t="str">
        <f t="shared" si="464"/>
        <v/>
      </c>
      <c r="AB310" s="92" t="str">
        <f t="shared" si="464"/>
        <v/>
      </c>
      <c r="AC310" s="92" t="str">
        <f t="shared" si="464"/>
        <v/>
      </c>
      <c r="AD310" s="92" t="str">
        <f t="shared" si="464"/>
        <v/>
      </c>
      <c r="AE310" s="92" t="str">
        <f t="shared" si="464"/>
        <v/>
      </c>
      <c r="AF310" s="92" t="str">
        <f t="shared" si="464"/>
        <v/>
      </c>
      <c r="AG310" s="92" t="str">
        <f t="shared" si="464"/>
        <v/>
      </c>
      <c r="AH310" s="92" t="str">
        <f t="shared" si="464"/>
        <v/>
      </c>
      <c r="AI310" s="92" t="str">
        <f t="shared" si="464"/>
        <v/>
      </c>
      <c r="AJ310" s="92" t="str">
        <f t="shared" si="464"/>
        <v/>
      </c>
      <c r="AK310" s="92" t="str">
        <f t="shared" si="464"/>
        <v/>
      </c>
      <c r="AL310" s="92" t="str">
        <f t="shared" si="464"/>
        <v/>
      </c>
      <c r="AM310" s="92" t="str">
        <f t="shared" si="464"/>
        <v>чзс</v>
      </c>
      <c r="AN310" s="92" t="str">
        <f t="shared" si="464"/>
        <v>чзс</v>
      </c>
      <c r="AO310" s="92" t="str">
        <f t="shared" si="464"/>
        <v/>
      </c>
      <c r="AP310" s="92" t="str">
        <f t="shared" si="464"/>
        <v/>
      </c>
      <c r="AQ310" s="92" t="str">
        <f t="shared" si="464"/>
        <v/>
      </c>
      <c r="AR310" s="92" t="str">
        <f t="shared" si="464"/>
        <v/>
      </c>
      <c r="AW310" s="38" t="s">
        <v>212</v>
      </c>
      <c r="AX310" s="88">
        <v>7</v>
      </c>
      <c r="AY310" s="27" t="str">
        <f t="shared" ref="AY310:BU310" si="465">IF(AY192="","",INDEX($AP$4:$AP$111,MATCH(AY192,$AI$4:$AI$111,0)))</f>
        <v/>
      </c>
      <c r="AZ310" s="27" t="str">
        <f t="shared" si="465"/>
        <v/>
      </c>
      <c r="BA310" s="27" t="str">
        <f t="shared" si="465"/>
        <v/>
      </c>
      <c r="BB310" s="27" t="str">
        <f t="shared" si="465"/>
        <v/>
      </c>
      <c r="BC310" s="27" t="str">
        <f t="shared" si="465"/>
        <v/>
      </c>
      <c r="BD310" s="27" t="str">
        <f t="shared" si="465"/>
        <v/>
      </c>
      <c r="BE310" s="27" t="str">
        <f t="shared" si="465"/>
        <v/>
      </c>
      <c r="BF310" s="27" t="str">
        <f t="shared" si="465"/>
        <v/>
      </c>
      <c r="BG310" s="27" t="str">
        <f t="shared" si="465"/>
        <v/>
      </c>
      <c r="BH310" s="27" t="str">
        <f t="shared" si="465"/>
        <v/>
      </c>
      <c r="BI310" s="27" t="str">
        <f t="shared" si="465"/>
        <v/>
      </c>
      <c r="BJ310" s="27" t="str">
        <f t="shared" si="465"/>
        <v>Час зд.и спорта</v>
      </c>
      <c r="BK310" s="27" t="str">
        <f t="shared" si="465"/>
        <v/>
      </c>
      <c r="BL310" s="27" t="str">
        <f t="shared" si="465"/>
        <v>Час зд.и спорта</v>
      </c>
      <c r="BM310" s="27" t="str">
        <f t="shared" si="465"/>
        <v/>
      </c>
      <c r="BN310" s="27" t="str">
        <f t="shared" si="465"/>
        <v/>
      </c>
      <c r="BO310" s="27" t="str">
        <f t="shared" si="465"/>
        <v/>
      </c>
      <c r="BP310" s="27" t="str">
        <f t="shared" si="465"/>
        <v/>
      </c>
      <c r="BQ310" s="27" t="str">
        <f t="shared" si="465"/>
        <v/>
      </c>
      <c r="BR310" s="27" t="str">
        <f t="shared" si="465"/>
        <v/>
      </c>
      <c r="BS310" s="27" t="str">
        <f t="shared" si="465"/>
        <v/>
      </c>
      <c r="BT310" s="27" t="str">
        <f t="shared" si="465"/>
        <v/>
      </c>
      <c r="BU310" s="27" t="str">
        <f t="shared" si="465"/>
        <v/>
      </c>
      <c r="BW310" s="38" t="s">
        <v>212</v>
      </c>
      <c r="BX310" s="88">
        <v>7</v>
      </c>
      <c r="BY310" s="69" t="str">
        <f t="shared" si="337"/>
        <v/>
      </c>
      <c r="BZ310" s="69" t="str">
        <f t="shared" si="338"/>
        <v/>
      </c>
      <c r="CA310" s="69" t="str">
        <f t="shared" si="339"/>
        <v/>
      </c>
      <c r="CB310" s="69" t="str">
        <f t="shared" si="340"/>
        <v/>
      </c>
      <c r="CC310" s="69" t="str">
        <f t="shared" si="341"/>
        <v/>
      </c>
      <c r="CD310" s="69" t="str">
        <f t="shared" si="342"/>
        <v/>
      </c>
      <c r="CE310" s="69" t="str">
        <f t="shared" si="343"/>
        <v/>
      </c>
      <c r="CF310" s="69" t="str">
        <f t="shared" si="344"/>
        <v/>
      </c>
      <c r="CG310" s="69" t="str">
        <f t="shared" si="345"/>
        <v/>
      </c>
      <c r="CH310" s="69" t="str">
        <f t="shared" si="346"/>
        <v/>
      </c>
      <c r="CI310" s="69" t="str">
        <f t="shared" si="347"/>
        <v/>
      </c>
      <c r="CJ310" s="69" t="str">
        <f t="shared" si="348"/>
        <v>чзс2</v>
      </c>
      <c r="CK310" s="69" t="str">
        <f t="shared" si="349"/>
        <v/>
      </c>
      <c r="CL310" s="69" t="str">
        <f t="shared" si="350"/>
        <v>чзс1</v>
      </c>
      <c r="CM310" s="69" t="str">
        <f t="shared" si="351"/>
        <v/>
      </c>
      <c r="CN310" s="69" t="str">
        <f t="shared" si="352"/>
        <v/>
      </c>
      <c r="CO310" s="69" t="str">
        <f t="shared" si="353"/>
        <v/>
      </c>
      <c r="CP310" s="69" t="str">
        <f t="shared" si="354"/>
        <v/>
      </c>
      <c r="CQ310" s="69" t="str">
        <f t="shared" si="355"/>
        <v/>
      </c>
      <c r="CR310" s="69" t="str">
        <f t="shared" si="356"/>
        <v/>
      </c>
      <c r="CS310" s="69" t="str">
        <f t="shared" si="357"/>
        <v/>
      </c>
      <c r="CT310" s="69" t="str">
        <f t="shared" si="358"/>
        <v/>
      </c>
      <c r="CU310" s="69" t="str">
        <f t="shared" si="359"/>
        <v/>
      </c>
      <c r="CX310" s="38" t="s">
        <v>212</v>
      </c>
      <c r="CY310" s="88">
        <v>7</v>
      </c>
      <c r="CZ310" s="69" t="str">
        <f t="shared" si="360"/>
        <v/>
      </c>
      <c r="DA310" s="69" t="str">
        <f t="shared" si="361"/>
        <v/>
      </c>
      <c r="DB310" s="69" t="str">
        <f t="shared" si="362"/>
        <v/>
      </c>
      <c r="DC310" s="69" t="str">
        <f t="shared" si="363"/>
        <v/>
      </c>
      <c r="DD310" s="69" t="str">
        <f t="shared" si="364"/>
        <v/>
      </c>
      <c r="DE310" s="69" t="str">
        <f t="shared" si="365"/>
        <v/>
      </c>
      <c r="DF310" s="69" t="str">
        <f t="shared" si="366"/>
        <v/>
      </c>
      <c r="DG310" s="69" t="str">
        <f t="shared" si="367"/>
        <v/>
      </c>
      <c r="DH310" s="69" t="str">
        <f t="shared" si="368"/>
        <v/>
      </c>
      <c r="DI310" s="69" t="str">
        <f t="shared" si="369"/>
        <v/>
      </c>
      <c r="DJ310" s="69" t="str">
        <f t="shared" si="370"/>
        <v/>
      </c>
      <c r="DK310" s="69" t="str">
        <f t="shared" si="371"/>
        <v>.</v>
      </c>
      <c r="DL310" s="69" t="str">
        <f t="shared" si="372"/>
        <v/>
      </c>
      <c r="DM310" s="69" t="str">
        <f t="shared" si="373"/>
        <v>.</v>
      </c>
      <c r="DN310" s="69" t="str">
        <f t="shared" si="374"/>
        <v/>
      </c>
      <c r="DO310" s="69" t="str">
        <f t="shared" si="375"/>
        <v/>
      </c>
      <c r="DP310" s="69" t="str">
        <f t="shared" si="376"/>
        <v/>
      </c>
      <c r="DQ310" s="69" t="str">
        <f t="shared" si="377"/>
        <v/>
      </c>
      <c r="DR310" s="69" t="str">
        <f t="shared" si="378"/>
        <v/>
      </c>
      <c r="DS310" s="69" t="str">
        <f t="shared" si="379"/>
        <v/>
      </c>
      <c r="DT310" s="69" t="str">
        <f t="shared" si="380"/>
        <v/>
      </c>
      <c r="DU310" s="69" t="str">
        <f t="shared" si="381"/>
        <v/>
      </c>
      <c r="DV310" s="69" t="str">
        <f t="shared" si="382"/>
        <v/>
      </c>
      <c r="DX310" s="38" t="s">
        <v>212</v>
      </c>
      <c r="DY310" s="88">
        <v>7</v>
      </c>
      <c r="DZ310" s="69" t="str">
        <f t="shared" si="383"/>
        <v/>
      </c>
      <c r="EA310" s="69" t="str">
        <f t="shared" si="384"/>
        <v/>
      </c>
      <c r="EB310" s="69" t="str">
        <f t="shared" si="385"/>
        <v/>
      </c>
      <c r="EC310" s="69" t="str">
        <f t="shared" si="386"/>
        <v/>
      </c>
      <c r="ED310" s="69" t="str">
        <f t="shared" si="387"/>
        <v/>
      </c>
      <c r="EE310" s="69" t="str">
        <f t="shared" si="388"/>
        <v/>
      </c>
      <c r="EF310" s="69" t="str">
        <f t="shared" si="389"/>
        <v/>
      </c>
      <c r="EG310" s="69" t="str">
        <f t="shared" si="390"/>
        <v/>
      </c>
      <c r="EH310" s="69" t="str">
        <f t="shared" si="391"/>
        <v/>
      </c>
      <c r="EI310" s="69" t="str">
        <f t="shared" si="392"/>
        <v/>
      </c>
      <c r="EJ310" s="69" t="str">
        <f t="shared" si="393"/>
        <v/>
      </c>
      <c r="EK310" s="69" t="str">
        <f t="shared" si="394"/>
        <v>.</v>
      </c>
      <c r="EL310" s="69" t="str">
        <f t="shared" si="395"/>
        <v/>
      </c>
      <c r="EM310" s="69" t="str">
        <f t="shared" si="396"/>
        <v>.</v>
      </c>
      <c r="EN310" s="69" t="str">
        <f t="shared" si="397"/>
        <v/>
      </c>
      <c r="EO310" s="69" t="str">
        <f t="shared" si="398"/>
        <v/>
      </c>
      <c r="EP310" s="69" t="str">
        <f t="shared" si="399"/>
        <v/>
      </c>
      <c r="EQ310" s="69" t="str">
        <f t="shared" si="400"/>
        <v/>
      </c>
      <c r="ER310" s="69" t="str">
        <f t="shared" si="401"/>
        <v/>
      </c>
      <c r="ES310" s="69" t="str">
        <f t="shared" si="402"/>
        <v/>
      </c>
      <c r="ET310" s="69" t="str">
        <f t="shared" si="403"/>
        <v/>
      </c>
      <c r="EU310" s="69" t="str">
        <f t="shared" si="404"/>
        <v/>
      </c>
      <c r="EV310" s="69" t="str">
        <f t="shared" si="405"/>
        <v/>
      </c>
      <c r="EX310" s="38" t="s">
        <v>212</v>
      </c>
      <c r="EY310" s="88">
        <v>7</v>
      </c>
      <c r="EZ310" s="69" t="str">
        <f t="shared" ref="EZ310:FV310" si="466">IF(ISBLANK(AY192),"",INDEX($AN$4:$AN$111,MATCH(AY192,$AI$4:$AI$111,0)))</f>
        <v/>
      </c>
      <c r="FA310" s="69" t="str">
        <f t="shared" si="466"/>
        <v/>
      </c>
      <c r="FB310" s="69" t="str">
        <f t="shared" si="466"/>
        <v/>
      </c>
      <c r="FC310" s="69" t="str">
        <f t="shared" si="466"/>
        <v/>
      </c>
      <c r="FD310" s="69" t="str">
        <f t="shared" si="466"/>
        <v/>
      </c>
      <c r="FE310" s="69" t="str">
        <f t="shared" si="466"/>
        <v/>
      </c>
      <c r="FF310" s="69" t="str">
        <f t="shared" si="466"/>
        <v/>
      </c>
      <c r="FG310" s="69" t="str">
        <f t="shared" si="466"/>
        <v/>
      </c>
      <c r="FH310" s="69" t="str">
        <f t="shared" si="466"/>
        <v/>
      </c>
      <c r="FI310" s="69" t="str">
        <f t="shared" si="466"/>
        <v/>
      </c>
      <c r="FJ310" s="69" t="str">
        <f t="shared" si="466"/>
        <v/>
      </c>
      <c r="FK310" s="69" t="str">
        <f t="shared" si="466"/>
        <v>.</v>
      </c>
      <c r="FL310" s="69" t="str">
        <f t="shared" si="466"/>
        <v/>
      </c>
      <c r="FM310" s="69" t="str">
        <f t="shared" si="466"/>
        <v>.</v>
      </c>
      <c r="FN310" s="69" t="str">
        <f t="shared" si="466"/>
        <v/>
      </c>
      <c r="FO310" s="69" t="str">
        <f t="shared" si="466"/>
        <v/>
      </c>
      <c r="FP310" s="69" t="str">
        <f t="shared" si="466"/>
        <v/>
      </c>
      <c r="FQ310" s="69" t="str">
        <f t="shared" si="466"/>
        <v/>
      </c>
      <c r="FR310" s="69" t="str">
        <f t="shared" si="466"/>
        <v/>
      </c>
      <c r="FS310" s="69" t="str">
        <f t="shared" si="466"/>
        <v/>
      </c>
      <c r="FT310" s="69" t="str">
        <f t="shared" si="466"/>
        <v/>
      </c>
      <c r="FU310" s="69" t="str">
        <f t="shared" si="466"/>
        <v/>
      </c>
      <c r="FV310" s="69" t="str">
        <f t="shared" si="466"/>
        <v/>
      </c>
    </row>
    <row r="311" spans="9:178" x14ac:dyDescent="0.25">
      <c r="I311" s="23" t="s">
        <v>213</v>
      </c>
      <c r="J311" s="29">
        <v>1</v>
      </c>
      <c r="K311" s="93" t="str">
        <f t="shared" ref="K311:AR311" si="467">IF(ISNA(MATCH(K$289,$BY352:$FV352,0)),"",INDEX($BY393:$FV393,MATCH(K$289,$BY352:$FV352,0)))</f>
        <v/>
      </c>
      <c r="L311" s="93" t="str">
        <f t="shared" si="467"/>
        <v/>
      </c>
      <c r="M311" s="93" t="str">
        <f t="shared" si="467"/>
        <v/>
      </c>
      <c r="N311" s="93" t="str">
        <f t="shared" si="467"/>
        <v>беляз</v>
      </c>
      <c r="O311" s="93" t="str">
        <f t="shared" si="467"/>
        <v>беляз</v>
      </c>
      <c r="P311" s="93" t="str">
        <f t="shared" si="467"/>
        <v/>
      </c>
      <c r="Q311" s="93" t="str">
        <f t="shared" si="467"/>
        <v/>
      </c>
      <c r="R311" s="93" t="str">
        <f t="shared" si="467"/>
        <v>беляз</v>
      </c>
      <c r="S311" s="93" t="str">
        <f t="shared" si="467"/>
        <v>анг</v>
      </c>
      <c r="T311" s="93" t="str">
        <f t="shared" si="467"/>
        <v/>
      </c>
      <c r="U311" s="93" t="str">
        <f t="shared" si="467"/>
        <v/>
      </c>
      <c r="V311" s="93" t="str">
        <f t="shared" si="467"/>
        <v>анг</v>
      </c>
      <c r="W311" s="93" t="str">
        <f t="shared" si="467"/>
        <v>анг</v>
      </c>
      <c r="X311" s="93" t="str">
        <f t="shared" si="467"/>
        <v>анг</v>
      </c>
      <c r="Y311" s="93" t="str">
        <f t="shared" si="467"/>
        <v>анг</v>
      </c>
      <c r="Z311" s="93" t="str">
        <f t="shared" si="467"/>
        <v>мат</v>
      </c>
      <c r="AA311" s="93" t="str">
        <f t="shared" si="467"/>
        <v>мат</v>
      </c>
      <c r="AB311" s="93" t="str">
        <f t="shared" si="467"/>
        <v>мат</v>
      </c>
      <c r="AC311" s="93" t="str">
        <f t="shared" si="467"/>
        <v/>
      </c>
      <c r="AD311" s="93" t="str">
        <f t="shared" si="467"/>
        <v>инф</v>
      </c>
      <c r="AE311" s="93" t="str">
        <f t="shared" si="467"/>
        <v>аст</v>
      </c>
      <c r="AF311" s="93" t="str">
        <f t="shared" si="467"/>
        <v>био</v>
      </c>
      <c r="AG311" s="93" t="str">
        <f t="shared" si="467"/>
        <v>био</v>
      </c>
      <c r="AH311" s="93" t="str">
        <f t="shared" si="467"/>
        <v>хим</v>
      </c>
      <c r="AI311" s="93" t="str">
        <f t="shared" si="467"/>
        <v>чим</v>
      </c>
      <c r="AJ311" s="93" t="str">
        <f t="shared" si="467"/>
        <v>ист</v>
      </c>
      <c r="AK311" s="93" t="str">
        <f t="shared" si="467"/>
        <v>ист</v>
      </c>
      <c r="AL311" s="93" t="str">
        <f t="shared" si="467"/>
        <v>ист</v>
      </c>
      <c r="AM311" s="93" t="str">
        <f t="shared" si="467"/>
        <v>чзс</v>
      </c>
      <c r="AN311" s="93" t="str">
        <f t="shared" si="467"/>
        <v>фк</v>
      </c>
      <c r="AO311" s="93" t="str">
        <f t="shared" si="467"/>
        <v/>
      </c>
      <c r="AP311" s="93" t="str">
        <f t="shared" si="467"/>
        <v>труд</v>
      </c>
      <c r="AQ311" s="93" t="str">
        <f t="shared" si="467"/>
        <v>труд</v>
      </c>
      <c r="AR311" s="93" t="str">
        <f t="shared" si="467"/>
        <v/>
      </c>
      <c r="AW311" s="44" t="s">
        <v>213</v>
      </c>
      <c r="AX311" s="29">
        <v>1</v>
      </c>
      <c r="AY311" s="27" t="str">
        <f t="shared" ref="AY311:BU311" si="468">IF(AY193="","",INDEX($AP$4:$AP$111,MATCH(AY193,$AI$4:$AI$111,0)))</f>
        <v>История</v>
      </c>
      <c r="AZ311" s="27" t="str">
        <f t="shared" si="468"/>
        <v>Бел.язык</v>
      </c>
      <c r="BA311" s="27" t="str">
        <f t="shared" si="468"/>
        <v>Человек.и.мир</v>
      </c>
      <c r="BB311" s="27" t="str">
        <f t="shared" si="468"/>
        <v>Труд.обуч.</v>
      </c>
      <c r="BC311" s="27" t="str">
        <f t="shared" si="468"/>
        <v>Инф./Ин.яз.</v>
      </c>
      <c r="BD311" s="27" t="str">
        <f t="shared" si="468"/>
        <v>История</v>
      </c>
      <c r="BE311" s="27" t="str">
        <f t="shared" si="468"/>
        <v>Час зд.и спорта</v>
      </c>
      <c r="BF311" s="27" t="str">
        <f t="shared" si="468"/>
        <v>Физ.культ.и зд.</v>
      </c>
      <c r="BG311" s="27" t="str">
        <f t="shared" si="468"/>
        <v>Математика</v>
      </c>
      <c r="BH311" s="27" t="str">
        <f t="shared" si="468"/>
        <v>История</v>
      </c>
      <c r="BI311" s="27" t="str">
        <f t="shared" si="468"/>
        <v>Математика</v>
      </c>
      <c r="BJ311" s="27" t="str">
        <f t="shared" si="468"/>
        <v>Бел.язык</v>
      </c>
      <c r="BK311" s="27" t="str">
        <f t="shared" si="468"/>
        <v>Биология</v>
      </c>
      <c r="BL311" s="27" t="str">
        <f t="shared" si="468"/>
        <v>Бел.язык</v>
      </c>
      <c r="BM311" s="27" t="str">
        <f t="shared" si="468"/>
        <v>Химия/Биология</v>
      </c>
      <c r="BN311" s="27" t="str">
        <f t="shared" si="468"/>
        <v>Математика</v>
      </c>
      <c r="BO311" s="27" t="str">
        <f t="shared" si="468"/>
        <v>Астрономия</v>
      </c>
      <c r="BP311" s="27" t="str">
        <f t="shared" si="468"/>
        <v>Иностр.язык</v>
      </c>
      <c r="BQ311" s="27" t="str">
        <f t="shared" si="468"/>
        <v>Иностр.язык</v>
      </c>
      <c r="BR311" s="27" t="str">
        <f t="shared" si="468"/>
        <v/>
      </c>
      <c r="BS311" s="27" t="str">
        <f t="shared" si="468"/>
        <v/>
      </c>
      <c r="BT311" s="27" t="str">
        <f t="shared" si="468"/>
        <v/>
      </c>
      <c r="BU311" s="27" t="str">
        <f t="shared" si="468"/>
        <v/>
      </c>
      <c r="BW311" s="44" t="s">
        <v>213</v>
      </c>
      <c r="BX311" s="29">
        <v>1</v>
      </c>
      <c r="BY311" s="69" t="str">
        <f t="shared" si="337"/>
        <v>ис1</v>
      </c>
      <c r="BZ311" s="69" t="str">
        <f t="shared" si="338"/>
        <v>б1</v>
      </c>
      <c r="CA311" s="69" t="str">
        <f t="shared" si="339"/>
        <v>чим</v>
      </c>
      <c r="CB311" s="69" t="str">
        <f t="shared" si="340"/>
        <v>т1</v>
      </c>
      <c r="CC311" s="69" t="str">
        <f t="shared" si="341"/>
        <v>инф</v>
      </c>
      <c r="CD311" s="69" t="str">
        <f t="shared" si="342"/>
        <v>ис3</v>
      </c>
      <c r="CE311" s="69" t="str">
        <f t="shared" si="343"/>
        <v>чзс1</v>
      </c>
      <c r="CF311" s="69" t="str">
        <f t="shared" si="344"/>
        <v>фк2</v>
      </c>
      <c r="CG311" s="69" t="str">
        <f t="shared" si="345"/>
        <v>м2</v>
      </c>
      <c r="CH311" s="69" t="str">
        <f t="shared" si="346"/>
        <v>ис2</v>
      </c>
      <c r="CI311" s="69" t="str">
        <f t="shared" si="347"/>
        <v>м3</v>
      </c>
      <c r="CJ311" s="69" t="str">
        <f t="shared" si="348"/>
        <v>б5</v>
      </c>
      <c r="CK311" s="69" t="str">
        <f t="shared" si="349"/>
        <v>би2</v>
      </c>
      <c r="CL311" s="69" t="str">
        <f t="shared" si="350"/>
        <v>б2</v>
      </c>
      <c r="CM311" s="69" t="str">
        <f t="shared" si="351"/>
        <v>х1</v>
      </c>
      <c r="CN311" s="69" t="str">
        <f t="shared" si="352"/>
        <v>м1</v>
      </c>
      <c r="CO311" s="69" t="str">
        <f t="shared" si="353"/>
        <v>аст</v>
      </c>
      <c r="CP311" s="69" t="str">
        <f t="shared" si="354"/>
        <v>а1</v>
      </c>
      <c r="CQ311" s="69" t="str">
        <f t="shared" si="355"/>
        <v>а4</v>
      </c>
      <c r="CR311" s="69" t="str">
        <f t="shared" si="356"/>
        <v/>
      </c>
      <c r="CS311" s="69" t="str">
        <f t="shared" si="357"/>
        <v/>
      </c>
      <c r="CT311" s="69" t="str">
        <f t="shared" si="358"/>
        <v/>
      </c>
      <c r="CU311" s="69" t="str">
        <f t="shared" si="359"/>
        <v/>
      </c>
      <c r="CX311" s="44" t="s">
        <v>213</v>
      </c>
      <c r="CY311" s="29">
        <v>1</v>
      </c>
      <c r="CZ311" s="69" t="str">
        <f t="shared" si="360"/>
        <v>.</v>
      </c>
      <c r="DA311" s="69" t="str">
        <f t="shared" si="361"/>
        <v>.</v>
      </c>
      <c r="DB311" s="69" t="str">
        <f t="shared" si="362"/>
        <v>.</v>
      </c>
      <c r="DC311" s="69" t="str">
        <f t="shared" si="363"/>
        <v>т2</v>
      </c>
      <c r="DD311" s="69" t="str">
        <f t="shared" si="364"/>
        <v>а7</v>
      </c>
      <c r="DE311" s="69" t="str">
        <f t="shared" si="365"/>
        <v>.</v>
      </c>
      <c r="DF311" s="69" t="str">
        <f t="shared" si="366"/>
        <v>.</v>
      </c>
      <c r="DG311" s="69" t="str">
        <f t="shared" si="367"/>
        <v>.</v>
      </c>
      <c r="DH311" s="69" t="str">
        <f t="shared" si="368"/>
        <v>.</v>
      </c>
      <c r="DI311" s="69" t="str">
        <f t="shared" si="369"/>
        <v>.</v>
      </c>
      <c r="DJ311" s="69" t="str">
        <f t="shared" si="370"/>
        <v>.</v>
      </c>
      <c r="DK311" s="69" t="str">
        <f t="shared" si="371"/>
        <v>.</v>
      </c>
      <c r="DL311" s="69" t="str">
        <f t="shared" si="372"/>
        <v>.</v>
      </c>
      <c r="DM311" s="69" t="str">
        <f t="shared" si="373"/>
        <v>.</v>
      </c>
      <c r="DN311" s="69" t="str">
        <f t="shared" si="374"/>
        <v>био</v>
      </c>
      <c r="DO311" s="69" t="str">
        <f t="shared" si="375"/>
        <v>.</v>
      </c>
      <c r="DP311" s="69" t="str">
        <f t="shared" si="376"/>
        <v>.</v>
      </c>
      <c r="DQ311" s="69" t="str">
        <f t="shared" si="377"/>
        <v>а6</v>
      </c>
      <c r="DR311" s="69" t="str">
        <f t="shared" si="378"/>
        <v>а5</v>
      </c>
      <c r="DS311" s="69" t="str">
        <f t="shared" si="379"/>
        <v/>
      </c>
      <c r="DT311" s="69" t="str">
        <f t="shared" si="380"/>
        <v/>
      </c>
      <c r="DU311" s="69" t="str">
        <f t="shared" si="381"/>
        <v/>
      </c>
      <c r="DV311" s="69" t="str">
        <f t="shared" si="382"/>
        <v/>
      </c>
      <c r="DX311" s="44" t="s">
        <v>213</v>
      </c>
      <c r="DY311" s="29">
        <v>1</v>
      </c>
      <c r="DZ311" s="69" t="str">
        <f t="shared" si="383"/>
        <v>.</v>
      </c>
      <c r="EA311" s="69" t="str">
        <f t="shared" si="384"/>
        <v>.</v>
      </c>
      <c r="EB311" s="69" t="str">
        <f t="shared" si="385"/>
        <v>.</v>
      </c>
      <c r="EC311" s="69" t="str">
        <f t="shared" si="386"/>
        <v>.</v>
      </c>
      <c r="ED311" s="69" t="str">
        <f t="shared" si="387"/>
        <v>.</v>
      </c>
      <c r="EE311" s="69" t="str">
        <f t="shared" si="388"/>
        <v>.</v>
      </c>
      <c r="EF311" s="69" t="str">
        <f t="shared" si="389"/>
        <v>.</v>
      </c>
      <c r="EG311" s="69" t="str">
        <f t="shared" si="390"/>
        <v>.</v>
      </c>
      <c r="EH311" s="69" t="str">
        <f t="shared" si="391"/>
        <v>.</v>
      </c>
      <c r="EI311" s="69" t="str">
        <f t="shared" si="392"/>
        <v>.</v>
      </c>
      <c r="EJ311" s="69" t="str">
        <f t="shared" si="393"/>
        <v>.</v>
      </c>
      <c r="EK311" s="69" t="str">
        <f t="shared" si="394"/>
        <v>.</v>
      </c>
      <c r="EL311" s="69" t="str">
        <f t="shared" si="395"/>
        <v>.</v>
      </c>
      <c r="EM311" s="69" t="str">
        <f t="shared" si="396"/>
        <v>.</v>
      </c>
      <c r="EN311" s="69" t="str">
        <f t="shared" si="397"/>
        <v>.</v>
      </c>
      <c r="EO311" s="69" t="str">
        <f t="shared" si="398"/>
        <v>.</v>
      </c>
      <c r="EP311" s="69" t="str">
        <f t="shared" si="399"/>
        <v>.</v>
      </c>
      <c r="EQ311" s="69" t="str">
        <f t="shared" si="400"/>
        <v>.</v>
      </c>
      <c r="ER311" s="69" t="str">
        <f t="shared" si="401"/>
        <v>.</v>
      </c>
      <c r="ES311" s="69" t="str">
        <f t="shared" si="402"/>
        <v/>
      </c>
      <c r="ET311" s="69" t="str">
        <f t="shared" si="403"/>
        <v/>
      </c>
      <c r="EU311" s="69" t="str">
        <f t="shared" si="404"/>
        <v/>
      </c>
      <c r="EV311" s="69" t="str">
        <f t="shared" si="405"/>
        <v/>
      </c>
      <c r="EX311" s="44" t="s">
        <v>213</v>
      </c>
      <c r="EY311" s="29">
        <v>1</v>
      </c>
      <c r="EZ311" s="69" t="str">
        <f t="shared" ref="EZ311:FV311" si="469">IF(ISBLANK(AY193),"",INDEX($AN$4:$AN$111,MATCH(AY193,$AI$4:$AI$111,0)))</f>
        <v>.</v>
      </c>
      <c r="FA311" s="69" t="str">
        <f t="shared" si="469"/>
        <v>.</v>
      </c>
      <c r="FB311" s="69" t="str">
        <f t="shared" si="469"/>
        <v>.</v>
      </c>
      <c r="FC311" s="69" t="str">
        <f t="shared" si="469"/>
        <v>.</v>
      </c>
      <c r="FD311" s="69" t="str">
        <f t="shared" si="469"/>
        <v>.</v>
      </c>
      <c r="FE311" s="69" t="str">
        <f t="shared" si="469"/>
        <v>.</v>
      </c>
      <c r="FF311" s="69" t="str">
        <f t="shared" si="469"/>
        <v>.</v>
      </c>
      <c r="FG311" s="69" t="str">
        <f t="shared" si="469"/>
        <v>.</v>
      </c>
      <c r="FH311" s="69" t="str">
        <f t="shared" si="469"/>
        <v>.</v>
      </c>
      <c r="FI311" s="69" t="str">
        <f t="shared" si="469"/>
        <v>.</v>
      </c>
      <c r="FJ311" s="69" t="str">
        <f t="shared" si="469"/>
        <v>.</v>
      </c>
      <c r="FK311" s="69" t="str">
        <f t="shared" si="469"/>
        <v>.</v>
      </c>
      <c r="FL311" s="69" t="str">
        <f t="shared" si="469"/>
        <v>.</v>
      </c>
      <c r="FM311" s="69" t="str">
        <f t="shared" si="469"/>
        <v>.</v>
      </c>
      <c r="FN311" s="69" t="str">
        <f t="shared" si="469"/>
        <v>.</v>
      </c>
      <c r="FO311" s="69" t="str">
        <f t="shared" si="469"/>
        <v>.</v>
      </c>
      <c r="FP311" s="69" t="str">
        <f t="shared" si="469"/>
        <v>.</v>
      </c>
      <c r="FQ311" s="69" t="str">
        <f t="shared" si="469"/>
        <v>.</v>
      </c>
      <c r="FR311" s="69" t="str">
        <f t="shared" si="469"/>
        <v>.</v>
      </c>
      <c r="FS311" s="69" t="str">
        <f t="shared" si="469"/>
        <v/>
      </c>
      <c r="FT311" s="69" t="str">
        <f t="shared" si="469"/>
        <v/>
      </c>
      <c r="FU311" s="69" t="str">
        <f t="shared" si="469"/>
        <v/>
      </c>
      <c r="FV311" s="69" t="str">
        <f t="shared" si="469"/>
        <v/>
      </c>
    </row>
    <row r="312" spans="9:178" x14ac:dyDescent="0.25">
      <c r="I312" s="23" t="s">
        <v>213</v>
      </c>
      <c r="J312" s="29">
        <v>2</v>
      </c>
      <c r="K312" s="93" t="str">
        <f t="shared" ref="K312:AR312" si="470">IF(ISNA(MATCH(K$289,$BY353:$FV353,0)),"",INDEX($BY394:$FV394,MATCH(K$289,$BY353:$FV353,0)))</f>
        <v/>
      </c>
      <c r="L312" s="93" t="str">
        <f t="shared" si="470"/>
        <v/>
      </c>
      <c r="M312" s="93" t="str">
        <f t="shared" si="470"/>
        <v/>
      </c>
      <c r="N312" s="93" t="str">
        <f t="shared" si="470"/>
        <v>руслит</v>
      </c>
      <c r="O312" s="93" t="str">
        <f t="shared" si="470"/>
        <v>беллит</v>
      </c>
      <c r="P312" s="93" t="str">
        <f t="shared" si="470"/>
        <v/>
      </c>
      <c r="Q312" s="93" t="str">
        <f t="shared" si="470"/>
        <v>беляз</v>
      </c>
      <c r="R312" s="93" t="str">
        <f t="shared" si="470"/>
        <v/>
      </c>
      <c r="S312" s="93" t="str">
        <f t="shared" si="470"/>
        <v>анг</v>
      </c>
      <c r="T312" s="93" t="str">
        <f t="shared" si="470"/>
        <v>анг</v>
      </c>
      <c r="U312" s="93" t="str">
        <f t="shared" si="470"/>
        <v/>
      </c>
      <c r="V312" s="93" t="str">
        <f t="shared" si="470"/>
        <v>анг</v>
      </c>
      <c r="W312" s="93" t="str">
        <f t="shared" si="470"/>
        <v>анг</v>
      </c>
      <c r="X312" s="93" t="str">
        <f t="shared" si="470"/>
        <v>анг</v>
      </c>
      <c r="Y312" s="93" t="str">
        <f t="shared" si="470"/>
        <v/>
      </c>
      <c r="Z312" s="93" t="str">
        <f t="shared" si="470"/>
        <v>мат</v>
      </c>
      <c r="AA312" s="93" t="str">
        <f t="shared" si="470"/>
        <v>мат</v>
      </c>
      <c r="AB312" s="93" t="str">
        <f t="shared" si="470"/>
        <v>мат</v>
      </c>
      <c r="AC312" s="93" t="str">
        <f t="shared" si="470"/>
        <v>мат</v>
      </c>
      <c r="AD312" s="93" t="str">
        <f t="shared" si="470"/>
        <v>инф</v>
      </c>
      <c r="AE312" s="93" t="str">
        <f t="shared" si="470"/>
        <v>физ</v>
      </c>
      <c r="AF312" s="93" t="str">
        <f t="shared" si="470"/>
        <v>био</v>
      </c>
      <c r="AG312" s="93" t="str">
        <f t="shared" si="470"/>
        <v>био</v>
      </c>
      <c r="AH312" s="93" t="str">
        <f t="shared" si="470"/>
        <v>хим</v>
      </c>
      <c r="AI312" s="93" t="str">
        <f t="shared" si="470"/>
        <v/>
      </c>
      <c r="AJ312" s="93" t="str">
        <f t="shared" si="470"/>
        <v>иск</v>
      </c>
      <c r="AK312" s="93" t="str">
        <f t="shared" si="470"/>
        <v/>
      </c>
      <c r="AL312" s="93" t="str">
        <f t="shared" si="470"/>
        <v>ист</v>
      </c>
      <c r="AM312" s="93" t="str">
        <f t="shared" si="470"/>
        <v>чзс</v>
      </c>
      <c r="AN312" s="93" t="str">
        <f t="shared" si="470"/>
        <v>чзс</v>
      </c>
      <c r="AO312" s="93" t="str">
        <f t="shared" si="470"/>
        <v/>
      </c>
      <c r="AP312" s="93" t="str">
        <f t="shared" si="470"/>
        <v>труд</v>
      </c>
      <c r="AQ312" s="93" t="str">
        <f t="shared" si="470"/>
        <v>труд</v>
      </c>
      <c r="AR312" s="93" t="str">
        <f t="shared" si="470"/>
        <v/>
      </c>
      <c r="AW312" s="44" t="s">
        <v>213</v>
      </c>
      <c r="AX312" s="29">
        <v>2</v>
      </c>
      <c r="AY312" s="27" t="str">
        <f t="shared" ref="AY312:BU312" si="471">IF(AY194="","",INDEX($AP$4:$AP$111,MATCH(AY194,$AI$4:$AI$111,0)))</f>
        <v>Час зд.и спорта</v>
      </c>
      <c r="AZ312" s="27" t="str">
        <f t="shared" si="471"/>
        <v>Математика</v>
      </c>
      <c r="BA312" s="27" t="str">
        <f t="shared" si="471"/>
        <v>Математика</v>
      </c>
      <c r="BB312" s="27" t="str">
        <f t="shared" si="471"/>
        <v>Труд.обуч.</v>
      </c>
      <c r="BC312" s="27" t="str">
        <f t="shared" si="471"/>
        <v>Ин.яз./Инф.</v>
      </c>
      <c r="BD312" s="27" t="str">
        <f t="shared" si="471"/>
        <v>Иностр.язык</v>
      </c>
      <c r="BE312" s="27" t="str">
        <f t="shared" si="471"/>
        <v>Бел.язык</v>
      </c>
      <c r="BF312" s="27" t="str">
        <f t="shared" si="471"/>
        <v>Искусство</v>
      </c>
      <c r="BG312" s="27" t="str">
        <f t="shared" si="471"/>
        <v>Час зд.и спорта</v>
      </c>
      <c r="BH312" s="27" t="str">
        <f t="shared" si="471"/>
        <v>Математика</v>
      </c>
      <c r="BI312" s="27" t="str">
        <f t="shared" si="471"/>
        <v>Русск.лит.</v>
      </c>
      <c r="BJ312" s="27" t="str">
        <f t="shared" si="471"/>
        <v>Биология</v>
      </c>
      <c r="BK312" s="27" t="str">
        <f t="shared" si="471"/>
        <v>История</v>
      </c>
      <c r="BL312" s="27" t="str">
        <f t="shared" si="471"/>
        <v>Бел.лит.</v>
      </c>
      <c r="BM312" s="27" t="str">
        <f t="shared" si="471"/>
        <v>Химия/Биология</v>
      </c>
      <c r="BN312" s="27" t="str">
        <f t="shared" si="471"/>
        <v>Физика</v>
      </c>
      <c r="BO312" s="27" t="str">
        <f t="shared" si="471"/>
        <v>Математика</v>
      </c>
      <c r="BP312" s="27" t="str">
        <f t="shared" si="471"/>
        <v/>
      </c>
      <c r="BQ312" s="27" t="str">
        <f t="shared" si="471"/>
        <v/>
      </c>
      <c r="BR312" s="27" t="str">
        <f t="shared" si="471"/>
        <v>Иностр.язык</v>
      </c>
      <c r="BS312" s="27" t="str">
        <f t="shared" si="471"/>
        <v/>
      </c>
      <c r="BT312" s="27" t="str">
        <f t="shared" si="471"/>
        <v/>
      </c>
      <c r="BU312" s="27" t="str">
        <f t="shared" si="471"/>
        <v/>
      </c>
      <c r="BW312" s="44" t="s">
        <v>213</v>
      </c>
      <c r="BX312" s="29">
        <v>2</v>
      </c>
      <c r="BY312" s="69" t="str">
        <f t="shared" si="337"/>
        <v>чзс1</v>
      </c>
      <c r="BZ312" s="69" t="str">
        <f t="shared" si="338"/>
        <v>м4</v>
      </c>
      <c r="CA312" s="69" t="str">
        <f t="shared" si="339"/>
        <v>м3</v>
      </c>
      <c r="CB312" s="69" t="str">
        <f t="shared" si="340"/>
        <v>т1</v>
      </c>
      <c r="CC312" s="69" t="str">
        <f t="shared" si="341"/>
        <v>а4</v>
      </c>
      <c r="CD312" s="69" t="str">
        <f t="shared" si="342"/>
        <v>а1</v>
      </c>
      <c r="CE312" s="69" t="str">
        <f t="shared" si="343"/>
        <v>б4</v>
      </c>
      <c r="CF312" s="69" t="str">
        <f t="shared" si="344"/>
        <v>иск2</v>
      </c>
      <c r="CG312" s="69" t="str">
        <f t="shared" si="345"/>
        <v>чзс2</v>
      </c>
      <c r="CH312" s="69" t="str">
        <f t="shared" si="346"/>
        <v>м1</v>
      </c>
      <c r="CI312" s="69" t="str">
        <f t="shared" si="347"/>
        <v>рл1</v>
      </c>
      <c r="CJ312" s="69" t="str">
        <f t="shared" si="348"/>
        <v>би2</v>
      </c>
      <c r="CK312" s="69" t="str">
        <f t="shared" si="349"/>
        <v>ис1</v>
      </c>
      <c r="CL312" s="69" t="str">
        <f t="shared" si="350"/>
        <v>бл2</v>
      </c>
      <c r="CM312" s="69" t="str">
        <f t="shared" si="351"/>
        <v>хим</v>
      </c>
      <c r="CN312" s="69" t="str">
        <f t="shared" si="352"/>
        <v>ф1</v>
      </c>
      <c r="CO312" s="69" t="str">
        <f t="shared" si="353"/>
        <v>м2</v>
      </c>
      <c r="CP312" s="69" t="str">
        <f t="shared" si="354"/>
        <v/>
      </c>
      <c r="CQ312" s="69" t="str">
        <f t="shared" si="355"/>
        <v/>
      </c>
      <c r="CR312" s="69" t="str">
        <f t="shared" si="356"/>
        <v>а2</v>
      </c>
      <c r="CS312" s="69" t="str">
        <f t="shared" si="357"/>
        <v/>
      </c>
      <c r="CT312" s="69" t="str">
        <f t="shared" si="358"/>
        <v/>
      </c>
      <c r="CU312" s="69" t="str">
        <f t="shared" si="359"/>
        <v/>
      </c>
      <c r="CX312" s="44" t="s">
        <v>213</v>
      </c>
      <c r="CY312" s="29">
        <v>2</v>
      </c>
      <c r="CZ312" s="69" t="str">
        <f t="shared" si="360"/>
        <v>.</v>
      </c>
      <c r="DA312" s="69" t="str">
        <f t="shared" si="361"/>
        <v>.</v>
      </c>
      <c r="DB312" s="69" t="str">
        <f t="shared" si="362"/>
        <v>.</v>
      </c>
      <c r="DC312" s="69" t="str">
        <f t="shared" si="363"/>
        <v>т2</v>
      </c>
      <c r="DD312" s="69" t="str">
        <f t="shared" si="364"/>
        <v>инф</v>
      </c>
      <c r="DE312" s="69" t="str">
        <f t="shared" si="365"/>
        <v>а5</v>
      </c>
      <c r="DF312" s="69" t="str">
        <f t="shared" si="366"/>
        <v>.</v>
      </c>
      <c r="DG312" s="69" t="str">
        <f t="shared" si="367"/>
        <v>.</v>
      </c>
      <c r="DH312" s="69" t="str">
        <f t="shared" si="368"/>
        <v>.</v>
      </c>
      <c r="DI312" s="69" t="str">
        <f t="shared" si="369"/>
        <v>.</v>
      </c>
      <c r="DJ312" s="69" t="str">
        <f t="shared" si="370"/>
        <v>.</v>
      </c>
      <c r="DK312" s="69" t="str">
        <f t="shared" si="371"/>
        <v>.</v>
      </c>
      <c r="DL312" s="69" t="str">
        <f t="shared" si="372"/>
        <v>.</v>
      </c>
      <c r="DM312" s="69" t="str">
        <f t="shared" si="373"/>
        <v>.</v>
      </c>
      <c r="DN312" s="69" t="str">
        <f t="shared" si="374"/>
        <v>би1</v>
      </c>
      <c r="DO312" s="69" t="str">
        <f t="shared" si="375"/>
        <v>.</v>
      </c>
      <c r="DP312" s="69" t="str">
        <f t="shared" si="376"/>
        <v>.</v>
      </c>
      <c r="DQ312" s="69" t="str">
        <f t="shared" si="377"/>
        <v/>
      </c>
      <c r="DR312" s="69" t="str">
        <f t="shared" si="378"/>
        <v/>
      </c>
      <c r="DS312" s="69" t="str">
        <f t="shared" si="379"/>
        <v>а6</v>
      </c>
      <c r="DT312" s="69" t="str">
        <f t="shared" si="380"/>
        <v/>
      </c>
      <c r="DU312" s="69" t="str">
        <f t="shared" si="381"/>
        <v/>
      </c>
      <c r="DV312" s="69" t="str">
        <f t="shared" si="382"/>
        <v/>
      </c>
      <c r="DX312" s="44" t="s">
        <v>213</v>
      </c>
      <c r="DY312" s="29">
        <v>2</v>
      </c>
      <c r="DZ312" s="69" t="str">
        <f t="shared" si="383"/>
        <v>.</v>
      </c>
      <c r="EA312" s="69" t="str">
        <f t="shared" si="384"/>
        <v>.</v>
      </c>
      <c r="EB312" s="69" t="str">
        <f t="shared" si="385"/>
        <v>.</v>
      </c>
      <c r="EC312" s="69" t="str">
        <f t="shared" si="386"/>
        <v>.</v>
      </c>
      <c r="ED312" s="69" t="str">
        <f t="shared" si="387"/>
        <v>.</v>
      </c>
      <c r="EE312" s="69" t="str">
        <f t="shared" si="388"/>
        <v>.</v>
      </c>
      <c r="EF312" s="69" t="str">
        <f t="shared" si="389"/>
        <v>.</v>
      </c>
      <c r="EG312" s="69" t="str">
        <f t="shared" si="390"/>
        <v>.</v>
      </c>
      <c r="EH312" s="69" t="str">
        <f t="shared" si="391"/>
        <v>.</v>
      </c>
      <c r="EI312" s="69" t="str">
        <f t="shared" si="392"/>
        <v>.</v>
      </c>
      <c r="EJ312" s="69" t="str">
        <f t="shared" si="393"/>
        <v>.</v>
      </c>
      <c r="EK312" s="69" t="str">
        <f t="shared" si="394"/>
        <v>.</v>
      </c>
      <c r="EL312" s="69" t="str">
        <f t="shared" si="395"/>
        <v>.</v>
      </c>
      <c r="EM312" s="69" t="str">
        <f t="shared" si="396"/>
        <v>.</v>
      </c>
      <c r="EN312" s="69" t="str">
        <f t="shared" si="397"/>
        <v>.</v>
      </c>
      <c r="EO312" s="69" t="str">
        <f t="shared" si="398"/>
        <v>.</v>
      </c>
      <c r="EP312" s="69" t="str">
        <f t="shared" si="399"/>
        <v>.</v>
      </c>
      <c r="EQ312" s="69" t="str">
        <f t="shared" si="400"/>
        <v/>
      </c>
      <c r="ER312" s="69" t="str">
        <f t="shared" si="401"/>
        <v/>
      </c>
      <c r="ES312" s="69" t="str">
        <f t="shared" si="402"/>
        <v>.</v>
      </c>
      <c r="ET312" s="69" t="str">
        <f t="shared" si="403"/>
        <v/>
      </c>
      <c r="EU312" s="69" t="str">
        <f t="shared" si="404"/>
        <v/>
      </c>
      <c r="EV312" s="69" t="str">
        <f t="shared" si="405"/>
        <v/>
      </c>
      <c r="EX312" s="44" t="s">
        <v>213</v>
      </c>
      <c r="EY312" s="29">
        <v>2</v>
      </c>
      <c r="EZ312" s="69" t="str">
        <f t="shared" ref="EZ312:FV312" si="472">IF(ISBLANK(AY194),"",INDEX($AN$4:$AN$111,MATCH(AY194,$AI$4:$AI$111,0)))</f>
        <v>.</v>
      </c>
      <c r="FA312" s="69" t="str">
        <f t="shared" si="472"/>
        <v>.</v>
      </c>
      <c r="FB312" s="69" t="str">
        <f t="shared" si="472"/>
        <v>.</v>
      </c>
      <c r="FC312" s="69" t="str">
        <f t="shared" si="472"/>
        <v>.</v>
      </c>
      <c r="FD312" s="69" t="str">
        <f t="shared" si="472"/>
        <v>.</v>
      </c>
      <c r="FE312" s="69" t="str">
        <f t="shared" si="472"/>
        <v>.</v>
      </c>
      <c r="FF312" s="69" t="str">
        <f t="shared" si="472"/>
        <v>.</v>
      </c>
      <c r="FG312" s="69" t="str">
        <f t="shared" si="472"/>
        <v>.</v>
      </c>
      <c r="FH312" s="69" t="str">
        <f t="shared" si="472"/>
        <v>.</v>
      </c>
      <c r="FI312" s="69" t="str">
        <f t="shared" si="472"/>
        <v>.</v>
      </c>
      <c r="FJ312" s="69" t="str">
        <f t="shared" si="472"/>
        <v>.</v>
      </c>
      <c r="FK312" s="69" t="str">
        <f t="shared" si="472"/>
        <v>.</v>
      </c>
      <c r="FL312" s="69" t="str">
        <f t="shared" si="472"/>
        <v>.</v>
      </c>
      <c r="FM312" s="69" t="str">
        <f t="shared" si="472"/>
        <v>.</v>
      </c>
      <c r="FN312" s="69" t="str">
        <f t="shared" si="472"/>
        <v>.</v>
      </c>
      <c r="FO312" s="69" t="str">
        <f t="shared" si="472"/>
        <v>.</v>
      </c>
      <c r="FP312" s="69" t="str">
        <f t="shared" si="472"/>
        <v>.</v>
      </c>
      <c r="FQ312" s="69" t="str">
        <f t="shared" si="472"/>
        <v/>
      </c>
      <c r="FR312" s="69" t="str">
        <f t="shared" si="472"/>
        <v/>
      </c>
      <c r="FS312" s="69" t="str">
        <f t="shared" si="472"/>
        <v>.</v>
      </c>
      <c r="FT312" s="69" t="str">
        <f t="shared" si="472"/>
        <v/>
      </c>
      <c r="FU312" s="69" t="str">
        <f t="shared" si="472"/>
        <v/>
      </c>
      <c r="FV312" s="69" t="str">
        <f t="shared" si="472"/>
        <v/>
      </c>
    </row>
    <row r="313" spans="9:178" x14ac:dyDescent="0.25">
      <c r="I313" s="23" t="s">
        <v>213</v>
      </c>
      <c r="J313" s="29">
        <v>3</v>
      </c>
      <c r="K313" s="93" t="str">
        <f t="shared" ref="K313:AR313" si="473">IF(ISNA(MATCH(K$289,$BY354:$FV354,0)),"",INDEX($BY395:$FV395,MATCH(K$289,$BY354:$FV354,0)))</f>
        <v/>
      </c>
      <c r="L313" s="93" t="str">
        <f t="shared" si="473"/>
        <v/>
      </c>
      <c r="M313" s="93" t="str">
        <f t="shared" si="473"/>
        <v/>
      </c>
      <c r="N313" s="93" t="str">
        <f t="shared" si="473"/>
        <v/>
      </c>
      <c r="O313" s="93" t="str">
        <f t="shared" si="473"/>
        <v/>
      </c>
      <c r="P313" s="93" t="str">
        <f t="shared" si="473"/>
        <v/>
      </c>
      <c r="Q313" s="93" t="str">
        <f t="shared" si="473"/>
        <v>беллит</v>
      </c>
      <c r="R313" s="93" t="str">
        <f t="shared" si="473"/>
        <v>беллит</v>
      </c>
      <c r="S313" s="93" t="str">
        <f t="shared" si="473"/>
        <v>анг</v>
      </c>
      <c r="T313" s="93" t="str">
        <f t="shared" si="473"/>
        <v>анг</v>
      </c>
      <c r="U313" s="93" t="str">
        <f t="shared" si="473"/>
        <v>анг</v>
      </c>
      <c r="V313" s="93" t="str">
        <f t="shared" si="473"/>
        <v>анг</v>
      </c>
      <c r="W313" s="93" t="str">
        <f t="shared" si="473"/>
        <v>анг</v>
      </c>
      <c r="X313" s="93" t="str">
        <f t="shared" si="473"/>
        <v>анг</v>
      </c>
      <c r="Y313" s="93" t="str">
        <f t="shared" si="473"/>
        <v>анг</v>
      </c>
      <c r="Z313" s="93" t="str">
        <f t="shared" si="473"/>
        <v>мат</v>
      </c>
      <c r="AA313" s="93" t="str">
        <f t="shared" si="473"/>
        <v>мат</v>
      </c>
      <c r="AB313" s="93" t="str">
        <f t="shared" si="473"/>
        <v>мат</v>
      </c>
      <c r="AC313" s="93" t="str">
        <f t="shared" si="473"/>
        <v>мат</v>
      </c>
      <c r="AD313" s="93" t="str">
        <f t="shared" si="473"/>
        <v>инф</v>
      </c>
      <c r="AE313" s="93" t="str">
        <f t="shared" si="473"/>
        <v>физ</v>
      </c>
      <c r="AF313" s="93" t="str">
        <f t="shared" si="473"/>
        <v>био</v>
      </c>
      <c r="AG313" s="93" t="str">
        <f t="shared" si="473"/>
        <v/>
      </c>
      <c r="AH313" s="93" t="str">
        <f t="shared" si="473"/>
        <v>хим</v>
      </c>
      <c r="AI313" s="93" t="str">
        <f t="shared" si="473"/>
        <v>гео</v>
      </c>
      <c r="AJ313" s="93" t="str">
        <f t="shared" si="473"/>
        <v>иск</v>
      </c>
      <c r="AK313" s="93" t="str">
        <f t="shared" si="473"/>
        <v/>
      </c>
      <c r="AL313" s="93" t="str">
        <f t="shared" si="473"/>
        <v>ист</v>
      </c>
      <c r="AM313" s="93" t="str">
        <f t="shared" si="473"/>
        <v>чзс</v>
      </c>
      <c r="AN313" s="93" t="str">
        <f t="shared" si="473"/>
        <v>фк</v>
      </c>
      <c r="AO313" s="93" t="str">
        <f t="shared" si="473"/>
        <v>чзс</v>
      </c>
      <c r="AP313" s="93" t="str">
        <f t="shared" si="473"/>
        <v>труд</v>
      </c>
      <c r="AQ313" s="93" t="str">
        <f t="shared" si="473"/>
        <v>труд</v>
      </c>
      <c r="AR313" s="93" t="str">
        <f t="shared" si="473"/>
        <v/>
      </c>
      <c r="AW313" s="44" t="s">
        <v>213</v>
      </c>
      <c r="AX313" s="29">
        <v>3</v>
      </c>
      <c r="AY313" s="27" t="str">
        <f t="shared" ref="AY313:BU313" si="474">IF(AY195="","",INDEX($AP$4:$AP$111,MATCH(AY195,$AI$4:$AI$111,0)))</f>
        <v>Математика</v>
      </c>
      <c r="AZ313" s="27" t="str">
        <f t="shared" si="474"/>
        <v>История</v>
      </c>
      <c r="BA313" s="27" t="str">
        <f t="shared" si="474"/>
        <v>Час зд.и спорта</v>
      </c>
      <c r="BB313" s="27" t="str">
        <f t="shared" si="474"/>
        <v>Инф./Ин.яз.</v>
      </c>
      <c r="BC313" s="27" t="str">
        <f t="shared" si="474"/>
        <v>Час зд.и спорта</v>
      </c>
      <c r="BD313" s="27" t="str">
        <f t="shared" si="474"/>
        <v>Математика</v>
      </c>
      <c r="BE313" s="27" t="str">
        <f t="shared" si="474"/>
        <v>Бел.лит.</v>
      </c>
      <c r="BF313" s="27" t="str">
        <f t="shared" si="474"/>
        <v>Математика</v>
      </c>
      <c r="BG313" s="27" t="str">
        <f t="shared" si="474"/>
        <v>Искусство</v>
      </c>
      <c r="BH313" s="27" t="str">
        <f t="shared" si="474"/>
        <v>Биология</v>
      </c>
      <c r="BI313" s="27" t="str">
        <f t="shared" si="474"/>
        <v>Труд.обуч.</v>
      </c>
      <c r="BJ313" s="27" t="str">
        <f t="shared" si="474"/>
        <v>Физ.культ.и зд.</v>
      </c>
      <c r="BK313" s="27" t="str">
        <f t="shared" si="474"/>
        <v>Бел.лит.</v>
      </c>
      <c r="BL313" s="27" t="str">
        <f t="shared" si="474"/>
        <v>Математика</v>
      </c>
      <c r="BM313" s="27" t="str">
        <f t="shared" si="474"/>
        <v>География</v>
      </c>
      <c r="BN313" s="27" t="str">
        <f t="shared" si="474"/>
        <v>Химия</v>
      </c>
      <c r="BO313" s="27" t="str">
        <f t="shared" si="474"/>
        <v>Физика</v>
      </c>
      <c r="BP313" s="27" t="str">
        <f t="shared" si="474"/>
        <v/>
      </c>
      <c r="BQ313" s="27" t="str">
        <f t="shared" si="474"/>
        <v/>
      </c>
      <c r="BR313" s="27" t="str">
        <f t="shared" si="474"/>
        <v/>
      </c>
      <c r="BS313" s="27" t="str">
        <f t="shared" si="474"/>
        <v>Иностр.язык</v>
      </c>
      <c r="BT313" s="27" t="str">
        <f t="shared" si="474"/>
        <v>Иностр.язык</v>
      </c>
      <c r="BU313" s="27" t="str">
        <f t="shared" si="474"/>
        <v>Иностр.язык</v>
      </c>
      <c r="BW313" s="44" t="s">
        <v>213</v>
      </c>
      <c r="BX313" s="29">
        <v>3</v>
      </c>
      <c r="BY313" s="69" t="str">
        <f t="shared" si="337"/>
        <v>м4</v>
      </c>
      <c r="BZ313" s="69" t="str">
        <f t="shared" si="338"/>
        <v>ис1</v>
      </c>
      <c r="CA313" s="69" t="str">
        <f t="shared" si="339"/>
        <v>чзс3</v>
      </c>
      <c r="CB313" s="69" t="str">
        <f t="shared" si="340"/>
        <v>инф</v>
      </c>
      <c r="CC313" s="69" t="str">
        <f t="shared" si="341"/>
        <v>чзс1</v>
      </c>
      <c r="CD313" s="69" t="str">
        <f t="shared" si="342"/>
        <v>м3</v>
      </c>
      <c r="CE313" s="69" t="str">
        <f t="shared" si="343"/>
        <v>бл4</v>
      </c>
      <c r="CF313" s="69" t="str">
        <f t="shared" si="344"/>
        <v>м1</v>
      </c>
      <c r="CG313" s="69" t="str">
        <f t="shared" si="345"/>
        <v>иск2</v>
      </c>
      <c r="CH313" s="69" t="str">
        <f t="shared" si="346"/>
        <v>би1</v>
      </c>
      <c r="CI313" s="69" t="str">
        <f t="shared" si="347"/>
        <v>т1</v>
      </c>
      <c r="CJ313" s="69" t="str">
        <f t="shared" si="348"/>
        <v>фк2</v>
      </c>
      <c r="CK313" s="69" t="str">
        <f t="shared" si="349"/>
        <v>бл5</v>
      </c>
      <c r="CL313" s="69" t="str">
        <f t="shared" si="350"/>
        <v>м2</v>
      </c>
      <c r="CM313" s="69" t="str">
        <f t="shared" si="351"/>
        <v>гео</v>
      </c>
      <c r="CN313" s="69" t="str">
        <f t="shared" si="352"/>
        <v>х1</v>
      </c>
      <c r="CO313" s="69" t="str">
        <f t="shared" si="353"/>
        <v>ф1</v>
      </c>
      <c r="CP313" s="69" t="str">
        <f t="shared" si="354"/>
        <v/>
      </c>
      <c r="CQ313" s="69" t="str">
        <f t="shared" si="355"/>
        <v/>
      </c>
      <c r="CR313" s="69" t="str">
        <f t="shared" si="356"/>
        <v/>
      </c>
      <c r="CS313" s="69" t="str">
        <f t="shared" si="357"/>
        <v>а1</v>
      </c>
      <c r="CT313" s="69" t="str">
        <f t="shared" si="358"/>
        <v>а3</v>
      </c>
      <c r="CU313" s="69" t="str">
        <f t="shared" si="359"/>
        <v>а4</v>
      </c>
      <c r="CX313" s="44" t="s">
        <v>213</v>
      </c>
      <c r="CY313" s="29">
        <v>3</v>
      </c>
      <c r="CZ313" s="69" t="str">
        <f t="shared" si="360"/>
        <v>.</v>
      </c>
      <c r="DA313" s="69" t="str">
        <f t="shared" si="361"/>
        <v>.</v>
      </c>
      <c r="DB313" s="69" t="str">
        <f t="shared" si="362"/>
        <v>.</v>
      </c>
      <c r="DC313" s="69" t="str">
        <f t="shared" si="363"/>
        <v>а2</v>
      </c>
      <c r="DD313" s="69" t="str">
        <f t="shared" si="364"/>
        <v>.</v>
      </c>
      <c r="DE313" s="69" t="str">
        <f t="shared" si="365"/>
        <v>.</v>
      </c>
      <c r="DF313" s="69" t="str">
        <f t="shared" si="366"/>
        <v>.</v>
      </c>
      <c r="DG313" s="69" t="str">
        <f t="shared" si="367"/>
        <v>.</v>
      </c>
      <c r="DH313" s="69" t="str">
        <f t="shared" si="368"/>
        <v>.</v>
      </c>
      <c r="DI313" s="69" t="str">
        <f t="shared" si="369"/>
        <v>.</v>
      </c>
      <c r="DJ313" s="69" t="str">
        <f t="shared" si="370"/>
        <v>т2</v>
      </c>
      <c r="DK313" s="69" t="str">
        <f t="shared" si="371"/>
        <v>.</v>
      </c>
      <c r="DL313" s="69" t="str">
        <f t="shared" si="372"/>
        <v>.</v>
      </c>
      <c r="DM313" s="69" t="str">
        <f t="shared" si="373"/>
        <v>.</v>
      </c>
      <c r="DN313" s="69" t="str">
        <f t="shared" si="374"/>
        <v>.</v>
      </c>
      <c r="DO313" s="69" t="str">
        <f t="shared" si="375"/>
        <v>.</v>
      </c>
      <c r="DP313" s="69" t="str">
        <f t="shared" si="376"/>
        <v>.</v>
      </c>
      <c r="DQ313" s="69" t="str">
        <f t="shared" si="377"/>
        <v/>
      </c>
      <c r="DR313" s="69" t="str">
        <f t="shared" si="378"/>
        <v/>
      </c>
      <c r="DS313" s="69" t="str">
        <f t="shared" si="379"/>
        <v/>
      </c>
      <c r="DT313" s="69" t="str">
        <f t="shared" si="380"/>
        <v>а6</v>
      </c>
      <c r="DU313" s="69" t="str">
        <f t="shared" si="381"/>
        <v>а5</v>
      </c>
      <c r="DV313" s="69" t="str">
        <f t="shared" si="382"/>
        <v>а7</v>
      </c>
      <c r="DX313" s="44" t="s">
        <v>213</v>
      </c>
      <c r="DY313" s="29">
        <v>3</v>
      </c>
      <c r="DZ313" s="69" t="str">
        <f t="shared" si="383"/>
        <v>.</v>
      </c>
      <c r="EA313" s="69" t="str">
        <f t="shared" si="384"/>
        <v>.</v>
      </c>
      <c r="EB313" s="69" t="str">
        <f t="shared" si="385"/>
        <v>.</v>
      </c>
      <c r="EC313" s="69" t="str">
        <f t="shared" si="386"/>
        <v>.</v>
      </c>
      <c r="ED313" s="69" t="str">
        <f t="shared" si="387"/>
        <v>.</v>
      </c>
      <c r="EE313" s="69" t="str">
        <f t="shared" si="388"/>
        <v>.</v>
      </c>
      <c r="EF313" s="69" t="str">
        <f t="shared" si="389"/>
        <v>.</v>
      </c>
      <c r="EG313" s="69" t="str">
        <f t="shared" si="390"/>
        <v>.</v>
      </c>
      <c r="EH313" s="69" t="str">
        <f t="shared" si="391"/>
        <v>.</v>
      </c>
      <c r="EI313" s="69" t="str">
        <f t="shared" si="392"/>
        <v>.</v>
      </c>
      <c r="EJ313" s="69" t="str">
        <f t="shared" si="393"/>
        <v>.</v>
      </c>
      <c r="EK313" s="69" t="str">
        <f t="shared" si="394"/>
        <v>.</v>
      </c>
      <c r="EL313" s="69" t="str">
        <f t="shared" si="395"/>
        <v>.</v>
      </c>
      <c r="EM313" s="69" t="str">
        <f t="shared" si="396"/>
        <v>.</v>
      </c>
      <c r="EN313" s="69" t="str">
        <f t="shared" si="397"/>
        <v>.</v>
      </c>
      <c r="EO313" s="69" t="str">
        <f t="shared" si="398"/>
        <v>.</v>
      </c>
      <c r="EP313" s="69" t="str">
        <f t="shared" si="399"/>
        <v>.</v>
      </c>
      <c r="EQ313" s="69" t="str">
        <f t="shared" si="400"/>
        <v/>
      </c>
      <c r="ER313" s="69" t="str">
        <f t="shared" si="401"/>
        <v/>
      </c>
      <c r="ES313" s="69" t="str">
        <f t="shared" si="402"/>
        <v/>
      </c>
      <c r="ET313" s="69" t="str">
        <f t="shared" si="403"/>
        <v>.</v>
      </c>
      <c r="EU313" s="69" t="str">
        <f t="shared" si="404"/>
        <v>.</v>
      </c>
      <c r="EV313" s="69" t="str">
        <f t="shared" si="405"/>
        <v>.</v>
      </c>
      <c r="EX313" s="44" t="s">
        <v>213</v>
      </c>
      <c r="EY313" s="29">
        <v>3</v>
      </c>
      <c r="EZ313" s="69" t="str">
        <f t="shared" ref="EZ313:FV313" si="475">IF(ISBLANK(AY195),"",INDEX($AN$4:$AN$111,MATCH(AY195,$AI$4:$AI$111,0)))</f>
        <v>.</v>
      </c>
      <c r="FA313" s="69" t="str">
        <f t="shared" si="475"/>
        <v>.</v>
      </c>
      <c r="FB313" s="69" t="str">
        <f t="shared" si="475"/>
        <v>.</v>
      </c>
      <c r="FC313" s="69" t="str">
        <f t="shared" si="475"/>
        <v>.</v>
      </c>
      <c r="FD313" s="69" t="str">
        <f t="shared" si="475"/>
        <v>.</v>
      </c>
      <c r="FE313" s="69" t="str">
        <f t="shared" si="475"/>
        <v>.</v>
      </c>
      <c r="FF313" s="69" t="str">
        <f t="shared" si="475"/>
        <v>.</v>
      </c>
      <c r="FG313" s="69" t="str">
        <f t="shared" si="475"/>
        <v>.</v>
      </c>
      <c r="FH313" s="69" t="str">
        <f t="shared" si="475"/>
        <v>.</v>
      </c>
      <c r="FI313" s="69" t="str">
        <f t="shared" si="475"/>
        <v>.</v>
      </c>
      <c r="FJ313" s="69" t="str">
        <f t="shared" si="475"/>
        <v>.</v>
      </c>
      <c r="FK313" s="69" t="str">
        <f t="shared" si="475"/>
        <v>.</v>
      </c>
      <c r="FL313" s="69" t="str">
        <f t="shared" si="475"/>
        <v>.</v>
      </c>
      <c r="FM313" s="69" t="str">
        <f t="shared" si="475"/>
        <v>.</v>
      </c>
      <c r="FN313" s="69" t="str">
        <f t="shared" si="475"/>
        <v>.</v>
      </c>
      <c r="FO313" s="69" t="str">
        <f t="shared" si="475"/>
        <v>.</v>
      </c>
      <c r="FP313" s="69" t="str">
        <f t="shared" si="475"/>
        <v>.</v>
      </c>
      <c r="FQ313" s="69" t="str">
        <f t="shared" si="475"/>
        <v/>
      </c>
      <c r="FR313" s="69" t="str">
        <f t="shared" si="475"/>
        <v/>
      </c>
      <c r="FS313" s="69" t="str">
        <f t="shared" si="475"/>
        <v/>
      </c>
      <c r="FT313" s="69" t="str">
        <f t="shared" si="475"/>
        <v>.</v>
      </c>
      <c r="FU313" s="69" t="str">
        <f t="shared" si="475"/>
        <v>.</v>
      </c>
      <c r="FV313" s="69" t="str">
        <f t="shared" si="475"/>
        <v>.</v>
      </c>
    </row>
    <row r="314" spans="9:178" x14ac:dyDescent="0.25">
      <c r="I314" s="23" t="s">
        <v>213</v>
      </c>
      <c r="J314" s="29">
        <v>4</v>
      </c>
      <c r="K314" s="93" t="str">
        <f t="shared" ref="K314:AR314" si="476">IF(ISNA(MATCH(K$289,$BY355:$FV355,0)),"",INDEX($BY396:$FV396,MATCH(K$289,$BY355:$FV355,0)))</f>
        <v/>
      </c>
      <c r="L314" s="93" t="str">
        <f t="shared" si="476"/>
        <v/>
      </c>
      <c r="M314" s="93" t="str">
        <f t="shared" si="476"/>
        <v/>
      </c>
      <c r="N314" s="93" t="str">
        <f t="shared" si="476"/>
        <v/>
      </c>
      <c r="O314" s="93" t="str">
        <f t="shared" si="476"/>
        <v>беляз</v>
      </c>
      <c r="P314" s="93" t="str">
        <f t="shared" si="476"/>
        <v>беллит</v>
      </c>
      <c r="Q314" s="93" t="str">
        <f t="shared" si="476"/>
        <v>беляз</v>
      </c>
      <c r="R314" s="93" t="str">
        <f t="shared" si="476"/>
        <v/>
      </c>
      <c r="S314" s="93" t="str">
        <f t="shared" si="476"/>
        <v>анг</v>
      </c>
      <c r="T314" s="93" t="str">
        <f t="shared" si="476"/>
        <v>анг</v>
      </c>
      <c r="U314" s="93" t="str">
        <f t="shared" si="476"/>
        <v>анг</v>
      </c>
      <c r="V314" s="93" t="str">
        <f t="shared" si="476"/>
        <v>анг</v>
      </c>
      <c r="W314" s="93" t="str">
        <f t="shared" si="476"/>
        <v>анг</v>
      </c>
      <c r="X314" s="93" t="str">
        <f t="shared" si="476"/>
        <v>анг</v>
      </c>
      <c r="Y314" s="93" t="str">
        <f t="shared" si="476"/>
        <v>анг</v>
      </c>
      <c r="Z314" s="93" t="str">
        <f t="shared" si="476"/>
        <v>мат</v>
      </c>
      <c r="AA314" s="93" t="str">
        <f t="shared" si="476"/>
        <v>мат</v>
      </c>
      <c r="AB314" s="93" t="str">
        <f t="shared" si="476"/>
        <v>мат</v>
      </c>
      <c r="AC314" s="93" t="str">
        <f t="shared" si="476"/>
        <v/>
      </c>
      <c r="AD314" s="93" t="str">
        <f t="shared" si="476"/>
        <v>инф</v>
      </c>
      <c r="AE314" s="93" t="str">
        <f t="shared" si="476"/>
        <v>физ</v>
      </c>
      <c r="AF314" s="93" t="str">
        <f t="shared" si="476"/>
        <v>био</v>
      </c>
      <c r="AG314" s="93" t="str">
        <f t="shared" si="476"/>
        <v>био</v>
      </c>
      <c r="AH314" s="93" t="str">
        <f t="shared" si="476"/>
        <v>хим</v>
      </c>
      <c r="AI314" s="93" t="str">
        <f t="shared" si="476"/>
        <v>гео</v>
      </c>
      <c r="AJ314" s="93" t="str">
        <f t="shared" si="476"/>
        <v>ист</v>
      </c>
      <c r="AK314" s="93" t="str">
        <f t="shared" si="476"/>
        <v/>
      </c>
      <c r="AL314" s="93" t="str">
        <f t="shared" si="476"/>
        <v>ист</v>
      </c>
      <c r="AM314" s="93" t="str">
        <f t="shared" si="476"/>
        <v>фк</v>
      </c>
      <c r="AN314" s="93" t="str">
        <f t="shared" si="476"/>
        <v/>
      </c>
      <c r="AO314" s="93" t="str">
        <f t="shared" si="476"/>
        <v/>
      </c>
      <c r="AP314" s="93" t="str">
        <f t="shared" si="476"/>
        <v>черч</v>
      </c>
      <c r="AQ314" s="93" t="str">
        <f t="shared" si="476"/>
        <v>труд</v>
      </c>
      <c r="AR314" s="93" t="str">
        <f t="shared" si="476"/>
        <v/>
      </c>
      <c r="AW314" s="44" t="s">
        <v>213</v>
      </c>
      <c r="AX314" s="29">
        <v>4</v>
      </c>
      <c r="AY314" s="27" t="str">
        <f t="shared" ref="AY314:BU314" si="477">IF(AY196="","",INDEX($AP$4:$AP$111,MATCH(AY196,$AI$4:$AI$111,0)))</f>
        <v>Иностр.язык</v>
      </c>
      <c r="AZ314" s="27" t="str">
        <f t="shared" si="477"/>
        <v>Иностр.язык</v>
      </c>
      <c r="BA314" s="27" t="str">
        <f t="shared" si="477"/>
        <v>Иностр.язык</v>
      </c>
      <c r="BB314" s="27" t="str">
        <f t="shared" si="477"/>
        <v>Физ.культ.и зд.</v>
      </c>
      <c r="BC314" s="27" t="str">
        <f t="shared" si="477"/>
        <v>Математика</v>
      </c>
      <c r="BD314" s="27" t="str">
        <f t="shared" si="477"/>
        <v>Инф./Труд.обуч.</v>
      </c>
      <c r="BE314" s="27" t="str">
        <f t="shared" si="477"/>
        <v>Математика</v>
      </c>
      <c r="BF314" s="27" t="str">
        <f t="shared" si="477"/>
        <v>Бел.язык</v>
      </c>
      <c r="BG314" s="27" t="str">
        <f t="shared" si="477"/>
        <v>Бел.лит.</v>
      </c>
      <c r="BH314" s="27" t="str">
        <f t="shared" si="477"/>
        <v>Бел.язык</v>
      </c>
      <c r="BI314" s="27" t="str">
        <f t="shared" si="477"/>
        <v>Биология</v>
      </c>
      <c r="BJ314" s="27" t="str">
        <f t="shared" si="477"/>
        <v>История</v>
      </c>
      <c r="BK314" s="27" t="str">
        <f t="shared" si="477"/>
        <v>География</v>
      </c>
      <c r="BL314" s="27" t="str">
        <f t="shared" si="477"/>
        <v>История</v>
      </c>
      <c r="BM314" s="27" t="str">
        <f t="shared" si="477"/>
        <v>Мат./Физика</v>
      </c>
      <c r="BN314" s="27" t="str">
        <f t="shared" si="477"/>
        <v>Черчение</v>
      </c>
      <c r="BO314" s="27" t="str">
        <f t="shared" si="477"/>
        <v>Биология/Химия</v>
      </c>
      <c r="BP314" s="27" t="str">
        <f t="shared" si="477"/>
        <v/>
      </c>
      <c r="BQ314" s="27" t="str">
        <f t="shared" si="477"/>
        <v/>
      </c>
      <c r="BR314" s="27" t="str">
        <f t="shared" si="477"/>
        <v/>
      </c>
      <c r="BS314" s="27" t="str">
        <f t="shared" si="477"/>
        <v/>
      </c>
      <c r="BT314" s="27" t="str">
        <f t="shared" si="477"/>
        <v/>
      </c>
      <c r="BU314" s="27" t="str">
        <f t="shared" si="477"/>
        <v/>
      </c>
      <c r="BW314" s="44" t="s">
        <v>213</v>
      </c>
      <c r="BX314" s="29">
        <v>4</v>
      </c>
      <c r="BY314" s="69" t="str">
        <f t="shared" si="337"/>
        <v>а6</v>
      </c>
      <c r="BZ314" s="69" t="str">
        <f t="shared" si="338"/>
        <v>а1</v>
      </c>
      <c r="CA314" s="69" t="str">
        <f t="shared" si="339"/>
        <v>а3</v>
      </c>
      <c r="CB314" s="69" t="str">
        <f t="shared" si="340"/>
        <v>фк1</v>
      </c>
      <c r="CC314" s="69" t="str">
        <f t="shared" si="341"/>
        <v>м3</v>
      </c>
      <c r="CD314" s="69" t="str">
        <f t="shared" si="342"/>
        <v>инф</v>
      </c>
      <c r="CE314" s="69" t="str">
        <f t="shared" si="343"/>
        <v>м2</v>
      </c>
      <c r="CF314" s="69" t="str">
        <f t="shared" si="344"/>
        <v>б4</v>
      </c>
      <c r="CG314" s="69" t="str">
        <f t="shared" si="345"/>
        <v>бл3</v>
      </c>
      <c r="CH314" s="69" t="str">
        <f t="shared" si="346"/>
        <v>б2</v>
      </c>
      <c r="CI314" s="69" t="str">
        <f t="shared" si="347"/>
        <v>би2</v>
      </c>
      <c r="CJ314" s="69" t="str">
        <f t="shared" si="348"/>
        <v>ис2</v>
      </c>
      <c r="CK314" s="69" t="str">
        <f t="shared" si="349"/>
        <v>гео</v>
      </c>
      <c r="CL314" s="69" t="str">
        <f t="shared" si="350"/>
        <v>ис1</v>
      </c>
      <c r="CM314" s="69" t="str">
        <f t="shared" si="351"/>
        <v>м1</v>
      </c>
      <c r="CN314" s="69" t="str">
        <f t="shared" si="352"/>
        <v>черч</v>
      </c>
      <c r="CO314" s="69" t="str">
        <f t="shared" si="353"/>
        <v>био</v>
      </c>
      <c r="CP314" s="69" t="str">
        <f t="shared" si="354"/>
        <v/>
      </c>
      <c r="CQ314" s="69" t="str">
        <f t="shared" si="355"/>
        <v/>
      </c>
      <c r="CR314" s="69" t="str">
        <f t="shared" si="356"/>
        <v/>
      </c>
      <c r="CS314" s="69" t="str">
        <f t="shared" si="357"/>
        <v/>
      </c>
      <c r="CT314" s="69" t="str">
        <f t="shared" si="358"/>
        <v/>
      </c>
      <c r="CU314" s="69" t="str">
        <f t="shared" si="359"/>
        <v/>
      </c>
      <c r="CX314" s="44" t="s">
        <v>213</v>
      </c>
      <c r="CY314" s="29">
        <v>4</v>
      </c>
      <c r="CZ314" s="69" t="str">
        <f t="shared" si="360"/>
        <v>а7</v>
      </c>
      <c r="DA314" s="69" t="str">
        <f t="shared" si="361"/>
        <v>а2</v>
      </c>
      <c r="DB314" s="69" t="str">
        <f t="shared" si="362"/>
        <v>а5</v>
      </c>
      <c r="DC314" s="69" t="str">
        <f t="shared" si="363"/>
        <v>.</v>
      </c>
      <c r="DD314" s="69" t="str">
        <f t="shared" si="364"/>
        <v>.</v>
      </c>
      <c r="DE314" s="69" t="str">
        <f t="shared" si="365"/>
        <v>т2</v>
      </c>
      <c r="DF314" s="69" t="str">
        <f t="shared" si="366"/>
        <v>.</v>
      </c>
      <c r="DG314" s="69" t="str">
        <f t="shared" si="367"/>
        <v>.</v>
      </c>
      <c r="DH314" s="69" t="str">
        <f t="shared" si="368"/>
        <v>.</v>
      </c>
      <c r="DI314" s="69" t="str">
        <f t="shared" si="369"/>
        <v>.</v>
      </c>
      <c r="DJ314" s="69" t="str">
        <f t="shared" si="370"/>
        <v>.</v>
      </c>
      <c r="DK314" s="69" t="str">
        <f t="shared" si="371"/>
        <v>.</v>
      </c>
      <c r="DL314" s="69" t="str">
        <f t="shared" si="372"/>
        <v>.</v>
      </c>
      <c r="DM314" s="69" t="str">
        <f t="shared" si="373"/>
        <v>.</v>
      </c>
      <c r="DN314" s="69" t="str">
        <f t="shared" si="374"/>
        <v>физ</v>
      </c>
      <c r="DO314" s="69" t="str">
        <f t="shared" si="375"/>
        <v>.</v>
      </c>
      <c r="DP314" s="69" t="str">
        <f t="shared" si="376"/>
        <v>х1</v>
      </c>
      <c r="DQ314" s="69" t="str">
        <f t="shared" si="377"/>
        <v/>
      </c>
      <c r="DR314" s="69" t="str">
        <f t="shared" si="378"/>
        <v/>
      </c>
      <c r="DS314" s="69" t="str">
        <f t="shared" si="379"/>
        <v/>
      </c>
      <c r="DT314" s="69" t="str">
        <f t="shared" si="380"/>
        <v/>
      </c>
      <c r="DU314" s="69" t="str">
        <f t="shared" si="381"/>
        <v/>
      </c>
      <c r="DV314" s="69" t="str">
        <f t="shared" si="382"/>
        <v/>
      </c>
      <c r="DX314" s="44" t="s">
        <v>213</v>
      </c>
      <c r="DY314" s="29">
        <v>4</v>
      </c>
      <c r="DZ314" s="69" t="str">
        <f t="shared" si="383"/>
        <v>.</v>
      </c>
      <c r="EA314" s="69" t="str">
        <f t="shared" si="384"/>
        <v>а4</v>
      </c>
      <c r="EB314" s="69" t="str">
        <f t="shared" si="385"/>
        <v>.</v>
      </c>
      <c r="EC314" s="69" t="str">
        <f t="shared" si="386"/>
        <v>.</v>
      </c>
      <c r="ED314" s="69" t="str">
        <f t="shared" si="387"/>
        <v>.</v>
      </c>
      <c r="EE314" s="69" t="str">
        <f t="shared" si="388"/>
        <v>.</v>
      </c>
      <c r="EF314" s="69" t="str">
        <f t="shared" si="389"/>
        <v>.</v>
      </c>
      <c r="EG314" s="69" t="str">
        <f t="shared" si="390"/>
        <v>.</v>
      </c>
      <c r="EH314" s="69" t="str">
        <f t="shared" si="391"/>
        <v>.</v>
      </c>
      <c r="EI314" s="69" t="str">
        <f t="shared" si="392"/>
        <v>.</v>
      </c>
      <c r="EJ314" s="69" t="str">
        <f t="shared" si="393"/>
        <v>.</v>
      </c>
      <c r="EK314" s="69" t="str">
        <f t="shared" si="394"/>
        <v>.</v>
      </c>
      <c r="EL314" s="69" t="str">
        <f t="shared" si="395"/>
        <v>.</v>
      </c>
      <c r="EM314" s="69" t="str">
        <f t="shared" si="396"/>
        <v>.</v>
      </c>
      <c r="EN314" s="69" t="str">
        <f t="shared" si="397"/>
        <v>.</v>
      </c>
      <c r="EO314" s="69" t="str">
        <f t="shared" si="398"/>
        <v>.</v>
      </c>
      <c r="EP314" s="69" t="str">
        <f t="shared" si="399"/>
        <v>.</v>
      </c>
      <c r="EQ314" s="69" t="str">
        <f t="shared" si="400"/>
        <v/>
      </c>
      <c r="ER314" s="69" t="str">
        <f t="shared" si="401"/>
        <v/>
      </c>
      <c r="ES314" s="69" t="str">
        <f t="shared" si="402"/>
        <v/>
      </c>
      <c r="ET314" s="69" t="str">
        <f t="shared" si="403"/>
        <v/>
      </c>
      <c r="EU314" s="69" t="str">
        <f t="shared" si="404"/>
        <v/>
      </c>
      <c r="EV314" s="69" t="str">
        <f t="shared" si="405"/>
        <v/>
      </c>
      <c r="EX314" s="44" t="s">
        <v>213</v>
      </c>
      <c r="EY314" s="29">
        <v>4</v>
      </c>
      <c r="EZ314" s="69" t="str">
        <f t="shared" ref="EZ314:FV314" si="478">IF(ISBLANK(AY196),"",INDEX($AN$4:$AN$111,MATCH(AY196,$AI$4:$AI$111,0)))</f>
        <v>.</v>
      </c>
      <c r="FA314" s="69" t="str">
        <f t="shared" si="478"/>
        <v>.</v>
      </c>
      <c r="FB314" s="69" t="str">
        <f t="shared" si="478"/>
        <v>.</v>
      </c>
      <c r="FC314" s="69" t="str">
        <f t="shared" si="478"/>
        <v>.</v>
      </c>
      <c r="FD314" s="69" t="str">
        <f t="shared" si="478"/>
        <v>.</v>
      </c>
      <c r="FE314" s="69" t="str">
        <f t="shared" si="478"/>
        <v>.</v>
      </c>
      <c r="FF314" s="69" t="str">
        <f t="shared" si="478"/>
        <v>.</v>
      </c>
      <c r="FG314" s="69" t="str">
        <f t="shared" si="478"/>
        <v>.</v>
      </c>
      <c r="FH314" s="69" t="str">
        <f t="shared" si="478"/>
        <v>.</v>
      </c>
      <c r="FI314" s="69" t="str">
        <f t="shared" si="478"/>
        <v>.</v>
      </c>
      <c r="FJ314" s="69" t="str">
        <f t="shared" si="478"/>
        <v>.</v>
      </c>
      <c r="FK314" s="69" t="str">
        <f t="shared" si="478"/>
        <v>.</v>
      </c>
      <c r="FL314" s="69" t="str">
        <f t="shared" si="478"/>
        <v>.</v>
      </c>
      <c r="FM314" s="69" t="str">
        <f t="shared" si="478"/>
        <v>.</v>
      </c>
      <c r="FN314" s="69" t="str">
        <f t="shared" si="478"/>
        <v>.</v>
      </c>
      <c r="FO314" s="69" t="str">
        <f t="shared" si="478"/>
        <v>.</v>
      </c>
      <c r="FP314" s="69" t="str">
        <f t="shared" si="478"/>
        <v>.</v>
      </c>
      <c r="FQ314" s="69" t="str">
        <f t="shared" si="478"/>
        <v/>
      </c>
      <c r="FR314" s="69" t="str">
        <f t="shared" si="478"/>
        <v/>
      </c>
      <c r="FS314" s="69" t="str">
        <f t="shared" si="478"/>
        <v/>
      </c>
      <c r="FT314" s="69" t="str">
        <f t="shared" si="478"/>
        <v/>
      </c>
      <c r="FU314" s="69" t="str">
        <f t="shared" si="478"/>
        <v/>
      </c>
      <c r="FV314" s="69" t="str">
        <f t="shared" si="478"/>
        <v/>
      </c>
    </row>
    <row r="315" spans="9:178" x14ac:dyDescent="0.25">
      <c r="I315" s="23" t="s">
        <v>213</v>
      </c>
      <c r="J315" s="29">
        <v>5</v>
      </c>
      <c r="K315" s="93" t="str">
        <f t="shared" ref="K315:AR315" si="479">IF(ISNA(MATCH(K$289,$BY356:$FV356,0)),"",INDEX($BY397:$FV397,MATCH(K$289,$BY356:$FV356,0)))</f>
        <v/>
      </c>
      <c r="L315" s="93" t="str">
        <f t="shared" si="479"/>
        <v/>
      </c>
      <c r="M315" s="93" t="str">
        <f t="shared" si="479"/>
        <v/>
      </c>
      <c r="N315" s="93" t="str">
        <f t="shared" si="479"/>
        <v>беляз</v>
      </c>
      <c r="O315" s="93" t="str">
        <f t="shared" si="479"/>
        <v>беляз</v>
      </c>
      <c r="P315" s="93" t="str">
        <f t="shared" si="479"/>
        <v/>
      </c>
      <c r="Q315" s="93" t="str">
        <f t="shared" si="479"/>
        <v>беллит</v>
      </c>
      <c r="R315" s="93" t="str">
        <f t="shared" si="479"/>
        <v>беляз</v>
      </c>
      <c r="S315" s="93" t="str">
        <f t="shared" si="479"/>
        <v>анг</v>
      </c>
      <c r="T315" s="93" t="str">
        <f t="shared" si="479"/>
        <v>анг</v>
      </c>
      <c r="U315" s="93" t="str">
        <f t="shared" si="479"/>
        <v/>
      </c>
      <c r="V315" s="93" t="str">
        <f t="shared" si="479"/>
        <v/>
      </c>
      <c r="W315" s="93" t="str">
        <f t="shared" si="479"/>
        <v/>
      </c>
      <c r="X315" s="93" t="str">
        <f t="shared" si="479"/>
        <v>анг</v>
      </c>
      <c r="Y315" s="93" t="str">
        <f t="shared" si="479"/>
        <v>анг</v>
      </c>
      <c r="Z315" s="93" t="str">
        <f t="shared" si="479"/>
        <v>мат</v>
      </c>
      <c r="AA315" s="93" t="str">
        <f t="shared" si="479"/>
        <v>мат</v>
      </c>
      <c r="AB315" s="93" t="str">
        <f t="shared" si="479"/>
        <v/>
      </c>
      <c r="AC315" s="93" t="str">
        <f t="shared" si="479"/>
        <v/>
      </c>
      <c r="AD315" s="93" t="str">
        <f t="shared" si="479"/>
        <v>инф</v>
      </c>
      <c r="AE315" s="93" t="str">
        <f t="shared" si="479"/>
        <v>физ</v>
      </c>
      <c r="AF315" s="93" t="str">
        <f t="shared" si="479"/>
        <v>био</v>
      </c>
      <c r="AG315" s="93" t="str">
        <f t="shared" si="479"/>
        <v>био</v>
      </c>
      <c r="AH315" s="93" t="str">
        <f t="shared" si="479"/>
        <v>хим</v>
      </c>
      <c r="AI315" s="93" t="str">
        <f t="shared" si="479"/>
        <v>гео</v>
      </c>
      <c r="AJ315" s="93" t="str">
        <f t="shared" si="479"/>
        <v>иск</v>
      </c>
      <c r="AK315" s="93" t="str">
        <f t="shared" si="479"/>
        <v>ист</v>
      </c>
      <c r="AL315" s="93" t="str">
        <f t="shared" si="479"/>
        <v>ист</v>
      </c>
      <c r="AM315" s="93" t="str">
        <f t="shared" si="479"/>
        <v>фк</v>
      </c>
      <c r="AN315" s="93" t="str">
        <f t="shared" si="479"/>
        <v/>
      </c>
      <c r="AO315" s="93" t="str">
        <f t="shared" si="479"/>
        <v>чзс</v>
      </c>
      <c r="AP315" s="93" t="str">
        <f t="shared" si="479"/>
        <v>труд</v>
      </c>
      <c r="AQ315" s="93" t="str">
        <f t="shared" si="479"/>
        <v>труд</v>
      </c>
      <c r="AR315" s="93" t="str">
        <f t="shared" si="479"/>
        <v/>
      </c>
      <c r="AW315" s="44" t="s">
        <v>213</v>
      </c>
      <c r="AX315" s="29">
        <v>5</v>
      </c>
      <c r="AY315" s="27" t="str">
        <f t="shared" ref="AY315:BU315" si="480">IF(AY197="","",INDEX($AP$4:$AP$111,MATCH(AY197,$AI$4:$AI$111,0)))</f>
        <v>Бел.язык</v>
      </c>
      <c r="AZ315" s="27" t="str">
        <f t="shared" si="480"/>
        <v>Час зд.и спорта</v>
      </c>
      <c r="BA315" s="27" t="str">
        <f t="shared" si="480"/>
        <v>Бел.язык</v>
      </c>
      <c r="BB315" s="27" t="str">
        <f t="shared" si="480"/>
        <v>Ин.яз./Инф.</v>
      </c>
      <c r="BC315" s="27" t="str">
        <f t="shared" si="480"/>
        <v>История</v>
      </c>
      <c r="BD315" s="27" t="str">
        <f t="shared" si="480"/>
        <v>Труд.обуч.</v>
      </c>
      <c r="BE315" s="27" t="str">
        <f t="shared" si="480"/>
        <v>Искусство</v>
      </c>
      <c r="BF315" s="27" t="str">
        <f t="shared" si="480"/>
        <v>Бел.лит.</v>
      </c>
      <c r="BG315" s="27" t="str">
        <f t="shared" si="480"/>
        <v>Физика</v>
      </c>
      <c r="BH315" s="27" t="str">
        <f t="shared" si="480"/>
        <v>Физ.культ.и зд.</v>
      </c>
      <c r="BI315" s="27" t="str">
        <f t="shared" si="480"/>
        <v>Бел.язык</v>
      </c>
      <c r="BJ315" s="27" t="str">
        <f t="shared" si="480"/>
        <v>Химия</v>
      </c>
      <c r="BK315" s="27" t="str">
        <f t="shared" si="480"/>
        <v>Математика</v>
      </c>
      <c r="BL315" s="27" t="str">
        <f t="shared" si="480"/>
        <v>Биология</v>
      </c>
      <c r="BM315" s="27" t="str">
        <f t="shared" si="480"/>
        <v>Мат./Биол./Ин.яз./Ин.яз.</v>
      </c>
      <c r="BN315" s="27" t="str">
        <f t="shared" si="480"/>
        <v>География</v>
      </c>
      <c r="BO315" s="27" t="str">
        <f t="shared" si="480"/>
        <v>История</v>
      </c>
      <c r="BP315" s="27" t="str">
        <f t="shared" si="480"/>
        <v/>
      </c>
      <c r="BQ315" s="27" t="str">
        <f t="shared" si="480"/>
        <v/>
      </c>
      <c r="BR315" s="27" t="str">
        <f t="shared" si="480"/>
        <v/>
      </c>
      <c r="BS315" s="27" t="str">
        <f t="shared" si="480"/>
        <v/>
      </c>
      <c r="BT315" s="27" t="str">
        <f t="shared" si="480"/>
        <v/>
      </c>
      <c r="BU315" s="27" t="str">
        <f t="shared" si="480"/>
        <v/>
      </c>
      <c r="BW315" s="44" t="s">
        <v>213</v>
      </c>
      <c r="BX315" s="29">
        <v>5</v>
      </c>
      <c r="BY315" s="69" t="str">
        <f t="shared" si="337"/>
        <v>б1</v>
      </c>
      <c r="BZ315" s="69" t="str">
        <f t="shared" si="338"/>
        <v>чзс3</v>
      </c>
      <c r="CA315" s="69" t="str">
        <f t="shared" si="339"/>
        <v>б5</v>
      </c>
      <c r="CB315" s="69" t="str">
        <f t="shared" si="340"/>
        <v>а1</v>
      </c>
      <c r="CC315" s="69" t="str">
        <f t="shared" si="341"/>
        <v>ис3</v>
      </c>
      <c r="CD315" s="69" t="str">
        <f t="shared" si="342"/>
        <v>т1</v>
      </c>
      <c r="CE315" s="69" t="str">
        <f t="shared" si="343"/>
        <v>иск2</v>
      </c>
      <c r="CF315" s="69" t="str">
        <f t="shared" si="344"/>
        <v>бл4</v>
      </c>
      <c r="CG315" s="69" t="str">
        <f t="shared" si="345"/>
        <v>ф1</v>
      </c>
      <c r="CH315" s="69" t="str">
        <f t="shared" si="346"/>
        <v>фк1</v>
      </c>
      <c r="CI315" s="69" t="str">
        <f t="shared" si="347"/>
        <v>б2</v>
      </c>
      <c r="CJ315" s="69" t="str">
        <f t="shared" si="348"/>
        <v>х1</v>
      </c>
      <c r="CK315" s="69" t="str">
        <f t="shared" si="349"/>
        <v>м2</v>
      </c>
      <c r="CL315" s="69" t="str">
        <f t="shared" si="350"/>
        <v>би2</v>
      </c>
      <c r="CM315" s="69" t="str">
        <f t="shared" si="351"/>
        <v>мат</v>
      </c>
      <c r="CN315" s="69" t="str">
        <f t="shared" si="352"/>
        <v>гео</v>
      </c>
      <c r="CO315" s="69" t="str">
        <f t="shared" si="353"/>
        <v>ис1</v>
      </c>
      <c r="CP315" s="69" t="str">
        <f t="shared" si="354"/>
        <v/>
      </c>
      <c r="CQ315" s="69" t="str">
        <f t="shared" si="355"/>
        <v/>
      </c>
      <c r="CR315" s="69" t="str">
        <f t="shared" si="356"/>
        <v/>
      </c>
      <c r="CS315" s="69" t="str">
        <f t="shared" si="357"/>
        <v/>
      </c>
      <c r="CT315" s="69" t="str">
        <f t="shared" si="358"/>
        <v/>
      </c>
      <c r="CU315" s="69" t="str">
        <f t="shared" si="359"/>
        <v/>
      </c>
      <c r="CX315" s="44" t="s">
        <v>213</v>
      </c>
      <c r="CY315" s="29">
        <v>5</v>
      </c>
      <c r="CZ315" s="69" t="str">
        <f t="shared" si="360"/>
        <v>.</v>
      </c>
      <c r="DA315" s="69" t="str">
        <f t="shared" si="361"/>
        <v>.</v>
      </c>
      <c r="DB315" s="69" t="str">
        <f t="shared" si="362"/>
        <v>.</v>
      </c>
      <c r="DC315" s="69" t="str">
        <f t="shared" si="363"/>
        <v>а7</v>
      </c>
      <c r="DD315" s="69" t="str">
        <f t="shared" si="364"/>
        <v>.</v>
      </c>
      <c r="DE315" s="69" t="str">
        <f t="shared" si="365"/>
        <v>т2</v>
      </c>
      <c r="DF315" s="69" t="str">
        <f t="shared" si="366"/>
        <v>.</v>
      </c>
      <c r="DG315" s="69" t="str">
        <f t="shared" si="367"/>
        <v>.</v>
      </c>
      <c r="DH315" s="69" t="str">
        <f t="shared" si="368"/>
        <v>.</v>
      </c>
      <c r="DI315" s="69" t="str">
        <f t="shared" si="369"/>
        <v>.</v>
      </c>
      <c r="DJ315" s="69" t="str">
        <f t="shared" si="370"/>
        <v>.</v>
      </c>
      <c r="DK315" s="69" t="str">
        <f t="shared" si="371"/>
        <v>.</v>
      </c>
      <c r="DL315" s="69" t="str">
        <f t="shared" si="372"/>
        <v>.</v>
      </c>
      <c r="DM315" s="69" t="str">
        <f t="shared" si="373"/>
        <v>.</v>
      </c>
      <c r="DN315" s="69" t="str">
        <f t="shared" si="374"/>
        <v>био</v>
      </c>
      <c r="DO315" s="69" t="str">
        <f t="shared" si="375"/>
        <v>.</v>
      </c>
      <c r="DP315" s="69" t="str">
        <f t="shared" si="376"/>
        <v>.</v>
      </c>
      <c r="DQ315" s="69" t="str">
        <f t="shared" si="377"/>
        <v/>
      </c>
      <c r="DR315" s="69" t="str">
        <f t="shared" si="378"/>
        <v/>
      </c>
      <c r="DS315" s="69" t="str">
        <f t="shared" si="379"/>
        <v/>
      </c>
      <c r="DT315" s="69" t="str">
        <f t="shared" si="380"/>
        <v/>
      </c>
      <c r="DU315" s="69" t="str">
        <f t="shared" si="381"/>
        <v/>
      </c>
      <c r="DV315" s="69" t="str">
        <f t="shared" si="382"/>
        <v/>
      </c>
      <c r="DX315" s="44" t="s">
        <v>213</v>
      </c>
      <c r="DY315" s="29">
        <v>5</v>
      </c>
      <c r="DZ315" s="69" t="str">
        <f t="shared" si="383"/>
        <v>.</v>
      </c>
      <c r="EA315" s="69" t="str">
        <f t="shared" si="384"/>
        <v>.</v>
      </c>
      <c r="EB315" s="69" t="str">
        <f t="shared" si="385"/>
        <v>.</v>
      </c>
      <c r="EC315" s="69" t="str">
        <f t="shared" si="386"/>
        <v>инф</v>
      </c>
      <c r="ED315" s="69" t="str">
        <f t="shared" si="387"/>
        <v>.</v>
      </c>
      <c r="EE315" s="69" t="str">
        <f t="shared" si="388"/>
        <v>.</v>
      </c>
      <c r="EF315" s="69" t="str">
        <f t="shared" si="389"/>
        <v>.</v>
      </c>
      <c r="EG315" s="69" t="str">
        <f t="shared" si="390"/>
        <v>.</v>
      </c>
      <c r="EH315" s="69" t="str">
        <f t="shared" si="391"/>
        <v>.</v>
      </c>
      <c r="EI315" s="69" t="str">
        <f t="shared" si="392"/>
        <v>.</v>
      </c>
      <c r="EJ315" s="69" t="str">
        <f t="shared" si="393"/>
        <v>.</v>
      </c>
      <c r="EK315" s="69" t="str">
        <f t="shared" si="394"/>
        <v>.</v>
      </c>
      <c r="EL315" s="69" t="str">
        <f t="shared" si="395"/>
        <v>.</v>
      </c>
      <c r="EM315" s="69" t="str">
        <f t="shared" si="396"/>
        <v>.</v>
      </c>
      <c r="EN315" s="69" t="str">
        <f t="shared" si="397"/>
        <v>а2</v>
      </c>
      <c r="EO315" s="69" t="str">
        <f t="shared" si="398"/>
        <v>.</v>
      </c>
      <c r="EP315" s="69" t="str">
        <f t="shared" si="399"/>
        <v>.</v>
      </c>
      <c r="EQ315" s="69" t="str">
        <f t="shared" si="400"/>
        <v/>
      </c>
      <c r="ER315" s="69" t="str">
        <f t="shared" si="401"/>
        <v/>
      </c>
      <c r="ES315" s="69" t="str">
        <f t="shared" si="402"/>
        <v/>
      </c>
      <c r="ET315" s="69" t="str">
        <f t="shared" si="403"/>
        <v/>
      </c>
      <c r="EU315" s="69" t="str">
        <f t="shared" si="404"/>
        <v/>
      </c>
      <c r="EV315" s="69" t="str">
        <f t="shared" si="405"/>
        <v/>
      </c>
      <c r="EX315" s="44" t="s">
        <v>213</v>
      </c>
      <c r="EY315" s="29">
        <v>5</v>
      </c>
      <c r="EZ315" s="69" t="str">
        <f t="shared" ref="EZ315:FV315" si="481">IF(ISBLANK(AY197),"",INDEX($AN$4:$AN$111,MATCH(AY197,$AI$4:$AI$111,0)))</f>
        <v>.</v>
      </c>
      <c r="FA315" s="69" t="str">
        <f t="shared" si="481"/>
        <v>.</v>
      </c>
      <c r="FB315" s="69" t="str">
        <f t="shared" si="481"/>
        <v>.</v>
      </c>
      <c r="FC315" s="69" t="str">
        <f t="shared" si="481"/>
        <v>.</v>
      </c>
      <c r="FD315" s="69" t="str">
        <f t="shared" si="481"/>
        <v>.</v>
      </c>
      <c r="FE315" s="69" t="str">
        <f t="shared" si="481"/>
        <v>.</v>
      </c>
      <c r="FF315" s="69" t="str">
        <f t="shared" si="481"/>
        <v>.</v>
      </c>
      <c r="FG315" s="69" t="str">
        <f t="shared" si="481"/>
        <v>.</v>
      </c>
      <c r="FH315" s="69" t="str">
        <f t="shared" si="481"/>
        <v>.</v>
      </c>
      <c r="FI315" s="69" t="str">
        <f t="shared" si="481"/>
        <v>.</v>
      </c>
      <c r="FJ315" s="69" t="str">
        <f t="shared" si="481"/>
        <v>.</v>
      </c>
      <c r="FK315" s="69" t="str">
        <f t="shared" si="481"/>
        <v>.</v>
      </c>
      <c r="FL315" s="69" t="str">
        <f t="shared" si="481"/>
        <v>.</v>
      </c>
      <c r="FM315" s="69" t="str">
        <f t="shared" si="481"/>
        <v>.</v>
      </c>
      <c r="FN315" s="69" t="str">
        <f t="shared" si="481"/>
        <v>а6</v>
      </c>
      <c r="FO315" s="69" t="str">
        <f t="shared" si="481"/>
        <v>.</v>
      </c>
      <c r="FP315" s="69" t="str">
        <f t="shared" si="481"/>
        <v>.</v>
      </c>
      <c r="FQ315" s="69" t="str">
        <f t="shared" si="481"/>
        <v/>
      </c>
      <c r="FR315" s="69" t="str">
        <f t="shared" si="481"/>
        <v/>
      </c>
      <c r="FS315" s="69" t="str">
        <f t="shared" si="481"/>
        <v/>
      </c>
      <c r="FT315" s="69" t="str">
        <f t="shared" si="481"/>
        <v/>
      </c>
      <c r="FU315" s="69" t="str">
        <f t="shared" si="481"/>
        <v/>
      </c>
      <c r="FV315" s="69" t="str">
        <f t="shared" si="481"/>
        <v/>
      </c>
    </row>
    <row r="316" spans="9:178" x14ac:dyDescent="0.25">
      <c r="I316" s="23" t="s">
        <v>213</v>
      </c>
      <c r="J316" s="29">
        <v>6</v>
      </c>
      <c r="K316" s="93" t="str">
        <f t="shared" ref="K316:AR316" si="482">IF(ISNA(MATCH(K$289,$BY357:$FV357,0)),"",INDEX($BY398:$FV398,MATCH(K$289,$BY357:$FV357,0)))</f>
        <v/>
      </c>
      <c r="L316" s="93" t="str">
        <f t="shared" si="482"/>
        <v/>
      </c>
      <c r="M316" s="93" t="str">
        <f t="shared" si="482"/>
        <v/>
      </c>
      <c r="N316" s="93" t="str">
        <f t="shared" si="482"/>
        <v/>
      </c>
      <c r="O316" s="93" t="str">
        <f t="shared" si="482"/>
        <v>беллит</v>
      </c>
      <c r="P316" s="93" t="str">
        <f t="shared" si="482"/>
        <v/>
      </c>
      <c r="Q316" s="93" t="str">
        <f t="shared" si="482"/>
        <v/>
      </c>
      <c r="R316" s="93" t="str">
        <f t="shared" si="482"/>
        <v/>
      </c>
      <c r="S316" s="93" t="str">
        <f t="shared" si="482"/>
        <v>анг</v>
      </c>
      <c r="T316" s="93" t="str">
        <f t="shared" si="482"/>
        <v>анг</v>
      </c>
      <c r="U316" s="93" t="str">
        <f t="shared" si="482"/>
        <v>анг</v>
      </c>
      <c r="V316" s="93" t="str">
        <f t="shared" si="482"/>
        <v>анг</v>
      </c>
      <c r="W316" s="93" t="str">
        <f t="shared" si="482"/>
        <v/>
      </c>
      <c r="X316" s="93" t="str">
        <f t="shared" si="482"/>
        <v>анг</v>
      </c>
      <c r="Y316" s="93" t="str">
        <f t="shared" si="482"/>
        <v>анг</v>
      </c>
      <c r="Z316" s="93" t="str">
        <f t="shared" si="482"/>
        <v>мат</v>
      </c>
      <c r="AA316" s="93" t="str">
        <f t="shared" si="482"/>
        <v>мат</v>
      </c>
      <c r="AB316" s="93" t="str">
        <f t="shared" si="482"/>
        <v/>
      </c>
      <c r="AC316" s="93" t="str">
        <f t="shared" si="482"/>
        <v/>
      </c>
      <c r="AD316" s="93" t="str">
        <f t="shared" si="482"/>
        <v>инф</v>
      </c>
      <c r="AE316" s="93" t="str">
        <f t="shared" si="482"/>
        <v>физ</v>
      </c>
      <c r="AF316" s="93" t="str">
        <f t="shared" si="482"/>
        <v>био</v>
      </c>
      <c r="AG316" s="93" t="str">
        <f t="shared" si="482"/>
        <v/>
      </c>
      <c r="AH316" s="93" t="str">
        <f t="shared" si="482"/>
        <v>хим</v>
      </c>
      <c r="AI316" s="93" t="str">
        <f t="shared" si="482"/>
        <v>гео</v>
      </c>
      <c r="AJ316" s="93" t="str">
        <f t="shared" si="482"/>
        <v>иск</v>
      </c>
      <c r="AK316" s="93" t="str">
        <f t="shared" si="482"/>
        <v/>
      </c>
      <c r="AL316" s="93" t="str">
        <f t="shared" si="482"/>
        <v/>
      </c>
      <c r="AM316" s="93" t="str">
        <f t="shared" si="482"/>
        <v>фк</v>
      </c>
      <c r="AN316" s="93" t="str">
        <f t="shared" si="482"/>
        <v>фк</v>
      </c>
      <c r="AO316" s="93" t="str">
        <f t="shared" si="482"/>
        <v/>
      </c>
      <c r="AP316" s="93" t="str">
        <f t="shared" si="482"/>
        <v>труд</v>
      </c>
      <c r="AQ316" s="93" t="str">
        <f t="shared" si="482"/>
        <v/>
      </c>
      <c r="AR316" s="93" t="str">
        <f t="shared" si="482"/>
        <v/>
      </c>
      <c r="AW316" s="44" t="s">
        <v>213</v>
      </c>
      <c r="AX316" s="29">
        <v>6</v>
      </c>
      <c r="AY316" s="27" t="str">
        <f t="shared" ref="AY316:BU316" si="483">IF(AY198="","",INDEX($AP$4:$AP$111,MATCH(AY198,$AI$4:$AI$111,0)))</f>
        <v/>
      </c>
      <c r="AZ316" s="27" t="str">
        <f t="shared" si="483"/>
        <v/>
      </c>
      <c r="BA316" s="27" t="str">
        <f t="shared" si="483"/>
        <v/>
      </c>
      <c r="BB316" s="27" t="str">
        <f t="shared" si="483"/>
        <v>Математика</v>
      </c>
      <c r="BC316" s="27" t="str">
        <f t="shared" si="483"/>
        <v>Искусство</v>
      </c>
      <c r="BD316" s="27" t="str">
        <f t="shared" si="483"/>
        <v>Труд.обуч./Инф.</v>
      </c>
      <c r="BE316" s="27" t="str">
        <f t="shared" si="483"/>
        <v>Иностр.язык</v>
      </c>
      <c r="BF316" s="27" t="str">
        <f t="shared" si="483"/>
        <v>Иностр.язык</v>
      </c>
      <c r="BG316" s="27" t="str">
        <f t="shared" si="483"/>
        <v>Иностр.язык</v>
      </c>
      <c r="BH316" s="27" t="str">
        <f t="shared" si="483"/>
        <v>Химия</v>
      </c>
      <c r="BI316" s="27" t="str">
        <f t="shared" si="483"/>
        <v>Бел.лит.</v>
      </c>
      <c r="BJ316" s="27" t="str">
        <f t="shared" si="483"/>
        <v>Математика</v>
      </c>
      <c r="BK316" s="27" t="str">
        <f t="shared" si="483"/>
        <v>Физика</v>
      </c>
      <c r="BL316" s="27" t="str">
        <f t="shared" si="483"/>
        <v>География</v>
      </c>
      <c r="BM316" s="27" t="str">
        <f t="shared" si="483"/>
        <v>Физ.культ.и зд.</v>
      </c>
      <c r="BN316" s="27" t="str">
        <f t="shared" si="483"/>
        <v/>
      </c>
      <c r="BO316" s="27" t="str">
        <f t="shared" si="483"/>
        <v>Биология</v>
      </c>
      <c r="BP316" s="27" t="str">
        <f t="shared" si="483"/>
        <v/>
      </c>
      <c r="BQ316" s="27" t="str">
        <f t="shared" si="483"/>
        <v/>
      </c>
      <c r="BR316" s="27" t="str">
        <f t="shared" si="483"/>
        <v/>
      </c>
      <c r="BS316" s="27" t="str">
        <f t="shared" si="483"/>
        <v/>
      </c>
      <c r="BT316" s="27" t="str">
        <f t="shared" si="483"/>
        <v/>
      </c>
      <c r="BU316" s="27" t="str">
        <f t="shared" si="483"/>
        <v/>
      </c>
      <c r="BW316" s="44" t="s">
        <v>213</v>
      </c>
      <c r="BX316" s="29">
        <v>6</v>
      </c>
      <c r="BY316" s="69" t="str">
        <f t="shared" si="337"/>
        <v/>
      </c>
      <c r="BZ316" s="69" t="str">
        <f t="shared" si="338"/>
        <v/>
      </c>
      <c r="CA316" s="69" t="str">
        <f t="shared" si="339"/>
        <v/>
      </c>
      <c r="CB316" s="69" t="str">
        <f t="shared" si="340"/>
        <v>м2</v>
      </c>
      <c r="CC316" s="69" t="str">
        <f t="shared" si="341"/>
        <v>иск2</v>
      </c>
      <c r="CD316" s="69" t="str">
        <f t="shared" si="342"/>
        <v>т1</v>
      </c>
      <c r="CE316" s="69" t="str">
        <f t="shared" si="343"/>
        <v>а1</v>
      </c>
      <c r="CF316" s="69" t="str">
        <f t="shared" si="344"/>
        <v>а3</v>
      </c>
      <c r="CG316" s="69" t="str">
        <f t="shared" si="345"/>
        <v>а2</v>
      </c>
      <c r="CH316" s="69" t="str">
        <f t="shared" si="346"/>
        <v>х1</v>
      </c>
      <c r="CI316" s="69" t="str">
        <f t="shared" si="347"/>
        <v>бл2</v>
      </c>
      <c r="CJ316" s="69" t="str">
        <f t="shared" si="348"/>
        <v>м1</v>
      </c>
      <c r="CK316" s="69" t="str">
        <f t="shared" si="349"/>
        <v>ф1</v>
      </c>
      <c r="CL316" s="69" t="str">
        <f t="shared" si="350"/>
        <v>гео</v>
      </c>
      <c r="CM316" s="69" t="str">
        <f t="shared" si="351"/>
        <v>фк1</v>
      </c>
      <c r="CN316" s="69" t="str">
        <f t="shared" si="352"/>
        <v/>
      </c>
      <c r="CO316" s="69" t="str">
        <f t="shared" si="353"/>
        <v>био</v>
      </c>
      <c r="CP316" s="69" t="str">
        <f t="shared" si="354"/>
        <v/>
      </c>
      <c r="CQ316" s="69" t="str">
        <f t="shared" si="355"/>
        <v/>
      </c>
      <c r="CR316" s="69" t="str">
        <f t="shared" si="356"/>
        <v/>
      </c>
      <c r="CS316" s="69" t="str">
        <f t="shared" si="357"/>
        <v/>
      </c>
      <c r="CT316" s="69" t="str">
        <f t="shared" si="358"/>
        <v/>
      </c>
      <c r="CU316" s="69" t="str">
        <f t="shared" si="359"/>
        <v/>
      </c>
      <c r="CX316" s="44" t="s">
        <v>213</v>
      </c>
      <c r="CY316" s="29">
        <v>6</v>
      </c>
      <c r="CZ316" s="69" t="str">
        <f t="shared" si="360"/>
        <v/>
      </c>
      <c r="DA316" s="69" t="str">
        <f t="shared" si="361"/>
        <v/>
      </c>
      <c r="DB316" s="69" t="str">
        <f t="shared" si="362"/>
        <v/>
      </c>
      <c r="DC316" s="69" t="str">
        <f t="shared" si="363"/>
        <v>.</v>
      </c>
      <c r="DD316" s="69" t="str">
        <f t="shared" si="364"/>
        <v>.</v>
      </c>
      <c r="DE316" s="69" t="str">
        <f t="shared" si="365"/>
        <v>инф</v>
      </c>
      <c r="DF316" s="69" t="str">
        <f t="shared" si="366"/>
        <v>а4</v>
      </c>
      <c r="DG316" s="69" t="str">
        <f t="shared" si="367"/>
        <v>а6</v>
      </c>
      <c r="DH316" s="69" t="str">
        <f t="shared" si="368"/>
        <v>а7</v>
      </c>
      <c r="DI316" s="69" t="str">
        <f t="shared" si="369"/>
        <v>.</v>
      </c>
      <c r="DJ316" s="69" t="str">
        <f t="shared" si="370"/>
        <v>.</v>
      </c>
      <c r="DK316" s="69" t="str">
        <f t="shared" si="371"/>
        <v>.</v>
      </c>
      <c r="DL316" s="69" t="str">
        <f t="shared" si="372"/>
        <v>.</v>
      </c>
      <c r="DM316" s="69" t="str">
        <f t="shared" si="373"/>
        <v>.</v>
      </c>
      <c r="DN316" s="69" t="str">
        <f t="shared" si="374"/>
        <v>фк2</v>
      </c>
      <c r="DO316" s="69" t="str">
        <f t="shared" si="375"/>
        <v/>
      </c>
      <c r="DP316" s="69" t="str">
        <f t="shared" si="376"/>
        <v>.</v>
      </c>
      <c r="DQ316" s="69" t="str">
        <f t="shared" si="377"/>
        <v/>
      </c>
      <c r="DR316" s="69" t="str">
        <f t="shared" si="378"/>
        <v/>
      </c>
      <c r="DS316" s="69" t="str">
        <f t="shared" si="379"/>
        <v/>
      </c>
      <c r="DT316" s="69" t="str">
        <f t="shared" si="380"/>
        <v/>
      </c>
      <c r="DU316" s="69" t="str">
        <f t="shared" si="381"/>
        <v/>
      </c>
      <c r="DV316" s="69" t="str">
        <f t="shared" si="382"/>
        <v/>
      </c>
      <c r="DX316" s="44" t="s">
        <v>213</v>
      </c>
      <c r="DY316" s="29">
        <v>6</v>
      </c>
      <c r="DZ316" s="69" t="str">
        <f t="shared" si="383"/>
        <v/>
      </c>
      <c r="EA316" s="69" t="str">
        <f t="shared" si="384"/>
        <v/>
      </c>
      <c r="EB316" s="69" t="str">
        <f t="shared" si="385"/>
        <v/>
      </c>
      <c r="EC316" s="69" t="str">
        <f t="shared" si="386"/>
        <v>.</v>
      </c>
      <c r="ED316" s="69" t="str">
        <f t="shared" si="387"/>
        <v>.</v>
      </c>
      <c r="EE316" s="69" t="str">
        <f t="shared" si="388"/>
        <v>.</v>
      </c>
      <c r="EF316" s="69" t="str">
        <f t="shared" si="389"/>
        <v>.</v>
      </c>
      <c r="EG316" s="69" t="str">
        <f t="shared" si="390"/>
        <v>.</v>
      </c>
      <c r="EH316" s="69" t="str">
        <f t="shared" si="391"/>
        <v>.</v>
      </c>
      <c r="EI316" s="69" t="str">
        <f t="shared" si="392"/>
        <v>.</v>
      </c>
      <c r="EJ316" s="69" t="str">
        <f t="shared" si="393"/>
        <v>.</v>
      </c>
      <c r="EK316" s="69" t="str">
        <f t="shared" si="394"/>
        <v>.</v>
      </c>
      <c r="EL316" s="69" t="str">
        <f t="shared" si="395"/>
        <v>.</v>
      </c>
      <c r="EM316" s="69" t="str">
        <f t="shared" si="396"/>
        <v>.</v>
      </c>
      <c r="EN316" s="69" t="str">
        <f t="shared" si="397"/>
        <v>.</v>
      </c>
      <c r="EO316" s="69" t="str">
        <f t="shared" si="398"/>
        <v/>
      </c>
      <c r="EP316" s="69" t="str">
        <f t="shared" si="399"/>
        <v>.</v>
      </c>
      <c r="EQ316" s="69" t="str">
        <f t="shared" si="400"/>
        <v/>
      </c>
      <c r="ER316" s="69" t="str">
        <f t="shared" si="401"/>
        <v/>
      </c>
      <c r="ES316" s="69" t="str">
        <f t="shared" si="402"/>
        <v/>
      </c>
      <c r="ET316" s="69" t="str">
        <f t="shared" si="403"/>
        <v/>
      </c>
      <c r="EU316" s="69" t="str">
        <f t="shared" si="404"/>
        <v/>
      </c>
      <c r="EV316" s="69" t="str">
        <f t="shared" si="405"/>
        <v/>
      </c>
      <c r="EX316" s="44" t="s">
        <v>213</v>
      </c>
      <c r="EY316" s="29">
        <v>6</v>
      </c>
      <c r="EZ316" s="69" t="str">
        <f t="shared" ref="EZ316:FV316" si="484">IF(ISBLANK(AY198),"",INDEX($AN$4:$AN$111,MATCH(AY198,$AI$4:$AI$111,0)))</f>
        <v/>
      </c>
      <c r="FA316" s="69" t="str">
        <f t="shared" si="484"/>
        <v/>
      </c>
      <c r="FB316" s="69" t="str">
        <f t="shared" si="484"/>
        <v/>
      </c>
      <c r="FC316" s="69" t="str">
        <f t="shared" si="484"/>
        <v>.</v>
      </c>
      <c r="FD316" s="69" t="str">
        <f t="shared" si="484"/>
        <v>.</v>
      </c>
      <c r="FE316" s="69" t="str">
        <f t="shared" si="484"/>
        <v>.</v>
      </c>
      <c r="FF316" s="69" t="str">
        <f t="shared" si="484"/>
        <v>.</v>
      </c>
      <c r="FG316" s="69" t="str">
        <f t="shared" si="484"/>
        <v>.</v>
      </c>
      <c r="FH316" s="69" t="str">
        <f t="shared" si="484"/>
        <v>.</v>
      </c>
      <c r="FI316" s="69" t="str">
        <f t="shared" si="484"/>
        <v>.</v>
      </c>
      <c r="FJ316" s="69" t="str">
        <f t="shared" si="484"/>
        <v>.</v>
      </c>
      <c r="FK316" s="69" t="str">
        <f t="shared" si="484"/>
        <v>.</v>
      </c>
      <c r="FL316" s="69" t="str">
        <f t="shared" si="484"/>
        <v>.</v>
      </c>
      <c r="FM316" s="69" t="str">
        <f t="shared" si="484"/>
        <v>.</v>
      </c>
      <c r="FN316" s="69" t="str">
        <f t="shared" si="484"/>
        <v>.</v>
      </c>
      <c r="FO316" s="69" t="str">
        <f t="shared" si="484"/>
        <v/>
      </c>
      <c r="FP316" s="69" t="str">
        <f t="shared" si="484"/>
        <v>.</v>
      </c>
      <c r="FQ316" s="69" t="str">
        <f t="shared" si="484"/>
        <v/>
      </c>
      <c r="FR316" s="69" t="str">
        <f t="shared" si="484"/>
        <v/>
      </c>
      <c r="FS316" s="69" t="str">
        <f t="shared" si="484"/>
        <v/>
      </c>
      <c r="FT316" s="69" t="str">
        <f t="shared" si="484"/>
        <v/>
      </c>
      <c r="FU316" s="69" t="str">
        <f t="shared" si="484"/>
        <v/>
      </c>
      <c r="FV316" s="69" t="str">
        <f t="shared" si="484"/>
        <v/>
      </c>
    </row>
    <row r="317" spans="9:178" x14ac:dyDescent="0.25">
      <c r="I317" s="23" t="s">
        <v>213</v>
      </c>
      <c r="J317" s="88">
        <v>7</v>
      </c>
      <c r="K317" s="93" t="str">
        <f t="shared" ref="K317:AR317" si="485">IF(ISNA(MATCH(K$289,$BY358:$FV358,0)),"",INDEX($BY399:$FV399,MATCH(K$289,$BY358:$FV358,0)))</f>
        <v/>
      </c>
      <c r="L317" s="93" t="str">
        <f t="shared" si="485"/>
        <v/>
      </c>
      <c r="M317" s="93" t="str">
        <f t="shared" si="485"/>
        <v/>
      </c>
      <c r="N317" s="93" t="str">
        <f t="shared" si="485"/>
        <v/>
      </c>
      <c r="O317" s="93" t="str">
        <f t="shared" si="485"/>
        <v/>
      </c>
      <c r="P317" s="93" t="str">
        <f t="shared" si="485"/>
        <v/>
      </c>
      <c r="Q317" s="93" t="str">
        <f t="shared" si="485"/>
        <v/>
      </c>
      <c r="R317" s="93" t="str">
        <f t="shared" si="485"/>
        <v/>
      </c>
      <c r="S317" s="93" t="str">
        <f t="shared" si="485"/>
        <v/>
      </c>
      <c r="T317" s="93" t="str">
        <f t="shared" si="485"/>
        <v/>
      </c>
      <c r="U317" s="93" t="str">
        <f t="shared" si="485"/>
        <v/>
      </c>
      <c r="V317" s="93" t="str">
        <f t="shared" si="485"/>
        <v/>
      </c>
      <c r="W317" s="93" t="str">
        <f t="shared" si="485"/>
        <v/>
      </c>
      <c r="X317" s="93" t="str">
        <f t="shared" si="485"/>
        <v/>
      </c>
      <c r="Y317" s="93" t="str">
        <f t="shared" si="485"/>
        <v/>
      </c>
      <c r="Z317" s="93" t="str">
        <f t="shared" si="485"/>
        <v/>
      </c>
      <c r="AA317" s="93" t="str">
        <f t="shared" si="485"/>
        <v/>
      </c>
      <c r="AB317" s="93" t="str">
        <f t="shared" si="485"/>
        <v/>
      </c>
      <c r="AC317" s="93" t="str">
        <f t="shared" si="485"/>
        <v/>
      </c>
      <c r="AD317" s="93" t="str">
        <f t="shared" si="485"/>
        <v/>
      </c>
      <c r="AE317" s="93" t="str">
        <f t="shared" si="485"/>
        <v/>
      </c>
      <c r="AF317" s="93" t="str">
        <f t="shared" si="485"/>
        <v/>
      </c>
      <c r="AG317" s="93" t="str">
        <f t="shared" si="485"/>
        <v/>
      </c>
      <c r="AH317" s="93" t="str">
        <f t="shared" si="485"/>
        <v/>
      </c>
      <c r="AI317" s="93" t="str">
        <f t="shared" si="485"/>
        <v/>
      </c>
      <c r="AJ317" s="93" t="str">
        <f t="shared" si="485"/>
        <v/>
      </c>
      <c r="AK317" s="93" t="str">
        <f t="shared" si="485"/>
        <v/>
      </c>
      <c r="AL317" s="93" t="str">
        <f t="shared" si="485"/>
        <v/>
      </c>
      <c r="AM317" s="93" t="str">
        <f t="shared" si="485"/>
        <v>чзс</v>
      </c>
      <c r="AN317" s="93" t="str">
        <f t="shared" si="485"/>
        <v>чзс</v>
      </c>
      <c r="AO317" s="93" t="str">
        <f t="shared" si="485"/>
        <v/>
      </c>
      <c r="AP317" s="93" t="str">
        <f t="shared" si="485"/>
        <v/>
      </c>
      <c r="AQ317" s="93" t="str">
        <f t="shared" si="485"/>
        <v/>
      </c>
      <c r="AR317" s="93" t="str">
        <f t="shared" si="485"/>
        <v/>
      </c>
      <c r="AW317" s="44" t="s">
        <v>213</v>
      </c>
      <c r="AX317" s="88">
        <v>7</v>
      </c>
      <c r="AY317" s="27" t="str">
        <f t="shared" ref="AY317:BU317" si="486">IF(AY199="","",INDEX($AP$4:$AP$111,MATCH(AY199,$AI$4:$AI$111,0)))</f>
        <v/>
      </c>
      <c r="AZ317" s="27" t="str">
        <f t="shared" si="486"/>
        <v/>
      </c>
      <c r="BA317" s="27" t="str">
        <f t="shared" si="486"/>
        <v/>
      </c>
      <c r="BB317" s="27" t="str">
        <f t="shared" si="486"/>
        <v/>
      </c>
      <c r="BC317" s="27" t="str">
        <f t="shared" si="486"/>
        <v/>
      </c>
      <c r="BD317" s="27" t="str">
        <f t="shared" si="486"/>
        <v/>
      </c>
      <c r="BE317" s="27" t="str">
        <f t="shared" si="486"/>
        <v/>
      </c>
      <c r="BF317" s="27" t="str">
        <f t="shared" si="486"/>
        <v/>
      </c>
      <c r="BG317" s="27" t="str">
        <f t="shared" si="486"/>
        <v/>
      </c>
      <c r="BH317" s="27" t="str">
        <f t="shared" si="486"/>
        <v/>
      </c>
      <c r="BI317" s="27" t="str">
        <f t="shared" si="486"/>
        <v>Час зд.и спорта</v>
      </c>
      <c r="BJ317" s="27" t="str">
        <f t="shared" si="486"/>
        <v/>
      </c>
      <c r="BK317" s="27" t="str">
        <f t="shared" si="486"/>
        <v>Час зд.и спорта</v>
      </c>
      <c r="BL317" s="27" t="str">
        <f t="shared" si="486"/>
        <v/>
      </c>
      <c r="BM317" s="27" t="str">
        <f t="shared" si="486"/>
        <v/>
      </c>
      <c r="BN317" s="27" t="str">
        <f t="shared" si="486"/>
        <v/>
      </c>
      <c r="BO317" s="27" t="str">
        <f t="shared" si="486"/>
        <v/>
      </c>
      <c r="BP317" s="27" t="str">
        <f t="shared" si="486"/>
        <v/>
      </c>
      <c r="BQ317" s="27" t="str">
        <f t="shared" si="486"/>
        <v/>
      </c>
      <c r="BR317" s="27" t="str">
        <f t="shared" si="486"/>
        <v/>
      </c>
      <c r="BS317" s="27" t="str">
        <f t="shared" si="486"/>
        <v/>
      </c>
      <c r="BT317" s="27" t="str">
        <f t="shared" si="486"/>
        <v/>
      </c>
      <c r="BU317" s="27" t="str">
        <f t="shared" si="486"/>
        <v/>
      </c>
      <c r="BW317" s="44" t="s">
        <v>213</v>
      </c>
      <c r="BX317" s="88">
        <v>7</v>
      </c>
      <c r="BY317" s="69" t="str">
        <f t="shared" si="337"/>
        <v/>
      </c>
      <c r="BZ317" s="69" t="str">
        <f t="shared" si="338"/>
        <v/>
      </c>
      <c r="CA317" s="69" t="str">
        <f t="shared" si="339"/>
        <v/>
      </c>
      <c r="CB317" s="69" t="str">
        <f t="shared" si="340"/>
        <v/>
      </c>
      <c r="CC317" s="69" t="str">
        <f t="shared" si="341"/>
        <v/>
      </c>
      <c r="CD317" s="69" t="str">
        <f t="shared" si="342"/>
        <v/>
      </c>
      <c r="CE317" s="69" t="str">
        <f t="shared" si="343"/>
        <v/>
      </c>
      <c r="CF317" s="69" t="str">
        <f t="shared" si="344"/>
        <v/>
      </c>
      <c r="CG317" s="69" t="str">
        <f t="shared" si="345"/>
        <v/>
      </c>
      <c r="CH317" s="69" t="str">
        <f t="shared" si="346"/>
        <v/>
      </c>
      <c r="CI317" s="69" t="str">
        <f t="shared" si="347"/>
        <v>чзс2</v>
      </c>
      <c r="CJ317" s="69" t="str">
        <f t="shared" si="348"/>
        <v/>
      </c>
      <c r="CK317" s="69" t="str">
        <f t="shared" si="349"/>
        <v>чзс1</v>
      </c>
      <c r="CL317" s="69" t="str">
        <f t="shared" si="350"/>
        <v/>
      </c>
      <c r="CM317" s="69" t="str">
        <f t="shared" si="351"/>
        <v/>
      </c>
      <c r="CN317" s="69" t="str">
        <f t="shared" si="352"/>
        <v/>
      </c>
      <c r="CO317" s="69" t="str">
        <f t="shared" si="353"/>
        <v/>
      </c>
      <c r="CP317" s="69" t="str">
        <f t="shared" si="354"/>
        <v/>
      </c>
      <c r="CQ317" s="69" t="str">
        <f t="shared" si="355"/>
        <v/>
      </c>
      <c r="CR317" s="69" t="str">
        <f t="shared" si="356"/>
        <v/>
      </c>
      <c r="CS317" s="69" t="str">
        <f t="shared" si="357"/>
        <v/>
      </c>
      <c r="CT317" s="69" t="str">
        <f t="shared" si="358"/>
        <v/>
      </c>
      <c r="CU317" s="69" t="str">
        <f t="shared" si="359"/>
        <v/>
      </c>
      <c r="CX317" s="44" t="s">
        <v>213</v>
      </c>
      <c r="CY317" s="88">
        <v>7</v>
      </c>
      <c r="CZ317" s="69" t="str">
        <f t="shared" si="360"/>
        <v/>
      </c>
      <c r="DA317" s="69" t="str">
        <f t="shared" si="361"/>
        <v/>
      </c>
      <c r="DB317" s="69" t="str">
        <f t="shared" si="362"/>
        <v/>
      </c>
      <c r="DC317" s="69" t="str">
        <f t="shared" si="363"/>
        <v/>
      </c>
      <c r="DD317" s="69" t="str">
        <f t="shared" si="364"/>
        <v/>
      </c>
      <c r="DE317" s="69" t="str">
        <f t="shared" si="365"/>
        <v/>
      </c>
      <c r="DF317" s="69" t="str">
        <f t="shared" si="366"/>
        <v/>
      </c>
      <c r="DG317" s="69" t="str">
        <f t="shared" si="367"/>
        <v/>
      </c>
      <c r="DH317" s="69" t="str">
        <f t="shared" si="368"/>
        <v/>
      </c>
      <c r="DI317" s="69" t="str">
        <f t="shared" si="369"/>
        <v/>
      </c>
      <c r="DJ317" s="69" t="str">
        <f t="shared" si="370"/>
        <v>.</v>
      </c>
      <c r="DK317" s="69" t="str">
        <f t="shared" si="371"/>
        <v/>
      </c>
      <c r="DL317" s="69" t="str">
        <f t="shared" si="372"/>
        <v>.</v>
      </c>
      <c r="DM317" s="69" t="str">
        <f t="shared" si="373"/>
        <v/>
      </c>
      <c r="DN317" s="69" t="str">
        <f t="shared" si="374"/>
        <v/>
      </c>
      <c r="DO317" s="69" t="str">
        <f t="shared" si="375"/>
        <v/>
      </c>
      <c r="DP317" s="69" t="str">
        <f t="shared" si="376"/>
        <v/>
      </c>
      <c r="DQ317" s="69" t="str">
        <f t="shared" si="377"/>
        <v/>
      </c>
      <c r="DR317" s="69" t="str">
        <f t="shared" si="378"/>
        <v/>
      </c>
      <c r="DS317" s="69" t="str">
        <f t="shared" si="379"/>
        <v/>
      </c>
      <c r="DT317" s="69" t="str">
        <f t="shared" si="380"/>
        <v/>
      </c>
      <c r="DU317" s="69" t="str">
        <f t="shared" si="381"/>
        <v/>
      </c>
      <c r="DV317" s="69" t="str">
        <f t="shared" si="382"/>
        <v/>
      </c>
      <c r="DX317" s="44" t="s">
        <v>213</v>
      </c>
      <c r="DY317" s="88">
        <v>7</v>
      </c>
      <c r="DZ317" s="69" t="str">
        <f t="shared" si="383"/>
        <v/>
      </c>
      <c r="EA317" s="69" t="str">
        <f t="shared" si="384"/>
        <v/>
      </c>
      <c r="EB317" s="69" t="str">
        <f t="shared" si="385"/>
        <v/>
      </c>
      <c r="EC317" s="69" t="str">
        <f t="shared" si="386"/>
        <v/>
      </c>
      <c r="ED317" s="69" t="str">
        <f t="shared" si="387"/>
        <v/>
      </c>
      <c r="EE317" s="69" t="str">
        <f t="shared" si="388"/>
        <v/>
      </c>
      <c r="EF317" s="69" t="str">
        <f t="shared" si="389"/>
        <v/>
      </c>
      <c r="EG317" s="69" t="str">
        <f t="shared" si="390"/>
        <v/>
      </c>
      <c r="EH317" s="69" t="str">
        <f t="shared" si="391"/>
        <v/>
      </c>
      <c r="EI317" s="69" t="str">
        <f t="shared" si="392"/>
        <v/>
      </c>
      <c r="EJ317" s="69" t="str">
        <f t="shared" si="393"/>
        <v>.</v>
      </c>
      <c r="EK317" s="69" t="str">
        <f t="shared" si="394"/>
        <v/>
      </c>
      <c r="EL317" s="69" t="str">
        <f t="shared" si="395"/>
        <v>.</v>
      </c>
      <c r="EM317" s="69" t="str">
        <f t="shared" si="396"/>
        <v/>
      </c>
      <c r="EN317" s="69" t="str">
        <f t="shared" si="397"/>
        <v/>
      </c>
      <c r="EO317" s="69" t="str">
        <f t="shared" si="398"/>
        <v/>
      </c>
      <c r="EP317" s="69" t="str">
        <f t="shared" si="399"/>
        <v/>
      </c>
      <c r="EQ317" s="69" t="str">
        <f t="shared" si="400"/>
        <v/>
      </c>
      <c r="ER317" s="69" t="str">
        <f t="shared" si="401"/>
        <v/>
      </c>
      <c r="ES317" s="69" t="str">
        <f t="shared" si="402"/>
        <v/>
      </c>
      <c r="ET317" s="69" t="str">
        <f t="shared" si="403"/>
        <v/>
      </c>
      <c r="EU317" s="69" t="str">
        <f t="shared" si="404"/>
        <v/>
      </c>
      <c r="EV317" s="69" t="str">
        <f t="shared" si="405"/>
        <v/>
      </c>
      <c r="EX317" s="44" t="s">
        <v>213</v>
      </c>
      <c r="EY317" s="88">
        <v>7</v>
      </c>
      <c r="EZ317" s="69" t="str">
        <f t="shared" ref="EZ317:FV317" si="487">IF(ISBLANK(AY199),"",INDEX($AN$4:$AN$111,MATCH(AY199,$AI$4:$AI$111,0)))</f>
        <v/>
      </c>
      <c r="FA317" s="69" t="str">
        <f t="shared" si="487"/>
        <v/>
      </c>
      <c r="FB317" s="69" t="str">
        <f t="shared" si="487"/>
        <v/>
      </c>
      <c r="FC317" s="69" t="str">
        <f t="shared" si="487"/>
        <v/>
      </c>
      <c r="FD317" s="69" t="str">
        <f t="shared" si="487"/>
        <v/>
      </c>
      <c r="FE317" s="69" t="str">
        <f t="shared" si="487"/>
        <v/>
      </c>
      <c r="FF317" s="69" t="str">
        <f t="shared" si="487"/>
        <v/>
      </c>
      <c r="FG317" s="69" t="str">
        <f t="shared" si="487"/>
        <v/>
      </c>
      <c r="FH317" s="69" t="str">
        <f t="shared" si="487"/>
        <v/>
      </c>
      <c r="FI317" s="69" t="str">
        <f t="shared" si="487"/>
        <v/>
      </c>
      <c r="FJ317" s="69" t="str">
        <f t="shared" si="487"/>
        <v>.</v>
      </c>
      <c r="FK317" s="69" t="str">
        <f t="shared" si="487"/>
        <v/>
      </c>
      <c r="FL317" s="69" t="str">
        <f t="shared" si="487"/>
        <v>.</v>
      </c>
      <c r="FM317" s="69" t="str">
        <f t="shared" si="487"/>
        <v/>
      </c>
      <c r="FN317" s="69" t="str">
        <f t="shared" si="487"/>
        <v/>
      </c>
      <c r="FO317" s="69" t="str">
        <f t="shared" si="487"/>
        <v/>
      </c>
      <c r="FP317" s="69" t="str">
        <f t="shared" si="487"/>
        <v/>
      </c>
      <c r="FQ317" s="69" t="str">
        <f t="shared" si="487"/>
        <v/>
      </c>
      <c r="FR317" s="69" t="str">
        <f t="shared" si="487"/>
        <v/>
      </c>
      <c r="FS317" s="69" t="str">
        <f t="shared" si="487"/>
        <v/>
      </c>
      <c r="FT317" s="69" t="str">
        <f t="shared" si="487"/>
        <v/>
      </c>
      <c r="FU317" s="69" t="str">
        <f t="shared" si="487"/>
        <v/>
      </c>
      <c r="FV317" s="69" t="str">
        <f t="shared" si="487"/>
        <v/>
      </c>
    </row>
    <row r="318" spans="9:178" x14ac:dyDescent="0.25">
      <c r="I318" s="22" t="s">
        <v>214</v>
      </c>
      <c r="J318" s="29">
        <v>1</v>
      </c>
      <c r="K318" s="94" t="str">
        <f t="shared" ref="K318:AR318" si="488">IF(ISNA(MATCH(K$289,$BY359:$FV359,0)),"",INDEX($BY400:$FV400,MATCH(K$289,$BY359:$FV359,0)))</f>
        <v>руслит</v>
      </c>
      <c r="L318" s="94" t="str">
        <f t="shared" si="488"/>
        <v/>
      </c>
      <c r="M318" s="94" t="str">
        <f t="shared" si="488"/>
        <v>русяз</v>
      </c>
      <c r="N318" s="94" t="str">
        <f t="shared" si="488"/>
        <v/>
      </c>
      <c r="O318" s="94" t="str">
        <f t="shared" si="488"/>
        <v>беляз</v>
      </c>
      <c r="P318" s="94" t="str">
        <f t="shared" si="488"/>
        <v/>
      </c>
      <c r="Q318" s="94" t="str">
        <f t="shared" si="488"/>
        <v>беляз</v>
      </c>
      <c r="R318" s="94" t="str">
        <f t="shared" si="488"/>
        <v>беллит</v>
      </c>
      <c r="S318" s="94" t="str">
        <f t="shared" si="488"/>
        <v/>
      </c>
      <c r="T318" s="94" t="str">
        <f t="shared" si="488"/>
        <v/>
      </c>
      <c r="U318" s="94" t="str">
        <f t="shared" si="488"/>
        <v>анг</v>
      </c>
      <c r="V318" s="94" t="str">
        <f t="shared" si="488"/>
        <v/>
      </c>
      <c r="W318" s="94" t="str">
        <f t="shared" si="488"/>
        <v/>
      </c>
      <c r="X318" s="94" t="str">
        <f t="shared" si="488"/>
        <v/>
      </c>
      <c r="Y318" s="94" t="str">
        <f t="shared" si="488"/>
        <v/>
      </c>
      <c r="Z318" s="94" t="str">
        <f t="shared" si="488"/>
        <v>мат</v>
      </c>
      <c r="AA318" s="94" t="str">
        <f t="shared" si="488"/>
        <v>мат</v>
      </c>
      <c r="AB318" s="94" t="str">
        <f t="shared" si="488"/>
        <v/>
      </c>
      <c r="AC318" s="94" t="str">
        <f t="shared" si="488"/>
        <v>мат</v>
      </c>
      <c r="AD318" s="94" t="str">
        <f t="shared" si="488"/>
        <v>инф</v>
      </c>
      <c r="AE318" s="94" t="str">
        <f t="shared" si="488"/>
        <v>физ</v>
      </c>
      <c r="AF318" s="94" t="str">
        <f t="shared" si="488"/>
        <v>био</v>
      </c>
      <c r="AG318" s="94" t="str">
        <f t="shared" si="488"/>
        <v/>
      </c>
      <c r="AH318" s="94" t="str">
        <f t="shared" si="488"/>
        <v>хим</v>
      </c>
      <c r="AI318" s="94" t="str">
        <f t="shared" si="488"/>
        <v>чим</v>
      </c>
      <c r="AJ318" s="94" t="str">
        <f t="shared" si="488"/>
        <v>ист</v>
      </c>
      <c r="AK318" s="94" t="str">
        <f t="shared" si="488"/>
        <v/>
      </c>
      <c r="AL318" s="94" t="str">
        <f t="shared" si="488"/>
        <v>ист</v>
      </c>
      <c r="AM318" s="94" t="str">
        <f t="shared" si="488"/>
        <v>фк</v>
      </c>
      <c r="AN318" s="94" t="str">
        <f t="shared" si="488"/>
        <v>фк</v>
      </c>
      <c r="AO318" s="94" t="str">
        <f t="shared" si="488"/>
        <v/>
      </c>
      <c r="AP318" s="94" t="str">
        <f t="shared" si="488"/>
        <v>труд</v>
      </c>
      <c r="AQ318" s="94" t="str">
        <f t="shared" si="488"/>
        <v>труд</v>
      </c>
      <c r="AR318" s="94" t="str">
        <f t="shared" si="488"/>
        <v/>
      </c>
      <c r="AW318" s="39" t="s">
        <v>214</v>
      </c>
      <c r="AX318" s="29">
        <v>1</v>
      </c>
      <c r="AY318" s="27" t="str">
        <f t="shared" ref="AY318:BU318" si="489">IF(AY200="","",INDEX($AP$4:$AP$111,MATCH(AY200,$AI$4:$AI$111,0)))</f>
        <v>Математика</v>
      </c>
      <c r="AZ318" s="27" t="str">
        <f t="shared" si="489"/>
        <v>Человек.и.мир</v>
      </c>
      <c r="BA318" s="27" t="str">
        <f t="shared" si="489"/>
        <v>История</v>
      </c>
      <c r="BB318" s="27" t="str">
        <f t="shared" si="489"/>
        <v>Бел.язык</v>
      </c>
      <c r="BC318" s="27" t="str">
        <f t="shared" si="489"/>
        <v>Труд.обуч.</v>
      </c>
      <c r="BD318" s="27" t="str">
        <f t="shared" si="489"/>
        <v>Бел.язык</v>
      </c>
      <c r="BE318" s="27" t="str">
        <f t="shared" si="489"/>
        <v>Русск.язык</v>
      </c>
      <c r="BF318" s="27" t="str">
        <f t="shared" si="489"/>
        <v>Физика</v>
      </c>
      <c r="BG318" s="27" t="str">
        <f t="shared" si="489"/>
        <v>Физ.культ.и зд.</v>
      </c>
      <c r="BH318" s="27" t="str">
        <f t="shared" si="489"/>
        <v>Математика</v>
      </c>
      <c r="BI318" s="27" t="str">
        <f t="shared" si="489"/>
        <v>Ин.яз./Инф.</v>
      </c>
      <c r="BJ318" s="27" t="str">
        <f t="shared" si="489"/>
        <v>История</v>
      </c>
      <c r="BK318" s="27" t="str">
        <f t="shared" si="489"/>
        <v>Бел.лит.</v>
      </c>
      <c r="BL318" s="27" t="str">
        <f t="shared" si="489"/>
        <v>Физ.культ.и зд.</v>
      </c>
      <c r="BM318" s="27" t="str">
        <f t="shared" si="489"/>
        <v>Химия/Биология</v>
      </c>
      <c r="BN318" s="27" t="str">
        <f t="shared" si="489"/>
        <v>Русск.лит.</v>
      </c>
      <c r="BO318" s="27" t="str">
        <f t="shared" si="489"/>
        <v>Математика</v>
      </c>
      <c r="BP318" s="27" t="str">
        <f t="shared" si="489"/>
        <v/>
      </c>
      <c r="BQ318" s="27" t="str">
        <f t="shared" si="489"/>
        <v/>
      </c>
      <c r="BR318" s="27" t="str">
        <f t="shared" si="489"/>
        <v/>
      </c>
      <c r="BS318" s="27" t="str">
        <f t="shared" si="489"/>
        <v/>
      </c>
      <c r="BT318" s="27" t="str">
        <f t="shared" si="489"/>
        <v/>
      </c>
      <c r="BU318" s="27" t="str">
        <f t="shared" si="489"/>
        <v/>
      </c>
      <c r="BW318" s="39" t="s">
        <v>214</v>
      </c>
      <c r="BX318" s="29">
        <v>1</v>
      </c>
      <c r="BY318" s="69" t="str">
        <f t="shared" si="337"/>
        <v>м4</v>
      </c>
      <c r="BZ318" s="69" t="str">
        <f t="shared" si="338"/>
        <v>чим</v>
      </c>
      <c r="CA318" s="69" t="str">
        <f t="shared" si="339"/>
        <v>ис1</v>
      </c>
      <c r="CB318" s="69" t="str">
        <f t="shared" si="340"/>
        <v>б2</v>
      </c>
      <c r="CC318" s="69" t="str">
        <f t="shared" si="341"/>
        <v>т1</v>
      </c>
      <c r="CD318" s="69" t="str">
        <f t="shared" si="342"/>
        <v>б4</v>
      </c>
      <c r="CE318" s="69" t="str">
        <f t="shared" si="343"/>
        <v>р4</v>
      </c>
      <c r="CF318" s="69" t="str">
        <f t="shared" si="344"/>
        <v>ф1</v>
      </c>
      <c r="CG318" s="69" t="str">
        <f t="shared" si="345"/>
        <v>фк2</v>
      </c>
      <c r="CH318" s="69" t="str">
        <f t="shared" si="346"/>
        <v>м1</v>
      </c>
      <c r="CI318" s="69" t="str">
        <f t="shared" si="347"/>
        <v>а3</v>
      </c>
      <c r="CJ318" s="69" t="str">
        <f t="shared" si="348"/>
        <v>ис2</v>
      </c>
      <c r="CK318" s="69" t="str">
        <f t="shared" si="349"/>
        <v>бл5</v>
      </c>
      <c r="CL318" s="69" t="str">
        <f t="shared" si="350"/>
        <v>фк1</v>
      </c>
      <c r="CM318" s="69" t="str">
        <f t="shared" si="351"/>
        <v>хим</v>
      </c>
      <c r="CN318" s="69" t="str">
        <f t="shared" si="352"/>
        <v>рл2</v>
      </c>
      <c r="CO318" s="69" t="str">
        <f t="shared" si="353"/>
        <v>м2</v>
      </c>
      <c r="CP318" s="69" t="str">
        <f t="shared" si="354"/>
        <v/>
      </c>
      <c r="CQ318" s="69" t="str">
        <f t="shared" si="355"/>
        <v/>
      </c>
      <c r="CR318" s="69" t="str">
        <f t="shared" si="356"/>
        <v/>
      </c>
      <c r="CS318" s="69" t="str">
        <f t="shared" si="357"/>
        <v/>
      </c>
      <c r="CT318" s="69" t="str">
        <f t="shared" si="358"/>
        <v/>
      </c>
      <c r="CU318" s="69" t="str">
        <f t="shared" si="359"/>
        <v/>
      </c>
      <c r="CX318" s="39" t="s">
        <v>214</v>
      </c>
      <c r="CY318" s="29">
        <v>1</v>
      </c>
      <c r="CZ318" s="69" t="str">
        <f t="shared" si="360"/>
        <v>.</v>
      </c>
      <c r="DA318" s="69" t="str">
        <f t="shared" si="361"/>
        <v>.</v>
      </c>
      <c r="DB318" s="69" t="str">
        <f t="shared" si="362"/>
        <v>.</v>
      </c>
      <c r="DC318" s="69" t="str">
        <f t="shared" si="363"/>
        <v>.</v>
      </c>
      <c r="DD318" s="69" t="str">
        <f t="shared" si="364"/>
        <v>т2</v>
      </c>
      <c r="DE318" s="69" t="str">
        <f t="shared" si="365"/>
        <v>.</v>
      </c>
      <c r="DF318" s="69" t="str">
        <f t="shared" si="366"/>
        <v>.</v>
      </c>
      <c r="DG318" s="69" t="str">
        <f t="shared" si="367"/>
        <v>.</v>
      </c>
      <c r="DH318" s="69" t="str">
        <f t="shared" si="368"/>
        <v>.</v>
      </c>
      <c r="DI318" s="69" t="str">
        <f t="shared" si="369"/>
        <v>.</v>
      </c>
      <c r="DJ318" s="69" t="str">
        <f t="shared" si="370"/>
        <v>инф</v>
      </c>
      <c r="DK318" s="69" t="str">
        <f t="shared" si="371"/>
        <v>.</v>
      </c>
      <c r="DL318" s="69" t="str">
        <f t="shared" si="372"/>
        <v>.</v>
      </c>
      <c r="DM318" s="69" t="str">
        <f t="shared" si="373"/>
        <v>.</v>
      </c>
      <c r="DN318" s="69" t="str">
        <f t="shared" si="374"/>
        <v>би1</v>
      </c>
      <c r="DO318" s="69" t="str">
        <f t="shared" si="375"/>
        <v>.</v>
      </c>
      <c r="DP318" s="69" t="str">
        <f t="shared" si="376"/>
        <v>.</v>
      </c>
      <c r="DQ318" s="69" t="str">
        <f t="shared" si="377"/>
        <v/>
      </c>
      <c r="DR318" s="69" t="str">
        <f t="shared" si="378"/>
        <v/>
      </c>
      <c r="DS318" s="69" t="str">
        <f t="shared" si="379"/>
        <v/>
      </c>
      <c r="DT318" s="69" t="str">
        <f t="shared" si="380"/>
        <v/>
      </c>
      <c r="DU318" s="69" t="str">
        <f t="shared" si="381"/>
        <v/>
      </c>
      <c r="DV318" s="69" t="str">
        <f t="shared" si="382"/>
        <v/>
      </c>
      <c r="DX318" s="39" t="s">
        <v>214</v>
      </c>
      <c r="DY318" s="29">
        <v>1</v>
      </c>
      <c r="DZ318" s="69" t="str">
        <f t="shared" si="383"/>
        <v>.</v>
      </c>
      <c r="EA318" s="69" t="str">
        <f t="shared" si="384"/>
        <v>.</v>
      </c>
      <c r="EB318" s="69" t="str">
        <f t="shared" si="385"/>
        <v>.</v>
      </c>
      <c r="EC318" s="69" t="str">
        <f t="shared" si="386"/>
        <v>.</v>
      </c>
      <c r="ED318" s="69" t="str">
        <f t="shared" si="387"/>
        <v>.</v>
      </c>
      <c r="EE318" s="69" t="str">
        <f t="shared" si="388"/>
        <v>.</v>
      </c>
      <c r="EF318" s="69" t="str">
        <f t="shared" si="389"/>
        <v>.</v>
      </c>
      <c r="EG318" s="69" t="str">
        <f t="shared" si="390"/>
        <v>.</v>
      </c>
      <c r="EH318" s="69" t="str">
        <f t="shared" si="391"/>
        <v>.</v>
      </c>
      <c r="EI318" s="69" t="str">
        <f t="shared" si="392"/>
        <v>.</v>
      </c>
      <c r="EJ318" s="69" t="str">
        <f t="shared" si="393"/>
        <v>.</v>
      </c>
      <c r="EK318" s="69" t="str">
        <f t="shared" si="394"/>
        <v>.</v>
      </c>
      <c r="EL318" s="69" t="str">
        <f t="shared" si="395"/>
        <v>.</v>
      </c>
      <c r="EM318" s="69" t="str">
        <f t="shared" si="396"/>
        <v>.</v>
      </c>
      <c r="EN318" s="69" t="str">
        <f t="shared" si="397"/>
        <v>.</v>
      </c>
      <c r="EO318" s="69" t="str">
        <f t="shared" si="398"/>
        <v>.</v>
      </c>
      <c r="EP318" s="69" t="str">
        <f t="shared" si="399"/>
        <v>.</v>
      </c>
      <c r="EQ318" s="69" t="str">
        <f t="shared" si="400"/>
        <v/>
      </c>
      <c r="ER318" s="69" t="str">
        <f t="shared" si="401"/>
        <v/>
      </c>
      <c r="ES318" s="69" t="str">
        <f t="shared" si="402"/>
        <v/>
      </c>
      <c r="ET318" s="69" t="str">
        <f t="shared" si="403"/>
        <v/>
      </c>
      <c r="EU318" s="69" t="str">
        <f t="shared" si="404"/>
        <v/>
      </c>
      <c r="EV318" s="69" t="str">
        <f t="shared" si="405"/>
        <v/>
      </c>
      <c r="EX318" s="39" t="s">
        <v>214</v>
      </c>
      <c r="EY318" s="29">
        <v>1</v>
      </c>
      <c r="EZ318" s="69" t="str">
        <f t="shared" ref="EZ318:FV318" si="490">IF(ISBLANK(AY200),"",INDEX($AN$4:$AN$111,MATCH(AY200,$AI$4:$AI$111,0)))</f>
        <v>.</v>
      </c>
      <c r="FA318" s="69" t="str">
        <f t="shared" si="490"/>
        <v>.</v>
      </c>
      <c r="FB318" s="69" t="str">
        <f t="shared" si="490"/>
        <v>.</v>
      </c>
      <c r="FC318" s="69" t="str">
        <f t="shared" si="490"/>
        <v>.</v>
      </c>
      <c r="FD318" s="69" t="str">
        <f t="shared" si="490"/>
        <v>.</v>
      </c>
      <c r="FE318" s="69" t="str">
        <f t="shared" si="490"/>
        <v>.</v>
      </c>
      <c r="FF318" s="69" t="str">
        <f t="shared" si="490"/>
        <v>.</v>
      </c>
      <c r="FG318" s="69" t="str">
        <f t="shared" si="490"/>
        <v>.</v>
      </c>
      <c r="FH318" s="69" t="str">
        <f t="shared" si="490"/>
        <v>.</v>
      </c>
      <c r="FI318" s="69" t="str">
        <f t="shared" si="490"/>
        <v>.</v>
      </c>
      <c r="FJ318" s="69" t="str">
        <f t="shared" si="490"/>
        <v>.</v>
      </c>
      <c r="FK318" s="69" t="str">
        <f t="shared" si="490"/>
        <v>.</v>
      </c>
      <c r="FL318" s="69" t="str">
        <f t="shared" si="490"/>
        <v>.</v>
      </c>
      <c r="FM318" s="69" t="str">
        <f t="shared" si="490"/>
        <v>.</v>
      </c>
      <c r="FN318" s="69" t="str">
        <f t="shared" si="490"/>
        <v>.</v>
      </c>
      <c r="FO318" s="69" t="str">
        <f t="shared" si="490"/>
        <v>.</v>
      </c>
      <c r="FP318" s="69" t="str">
        <f t="shared" si="490"/>
        <v>.</v>
      </c>
      <c r="FQ318" s="69" t="str">
        <f t="shared" si="490"/>
        <v/>
      </c>
      <c r="FR318" s="69" t="str">
        <f t="shared" si="490"/>
        <v/>
      </c>
      <c r="FS318" s="69" t="str">
        <f t="shared" si="490"/>
        <v/>
      </c>
      <c r="FT318" s="69" t="str">
        <f t="shared" si="490"/>
        <v/>
      </c>
      <c r="FU318" s="69" t="str">
        <f t="shared" si="490"/>
        <v/>
      </c>
      <c r="FV318" s="69" t="str">
        <f t="shared" si="490"/>
        <v/>
      </c>
    </row>
    <row r="319" spans="9:178" x14ac:dyDescent="0.25">
      <c r="I319" s="22" t="s">
        <v>214</v>
      </c>
      <c r="J319" s="29">
        <v>2</v>
      </c>
      <c r="K319" s="94" t="str">
        <f t="shared" ref="K319:AR319" si="491">IF(ISNA(MATCH(K$289,$BY360:$FV360,0)),"",INDEX($BY401:$FV401,MATCH(K$289,$BY360:$FV360,0)))</f>
        <v/>
      </c>
      <c r="L319" s="94" t="str">
        <f t="shared" si="491"/>
        <v/>
      </c>
      <c r="M319" s="94" t="str">
        <f t="shared" si="491"/>
        <v/>
      </c>
      <c r="N319" s="94" t="str">
        <f t="shared" si="491"/>
        <v/>
      </c>
      <c r="O319" s="94" t="str">
        <f t="shared" si="491"/>
        <v/>
      </c>
      <c r="P319" s="94" t="str">
        <f t="shared" si="491"/>
        <v>беляз</v>
      </c>
      <c r="Q319" s="94" t="str">
        <f t="shared" si="491"/>
        <v>беллит</v>
      </c>
      <c r="R319" s="94" t="str">
        <f t="shared" si="491"/>
        <v>беляз</v>
      </c>
      <c r="S319" s="94" t="str">
        <f t="shared" si="491"/>
        <v>анг</v>
      </c>
      <c r="T319" s="94" t="str">
        <f t="shared" si="491"/>
        <v>анг</v>
      </c>
      <c r="U319" s="94" t="str">
        <f t="shared" si="491"/>
        <v>анг</v>
      </c>
      <c r="V319" s="94" t="str">
        <f t="shared" si="491"/>
        <v>анг</v>
      </c>
      <c r="W319" s="94" t="str">
        <f t="shared" si="491"/>
        <v>анг</v>
      </c>
      <c r="X319" s="94" t="str">
        <f t="shared" si="491"/>
        <v/>
      </c>
      <c r="Y319" s="94" t="str">
        <f t="shared" si="491"/>
        <v>анг</v>
      </c>
      <c r="Z319" s="94" t="str">
        <f t="shared" si="491"/>
        <v>мат</v>
      </c>
      <c r="AA319" s="94" t="str">
        <f t="shared" si="491"/>
        <v>мат</v>
      </c>
      <c r="AB319" s="94" t="str">
        <f t="shared" si="491"/>
        <v>мат</v>
      </c>
      <c r="AC319" s="94" t="str">
        <f t="shared" si="491"/>
        <v/>
      </c>
      <c r="AD319" s="94" t="str">
        <f t="shared" si="491"/>
        <v>инф</v>
      </c>
      <c r="AE319" s="94" t="str">
        <f t="shared" si="491"/>
        <v>физ</v>
      </c>
      <c r="AF319" s="94" t="str">
        <f t="shared" si="491"/>
        <v>био</v>
      </c>
      <c r="AG319" s="94" t="str">
        <f t="shared" si="491"/>
        <v/>
      </c>
      <c r="AH319" s="94" t="str">
        <f t="shared" si="491"/>
        <v>хим</v>
      </c>
      <c r="AI319" s="94" t="str">
        <f t="shared" si="491"/>
        <v>чим</v>
      </c>
      <c r="AJ319" s="94" t="str">
        <f t="shared" si="491"/>
        <v>ист</v>
      </c>
      <c r="AK319" s="94" t="str">
        <f t="shared" si="491"/>
        <v/>
      </c>
      <c r="AL319" s="94" t="str">
        <f t="shared" si="491"/>
        <v>ист</v>
      </c>
      <c r="AM319" s="94" t="str">
        <f t="shared" si="491"/>
        <v>чзс</v>
      </c>
      <c r="AN319" s="94" t="str">
        <f t="shared" si="491"/>
        <v/>
      </c>
      <c r="AO319" s="94" t="str">
        <f t="shared" si="491"/>
        <v>фк</v>
      </c>
      <c r="AP319" s="94" t="str">
        <f t="shared" si="491"/>
        <v>труд</v>
      </c>
      <c r="AQ319" s="94" t="str">
        <f t="shared" si="491"/>
        <v>труд</v>
      </c>
      <c r="AR319" s="94" t="str">
        <f t="shared" si="491"/>
        <v/>
      </c>
      <c r="AW319" s="39" t="s">
        <v>214</v>
      </c>
      <c r="AX319" s="29">
        <v>2</v>
      </c>
      <c r="AY319" s="27" t="str">
        <f t="shared" ref="AY319:BU319" si="492">IF(AY201="","",INDEX($AP$4:$AP$111,MATCH(AY201,$AI$4:$AI$111,0)))</f>
        <v>Человек.и.мир</v>
      </c>
      <c r="AZ319" s="27" t="str">
        <f t="shared" si="492"/>
        <v>Физ.культ.и зд.</v>
      </c>
      <c r="BA319" s="27" t="str">
        <f t="shared" si="492"/>
        <v>Математика</v>
      </c>
      <c r="BB319" s="27" t="str">
        <f t="shared" si="492"/>
        <v>Час зд.и спорта</v>
      </c>
      <c r="BC319" s="27" t="str">
        <f t="shared" si="492"/>
        <v>Труд.обуч.</v>
      </c>
      <c r="BD319" s="27" t="str">
        <f t="shared" si="492"/>
        <v>Бел.лит.</v>
      </c>
      <c r="BE319" s="27" t="str">
        <f t="shared" si="492"/>
        <v>История</v>
      </c>
      <c r="BF319" s="27" t="str">
        <f t="shared" si="492"/>
        <v>Химия</v>
      </c>
      <c r="BG319" s="27" t="str">
        <f t="shared" si="492"/>
        <v>Бел.язык</v>
      </c>
      <c r="BH319" s="27" t="str">
        <f t="shared" si="492"/>
        <v>Биология</v>
      </c>
      <c r="BI319" s="27" t="str">
        <f t="shared" si="492"/>
        <v>Инф./Ин.яз.</v>
      </c>
      <c r="BJ319" s="27" t="str">
        <f t="shared" si="492"/>
        <v>Иностр.язык</v>
      </c>
      <c r="BK319" s="27" t="str">
        <f t="shared" si="492"/>
        <v>Бел.язык</v>
      </c>
      <c r="BL319" s="27" t="str">
        <f t="shared" si="492"/>
        <v>Математика</v>
      </c>
      <c r="BM319" s="27" t="str">
        <f t="shared" si="492"/>
        <v>Мат./Физика</v>
      </c>
      <c r="BN319" s="27" t="str">
        <f t="shared" si="492"/>
        <v>История</v>
      </c>
      <c r="BO319" s="27" t="str">
        <f t="shared" si="492"/>
        <v>Иностр.язык</v>
      </c>
      <c r="BP319" s="27" t="str">
        <f t="shared" si="492"/>
        <v/>
      </c>
      <c r="BQ319" s="27" t="str">
        <f t="shared" si="492"/>
        <v/>
      </c>
      <c r="BR319" s="27" t="str">
        <f t="shared" si="492"/>
        <v/>
      </c>
      <c r="BS319" s="27" t="str">
        <f t="shared" si="492"/>
        <v/>
      </c>
      <c r="BT319" s="27" t="str">
        <f t="shared" si="492"/>
        <v/>
      </c>
      <c r="BU319" s="27" t="str">
        <f t="shared" si="492"/>
        <v/>
      </c>
      <c r="BW319" s="39" t="s">
        <v>214</v>
      </c>
      <c r="BX319" s="29">
        <v>2</v>
      </c>
      <c r="BY319" s="69" t="str">
        <f t="shared" si="337"/>
        <v>чим</v>
      </c>
      <c r="BZ319" s="69" t="str">
        <f t="shared" si="338"/>
        <v>фк3</v>
      </c>
      <c r="CA319" s="69" t="str">
        <f t="shared" si="339"/>
        <v>м3</v>
      </c>
      <c r="CB319" s="69" t="str">
        <f t="shared" si="340"/>
        <v>чзс1</v>
      </c>
      <c r="CC319" s="69" t="str">
        <f t="shared" si="341"/>
        <v>т1</v>
      </c>
      <c r="CD319" s="69" t="str">
        <f t="shared" si="342"/>
        <v>бл4</v>
      </c>
      <c r="CE319" s="69" t="str">
        <f t="shared" si="343"/>
        <v>ис2</v>
      </c>
      <c r="CF319" s="69" t="str">
        <f t="shared" si="344"/>
        <v>х1</v>
      </c>
      <c r="CG319" s="69" t="str">
        <f t="shared" si="345"/>
        <v>б3</v>
      </c>
      <c r="CH319" s="69" t="str">
        <f t="shared" si="346"/>
        <v>би1</v>
      </c>
      <c r="CI319" s="69" t="str">
        <f t="shared" si="347"/>
        <v>инф</v>
      </c>
      <c r="CJ319" s="69" t="str">
        <f t="shared" si="348"/>
        <v>а4</v>
      </c>
      <c r="CK319" s="69" t="str">
        <f t="shared" si="349"/>
        <v>б5</v>
      </c>
      <c r="CL319" s="69" t="str">
        <f t="shared" si="350"/>
        <v>м2</v>
      </c>
      <c r="CM319" s="69" t="str">
        <f t="shared" si="351"/>
        <v>м1</v>
      </c>
      <c r="CN319" s="69" t="str">
        <f t="shared" si="352"/>
        <v>ис1</v>
      </c>
      <c r="CO319" s="69" t="str">
        <f t="shared" si="353"/>
        <v>а1</v>
      </c>
      <c r="CP319" s="69" t="str">
        <f t="shared" si="354"/>
        <v/>
      </c>
      <c r="CQ319" s="69" t="str">
        <f t="shared" si="355"/>
        <v/>
      </c>
      <c r="CR319" s="69" t="str">
        <f t="shared" si="356"/>
        <v/>
      </c>
      <c r="CS319" s="69" t="str">
        <f t="shared" si="357"/>
        <v/>
      </c>
      <c r="CT319" s="69" t="str">
        <f t="shared" si="358"/>
        <v/>
      </c>
      <c r="CU319" s="69" t="str">
        <f t="shared" si="359"/>
        <v/>
      </c>
      <c r="CX319" s="39" t="s">
        <v>214</v>
      </c>
      <c r="CY319" s="29">
        <v>2</v>
      </c>
      <c r="CZ319" s="69" t="str">
        <f t="shared" si="360"/>
        <v>.</v>
      </c>
      <c r="DA319" s="69" t="str">
        <f t="shared" si="361"/>
        <v>.</v>
      </c>
      <c r="DB319" s="69" t="str">
        <f t="shared" si="362"/>
        <v>.</v>
      </c>
      <c r="DC319" s="69" t="str">
        <f t="shared" si="363"/>
        <v>.</v>
      </c>
      <c r="DD319" s="69" t="str">
        <f t="shared" si="364"/>
        <v>т2</v>
      </c>
      <c r="DE319" s="69" t="str">
        <f t="shared" si="365"/>
        <v>.</v>
      </c>
      <c r="DF319" s="69" t="str">
        <f t="shared" si="366"/>
        <v>.</v>
      </c>
      <c r="DG319" s="69" t="str">
        <f t="shared" si="367"/>
        <v>.</v>
      </c>
      <c r="DH319" s="69" t="str">
        <f t="shared" si="368"/>
        <v>.</v>
      </c>
      <c r="DI319" s="69" t="str">
        <f t="shared" si="369"/>
        <v>.</v>
      </c>
      <c r="DJ319" s="69" t="str">
        <f t="shared" si="370"/>
        <v>а2</v>
      </c>
      <c r="DK319" s="69" t="str">
        <f t="shared" si="371"/>
        <v>а7</v>
      </c>
      <c r="DL319" s="69" t="str">
        <f t="shared" si="372"/>
        <v>.</v>
      </c>
      <c r="DM319" s="69" t="str">
        <f t="shared" si="373"/>
        <v>.</v>
      </c>
      <c r="DN319" s="69" t="str">
        <f t="shared" si="374"/>
        <v>физ</v>
      </c>
      <c r="DO319" s="69" t="str">
        <f t="shared" si="375"/>
        <v>.</v>
      </c>
      <c r="DP319" s="69" t="str">
        <f t="shared" si="376"/>
        <v>а3</v>
      </c>
      <c r="DQ319" s="69" t="str">
        <f t="shared" si="377"/>
        <v/>
      </c>
      <c r="DR319" s="69" t="str">
        <f t="shared" si="378"/>
        <v/>
      </c>
      <c r="DS319" s="69" t="str">
        <f t="shared" si="379"/>
        <v/>
      </c>
      <c r="DT319" s="69" t="str">
        <f t="shared" si="380"/>
        <v/>
      </c>
      <c r="DU319" s="69" t="str">
        <f t="shared" si="381"/>
        <v/>
      </c>
      <c r="DV319" s="69" t="str">
        <f t="shared" si="382"/>
        <v/>
      </c>
      <c r="DX319" s="39" t="s">
        <v>214</v>
      </c>
      <c r="DY319" s="29">
        <v>2</v>
      </c>
      <c r="DZ319" s="69" t="str">
        <f t="shared" si="383"/>
        <v>.</v>
      </c>
      <c r="EA319" s="69" t="str">
        <f t="shared" si="384"/>
        <v>.</v>
      </c>
      <c r="EB319" s="69" t="str">
        <f t="shared" si="385"/>
        <v>.</v>
      </c>
      <c r="EC319" s="69" t="str">
        <f t="shared" si="386"/>
        <v>.</v>
      </c>
      <c r="ED319" s="69" t="str">
        <f t="shared" si="387"/>
        <v>.</v>
      </c>
      <c r="EE319" s="69" t="str">
        <f t="shared" si="388"/>
        <v>.</v>
      </c>
      <c r="EF319" s="69" t="str">
        <f t="shared" si="389"/>
        <v>.</v>
      </c>
      <c r="EG319" s="69" t="str">
        <f t="shared" si="390"/>
        <v>.</v>
      </c>
      <c r="EH319" s="69" t="str">
        <f t="shared" si="391"/>
        <v>.</v>
      </c>
      <c r="EI319" s="69" t="str">
        <f t="shared" si="392"/>
        <v>.</v>
      </c>
      <c r="EJ319" s="69" t="str">
        <f t="shared" si="393"/>
        <v>а5</v>
      </c>
      <c r="EK319" s="69" t="str">
        <f t="shared" si="394"/>
        <v>.</v>
      </c>
      <c r="EL319" s="69" t="str">
        <f t="shared" si="395"/>
        <v>.</v>
      </c>
      <c r="EM319" s="69" t="str">
        <f t="shared" si="396"/>
        <v>.</v>
      </c>
      <c r="EN319" s="69" t="str">
        <f t="shared" si="397"/>
        <v>.</v>
      </c>
      <c r="EO319" s="69" t="str">
        <f t="shared" si="398"/>
        <v>.</v>
      </c>
      <c r="EP319" s="69" t="str">
        <f t="shared" si="399"/>
        <v>.</v>
      </c>
      <c r="EQ319" s="69" t="str">
        <f t="shared" si="400"/>
        <v/>
      </c>
      <c r="ER319" s="69" t="str">
        <f t="shared" si="401"/>
        <v/>
      </c>
      <c r="ES319" s="69" t="str">
        <f t="shared" si="402"/>
        <v/>
      </c>
      <c r="ET319" s="69" t="str">
        <f t="shared" si="403"/>
        <v/>
      </c>
      <c r="EU319" s="69" t="str">
        <f t="shared" si="404"/>
        <v/>
      </c>
      <c r="EV319" s="69" t="str">
        <f t="shared" si="405"/>
        <v/>
      </c>
      <c r="EX319" s="39" t="s">
        <v>214</v>
      </c>
      <c r="EY319" s="29">
        <v>2</v>
      </c>
      <c r="EZ319" s="69" t="str">
        <f t="shared" ref="EZ319:FV319" si="493">IF(ISBLANK(AY201),"",INDEX($AN$4:$AN$111,MATCH(AY201,$AI$4:$AI$111,0)))</f>
        <v>.</v>
      </c>
      <c r="FA319" s="69" t="str">
        <f t="shared" si="493"/>
        <v>.</v>
      </c>
      <c r="FB319" s="69" t="str">
        <f t="shared" si="493"/>
        <v>.</v>
      </c>
      <c r="FC319" s="69" t="str">
        <f t="shared" si="493"/>
        <v>.</v>
      </c>
      <c r="FD319" s="69" t="str">
        <f t="shared" si="493"/>
        <v>.</v>
      </c>
      <c r="FE319" s="69" t="str">
        <f t="shared" si="493"/>
        <v>.</v>
      </c>
      <c r="FF319" s="69" t="str">
        <f t="shared" si="493"/>
        <v>.</v>
      </c>
      <c r="FG319" s="69" t="str">
        <f t="shared" si="493"/>
        <v>.</v>
      </c>
      <c r="FH319" s="69" t="str">
        <f t="shared" si="493"/>
        <v>.</v>
      </c>
      <c r="FI319" s="69" t="str">
        <f t="shared" si="493"/>
        <v>.</v>
      </c>
      <c r="FJ319" s="69" t="str">
        <f t="shared" si="493"/>
        <v>.</v>
      </c>
      <c r="FK319" s="69" t="str">
        <f t="shared" si="493"/>
        <v>.</v>
      </c>
      <c r="FL319" s="69" t="str">
        <f t="shared" si="493"/>
        <v>.</v>
      </c>
      <c r="FM319" s="69" t="str">
        <f t="shared" si="493"/>
        <v>.</v>
      </c>
      <c r="FN319" s="69" t="str">
        <f t="shared" si="493"/>
        <v>.</v>
      </c>
      <c r="FO319" s="69" t="str">
        <f t="shared" si="493"/>
        <v>.</v>
      </c>
      <c r="FP319" s="69" t="str">
        <f t="shared" si="493"/>
        <v>.</v>
      </c>
      <c r="FQ319" s="69" t="str">
        <f t="shared" si="493"/>
        <v/>
      </c>
      <c r="FR319" s="69" t="str">
        <f t="shared" si="493"/>
        <v/>
      </c>
      <c r="FS319" s="69" t="str">
        <f t="shared" si="493"/>
        <v/>
      </c>
      <c r="FT319" s="69" t="str">
        <f t="shared" si="493"/>
        <v/>
      </c>
      <c r="FU319" s="69" t="str">
        <f t="shared" si="493"/>
        <v/>
      </c>
      <c r="FV319" s="69" t="str">
        <f t="shared" si="493"/>
        <v/>
      </c>
    </row>
    <row r="320" spans="9:178" x14ac:dyDescent="0.25">
      <c r="I320" s="22" t="s">
        <v>214</v>
      </c>
      <c r="J320" s="29">
        <v>3</v>
      </c>
      <c r="K320" s="94" t="str">
        <f t="shared" ref="K320:AR320" si="494">IF(ISNA(MATCH(K$289,$BY361:$FV361,0)),"",INDEX($BY402:$FV402,MATCH(K$289,$BY361:$FV361,0)))</f>
        <v>русяз</v>
      </c>
      <c r="L320" s="94" t="str">
        <f t="shared" si="494"/>
        <v/>
      </c>
      <c r="M320" s="94" t="str">
        <f t="shared" si="494"/>
        <v>русяз</v>
      </c>
      <c r="N320" s="94" t="str">
        <f t="shared" si="494"/>
        <v/>
      </c>
      <c r="O320" s="94" t="str">
        <f t="shared" si="494"/>
        <v/>
      </c>
      <c r="P320" s="94" t="str">
        <f t="shared" si="494"/>
        <v>беллит</v>
      </c>
      <c r="Q320" s="94" t="str">
        <f t="shared" si="494"/>
        <v>беляз</v>
      </c>
      <c r="R320" s="94" t="str">
        <f t="shared" si="494"/>
        <v/>
      </c>
      <c r="S320" s="94" t="str">
        <f t="shared" si="494"/>
        <v>анг</v>
      </c>
      <c r="T320" s="94" t="str">
        <f t="shared" si="494"/>
        <v/>
      </c>
      <c r="U320" s="94" t="str">
        <f t="shared" si="494"/>
        <v>анг</v>
      </c>
      <c r="V320" s="94" t="str">
        <f t="shared" si="494"/>
        <v>анг</v>
      </c>
      <c r="W320" s="94" t="str">
        <f t="shared" si="494"/>
        <v>анг</v>
      </c>
      <c r="X320" s="94" t="str">
        <f t="shared" si="494"/>
        <v>анг</v>
      </c>
      <c r="Y320" s="94" t="str">
        <f t="shared" si="494"/>
        <v>анг</v>
      </c>
      <c r="Z320" s="94" t="str">
        <f t="shared" si="494"/>
        <v>мат</v>
      </c>
      <c r="AA320" s="94" t="str">
        <f t="shared" si="494"/>
        <v>мат</v>
      </c>
      <c r="AB320" s="94" t="str">
        <f t="shared" si="494"/>
        <v>мат</v>
      </c>
      <c r="AC320" s="94" t="str">
        <f t="shared" si="494"/>
        <v>мат</v>
      </c>
      <c r="AD320" s="94" t="str">
        <f t="shared" si="494"/>
        <v>инф</v>
      </c>
      <c r="AE320" s="94" t="str">
        <f t="shared" si="494"/>
        <v>физ</v>
      </c>
      <c r="AF320" s="94" t="str">
        <f t="shared" si="494"/>
        <v>био</v>
      </c>
      <c r="AG320" s="94" t="str">
        <f t="shared" si="494"/>
        <v/>
      </c>
      <c r="AH320" s="94" t="str">
        <f t="shared" si="494"/>
        <v>хим</v>
      </c>
      <c r="AI320" s="94" t="str">
        <f t="shared" si="494"/>
        <v>гео</v>
      </c>
      <c r="AJ320" s="94" t="str">
        <f t="shared" si="494"/>
        <v/>
      </c>
      <c r="AK320" s="94" t="str">
        <f t="shared" si="494"/>
        <v/>
      </c>
      <c r="AL320" s="94" t="str">
        <f t="shared" si="494"/>
        <v>ист</v>
      </c>
      <c r="AM320" s="94" t="str">
        <f t="shared" si="494"/>
        <v>фк</v>
      </c>
      <c r="AN320" s="94" t="str">
        <f t="shared" si="494"/>
        <v>фк</v>
      </c>
      <c r="AO320" s="94" t="str">
        <f t="shared" si="494"/>
        <v/>
      </c>
      <c r="AP320" s="94" t="str">
        <f t="shared" si="494"/>
        <v>труд</v>
      </c>
      <c r="AQ320" s="94" t="str">
        <f t="shared" si="494"/>
        <v>труд</v>
      </c>
      <c r="AR320" s="94" t="str">
        <f t="shared" si="494"/>
        <v/>
      </c>
      <c r="AW320" s="39" t="s">
        <v>214</v>
      </c>
      <c r="AX320" s="29">
        <v>3</v>
      </c>
      <c r="AY320" s="27" t="str">
        <f t="shared" ref="AY320:BU320" si="495">IF(AY202="","",INDEX($AP$4:$AP$111,MATCH(AY202,$AI$4:$AI$111,0)))</f>
        <v>Русск.язык</v>
      </c>
      <c r="AZ320" s="27" t="str">
        <f t="shared" si="495"/>
        <v>Математика</v>
      </c>
      <c r="BA320" s="27" t="str">
        <f t="shared" si="495"/>
        <v>Русск.язык</v>
      </c>
      <c r="BB320" s="27" t="str">
        <f t="shared" si="495"/>
        <v>Математика</v>
      </c>
      <c r="BC320" s="27" t="str">
        <f t="shared" si="495"/>
        <v>Бел.язык</v>
      </c>
      <c r="BD320" s="27" t="str">
        <f t="shared" si="495"/>
        <v>Математика</v>
      </c>
      <c r="BE320" s="27" t="str">
        <f t="shared" si="495"/>
        <v>Физика</v>
      </c>
      <c r="BF320" s="27" t="str">
        <f t="shared" si="495"/>
        <v>Труд.обуч.</v>
      </c>
      <c r="BG320" s="27" t="str">
        <f t="shared" si="495"/>
        <v>Бел.лит.</v>
      </c>
      <c r="BH320" s="27" t="str">
        <f t="shared" si="495"/>
        <v>Ин.яз./Инф.</v>
      </c>
      <c r="BI320" s="27" t="str">
        <f t="shared" si="495"/>
        <v>География</v>
      </c>
      <c r="BJ320" s="27" t="str">
        <f t="shared" si="495"/>
        <v>Математика</v>
      </c>
      <c r="BK320" s="27" t="str">
        <f t="shared" si="495"/>
        <v>Иностр.язык</v>
      </c>
      <c r="BL320" s="27" t="str">
        <f t="shared" si="495"/>
        <v>Иностр.язык</v>
      </c>
      <c r="BM320" s="27" t="str">
        <f t="shared" si="495"/>
        <v>История</v>
      </c>
      <c r="BN320" s="27" t="str">
        <f t="shared" si="495"/>
        <v>Физ.культ.и зд.</v>
      </c>
      <c r="BO320" s="27" t="str">
        <f t="shared" si="495"/>
        <v>Биология/Химия</v>
      </c>
      <c r="BP320" s="27" t="str">
        <f t="shared" si="495"/>
        <v/>
      </c>
      <c r="BQ320" s="27" t="str">
        <f t="shared" si="495"/>
        <v/>
      </c>
      <c r="BR320" s="27" t="str">
        <f t="shared" si="495"/>
        <v/>
      </c>
      <c r="BS320" s="27" t="str">
        <f t="shared" si="495"/>
        <v/>
      </c>
      <c r="BT320" s="27" t="str">
        <f t="shared" si="495"/>
        <v/>
      </c>
      <c r="BU320" s="27" t="str">
        <f t="shared" si="495"/>
        <v/>
      </c>
      <c r="BW320" s="39" t="s">
        <v>214</v>
      </c>
      <c r="BX320" s="29">
        <v>3</v>
      </c>
      <c r="BY320" s="69" t="str">
        <f t="shared" si="337"/>
        <v>р4</v>
      </c>
      <c r="BZ320" s="69" t="str">
        <f t="shared" si="338"/>
        <v>м4</v>
      </c>
      <c r="CA320" s="69" t="str">
        <f t="shared" si="339"/>
        <v>р2</v>
      </c>
      <c r="CB320" s="69" t="str">
        <f t="shared" si="340"/>
        <v>м2</v>
      </c>
      <c r="CC320" s="69" t="str">
        <f t="shared" si="341"/>
        <v>б4</v>
      </c>
      <c r="CD320" s="69" t="str">
        <f t="shared" si="342"/>
        <v>м3</v>
      </c>
      <c r="CE320" s="69" t="str">
        <f t="shared" si="343"/>
        <v>ф1</v>
      </c>
      <c r="CF320" s="69" t="str">
        <f t="shared" si="344"/>
        <v>т1</v>
      </c>
      <c r="CG320" s="69" t="str">
        <f t="shared" si="345"/>
        <v>бл3</v>
      </c>
      <c r="CH320" s="69" t="str">
        <f t="shared" si="346"/>
        <v>а1</v>
      </c>
      <c r="CI320" s="69" t="str">
        <f t="shared" si="347"/>
        <v>гео</v>
      </c>
      <c r="CJ320" s="69" t="str">
        <f t="shared" si="348"/>
        <v>м1</v>
      </c>
      <c r="CK320" s="69" t="str">
        <f t="shared" si="349"/>
        <v>а3</v>
      </c>
      <c r="CL320" s="69" t="str">
        <f t="shared" si="350"/>
        <v>а4</v>
      </c>
      <c r="CM320" s="69" t="str">
        <f t="shared" si="351"/>
        <v>ис1</v>
      </c>
      <c r="CN320" s="69" t="str">
        <f t="shared" si="352"/>
        <v>фк1</v>
      </c>
      <c r="CO320" s="69" t="str">
        <f t="shared" si="353"/>
        <v>био</v>
      </c>
      <c r="CP320" s="69" t="str">
        <f t="shared" si="354"/>
        <v/>
      </c>
      <c r="CQ320" s="69" t="str">
        <f t="shared" si="355"/>
        <v/>
      </c>
      <c r="CR320" s="69" t="str">
        <f t="shared" si="356"/>
        <v/>
      </c>
      <c r="CS320" s="69" t="str">
        <f t="shared" si="357"/>
        <v/>
      </c>
      <c r="CT320" s="69" t="str">
        <f t="shared" si="358"/>
        <v/>
      </c>
      <c r="CU320" s="69" t="str">
        <f t="shared" si="359"/>
        <v/>
      </c>
      <c r="CX320" s="39" t="s">
        <v>214</v>
      </c>
      <c r="CY320" s="29">
        <v>3</v>
      </c>
      <c r="CZ320" s="69" t="str">
        <f t="shared" si="360"/>
        <v>.</v>
      </c>
      <c r="DA320" s="69" t="str">
        <f t="shared" si="361"/>
        <v>.</v>
      </c>
      <c r="DB320" s="69" t="str">
        <f t="shared" si="362"/>
        <v>.</v>
      </c>
      <c r="DC320" s="69" t="str">
        <f t="shared" si="363"/>
        <v>.</v>
      </c>
      <c r="DD320" s="69" t="str">
        <f t="shared" si="364"/>
        <v>.</v>
      </c>
      <c r="DE320" s="69" t="str">
        <f t="shared" si="365"/>
        <v>.</v>
      </c>
      <c r="DF320" s="69" t="str">
        <f t="shared" si="366"/>
        <v>.</v>
      </c>
      <c r="DG320" s="69" t="str">
        <f t="shared" si="367"/>
        <v>т2</v>
      </c>
      <c r="DH320" s="69" t="str">
        <f t="shared" si="368"/>
        <v>.</v>
      </c>
      <c r="DI320" s="69" t="str">
        <f t="shared" si="369"/>
        <v>инф</v>
      </c>
      <c r="DJ320" s="69" t="str">
        <f t="shared" si="370"/>
        <v>.</v>
      </c>
      <c r="DK320" s="69" t="str">
        <f t="shared" si="371"/>
        <v>.</v>
      </c>
      <c r="DL320" s="69" t="str">
        <f t="shared" si="372"/>
        <v>а5</v>
      </c>
      <c r="DM320" s="69" t="str">
        <f t="shared" si="373"/>
        <v>а7</v>
      </c>
      <c r="DN320" s="69" t="str">
        <f t="shared" si="374"/>
        <v>.</v>
      </c>
      <c r="DO320" s="69" t="str">
        <f t="shared" si="375"/>
        <v>фк2</v>
      </c>
      <c r="DP320" s="69" t="str">
        <f t="shared" si="376"/>
        <v>х1</v>
      </c>
      <c r="DQ320" s="69" t="str">
        <f t="shared" si="377"/>
        <v/>
      </c>
      <c r="DR320" s="69" t="str">
        <f t="shared" si="378"/>
        <v/>
      </c>
      <c r="DS320" s="69" t="str">
        <f t="shared" si="379"/>
        <v/>
      </c>
      <c r="DT320" s="69" t="str">
        <f t="shared" si="380"/>
        <v/>
      </c>
      <c r="DU320" s="69" t="str">
        <f t="shared" si="381"/>
        <v/>
      </c>
      <c r="DV320" s="69" t="str">
        <f t="shared" si="382"/>
        <v/>
      </c>
      <c r="DX320" s="39" t="s">
        <v>214</v>
      </c>
      <c r="DY320" s="29">
        <v>3</v>
      </c>
      <c r="DZ320" s="69" t="str">
        <f t="shared" si="383"/>
        <v>.</v>
      </c>
      <c r="EA320" s="69" t="str">
        <f t="shared" si="384"/>
        <v>.</v>
      </c>
      <c r="EB320" s="69" t="str">
        <f t="shared" si="385"/>
        <v>.</v>
      </c>
      <c r="EC320" s="69" t="str">
        <f t="shared" si="386"/>
        <v>.</v>
      </c>
      <c r="ED320" s="69" t="str">
        <f t="shared" si="387"/>
        <v>.</v>
      </c>
      <c r="EE320" s="69" t="str">
        <f t="shared" si="388"/>
        <v>.</v>
      </c>
      <c r="EF320" s="69" t="str">
        <f t="shared" si="389"/>
        <v>.</v>
      </c>
      <c r="EG320" s="69" t="str">
        <f t="shared" si="390"/>
        <v>.</v>
      </c>
      <c r="EH320" s="69" t="str">
        <f t="shared" si="391"/>
        <v>.</v>
      </c>
      <c r="EI320" s="69" t="str">
        <f t="shared" si="392"/>
        <v>.</v>
      </c>
      <c r="EJ320" s="69" t="str">
        <f t="shared" si="393"/>
        <v>.</v>
      </c>
      <c r="EK320" s="69" t="str">
        <f t="shared" si="394"/>
        <v>.</v>
      </c>
      <c r="EL320" s="69" t="str">
        <f t="shared" si="395"/>
        <v>а6</v>
      </c>
      <c r="EM320" s="69" t="str">
        <f t="shared" si="396"/>
        <v>.</v>
      </c>
      <c r="EN320" s="69" t="str">
        <f t="shared" si="397"/>
        <v>.</v>
      </c>
      <c r="EO320" s="69" t="str">
        <f t="shared" si="398"/>
        <v>.</v>
      </c>
      <c r="EP320" s="69" t="str">
        <f t="shared" si="399"/>
        <v>.</v>
      </c>
      <c r="EQ320" s="69" t="str">
        <f t="shared" si="400"/>
        <v/>
      </c>
      <c r="ER320" s="69" t="str">
        <f t="shared" si="401"/>
        <v/>
      </c>
      <c r="ES320" s="69" t="str">
        <f t="shared" si="402"/>
        <v/>
      </c>
      <c r="ET320" s="69" t="str">
        <f t="shared" si="403"/>
        <v/>
      </c>
      <c r="EU320" s="69" t="str">
        <f t="shared" si="404"/>
        <v/>
      </c>
      <c r="EV320" s="69" t="str">
        <f t="shared" si="405"/>
        <v/>
      </c>
      <c r="EX320" s="39" t="s">
        <v>214</v>
      </c>
      <c r="EY320" s="29">
        <v>3</v>
      </c>
      <c r="EZ320" s="69" t="str">
        <f t="shared" ref="EZ320:FV320" si="496">IF(ISBLANK(AY202),"",INDEX($AN$4:$AN$111,MATCH(AY202,$AI$4:$AI$111,0)))</f>
        <v>.</v>
      </c>
      <c r="FA320" s="69" t="str">
        <f t="shared" si="496"/>
        <v>.</v>
      </c>
      <c r="FB320" s="69" t="str">
        <f t="shared" si="496"/>
        <v>.</v>
      </c>
      <c r="FC320" s="69" t="str">
        <f t="shared" si="496"/>
        <v>.</v>
      </c>
      <c r="FD320" s="69" t="str">
        <f t="shared" si="496"/>
        <v>.</v>
      </c>
      <c r="FE320" s="69" t="str">
        <f t="shared" si="496"/>
        <v>.</v>
      </c>
      <c r="FF320" s="69" t="str">
        <f t="shared" si="496"/>
        <v>.</v>
      </c>
      <c r="FG320" s="69" t="str">
        <f t="shared" si="496"/>
        <v>.</v>
      </c>
      <c r="FH320" s="69" t="str">
        <f t="shared" si="496"/>
        <v>.</v>
      </c>
      <c r="FI320" s="69" t="str">
        <f t="shared" si="496"/>
        <v>.</v>
      </c>
      <c r="FJ320" s="69" t="str">
        <f t="shared" si="496"/>
        <v>.</v>
      </c>
      <c r="FK320" s="69" t="str">
        <f t="shared" si="496"/>
        <v>.</v>
      </c>
      <c r="FL320" s="69" t="str">
        <f t="shared" si="496"/>
        <v>.</v>
      </c>
      <c r="FM320" s="69" t="str">
        <f t="shared" si="496"/>
        <v>.</v>
      </c>
      <c r="FN320" s="69" t="str">
        <f t="shared" si="496"/>
        <v>.</v>
      </c>
      <c r="FO320" s="69" t="str">
        <f t="shared" si="496"/>
        <v>.</v>
      </c>
      <c r="FP320" s="69" t="str">
        <f t="shared" si="496"/>
        <v>.</v>
      </c>
      <c r="FQ320" s="69" t="str">
        <f t="shared" si="496"/>
        <v/>
      </c>
      <c r="FR320" s="69" t="str">
        <f t="shared" si="496"/>
        <v/>
      </c>
      <c r="FS320" s="69" t="str">
        <f t="shared" si="496"/>
        <v/>
      </c>
      <c r="FT320" s="69" t="str">
        <f t="shared" si="496"/>
        <v/>
      </c>
      <c r="FU320" s="69" t="str">
        <f t="shared" si="496"/>
        <v/>
      </c>
      <c r="FV320" s="69" t="str">
        <f t="shared" si="496"/>
        <v/>
      </c>
    </row>
    <row r="321" spans="9:178" x14ac:dyDescent="0.25">
      <c r="I321" s="22" t="s">
        <v>214</v>
      </c>
      <c r="J321" s="29">
        <v>4</v>
      </c>
      <c r="K321" s="94" t="str">
        <f t="shared" ref="K321:AR321" si="497">IF(ISNA(MATCH(K$289,$BY362:$FV362,0)),"",INDEX($BY403:$FV403,MATCH(K$289,$BY362:$FV362,0)))</f>
        <v>русяз</v>
      </c>
      <c r="L321" s="94" t="str">
        <f t="shared" si="497"/>
        <v/>
      </c>
      <c r="M321" s="94" t="str">
        <f t="shared" si="497"/>
        <v>русяз</v>
      </c>
      <c r="N321" s="94" t="str">
        <f t="shared" si="497"/>
        <v/>
      </c>
      <c r="O321" s="94" t="str">
        <f t="shared" si="497"/>
        <v>беляз</v>
      </c>
      <c r="P321" s="94" t="str">
        <f t="shared" si="497"/>
        <v/>
      </c>
      <c r="Q321" s="94" t="str">
        <f t="shared" si="497"/>
        <v>беляз</v>
      </c>
      <c r="R321" s="94" t="str">
        <f t="shared" si="497"/>
        <v/>
      </c>
      <c r="S321" s="94" t="str">
        <f t="shared" si="497"/>
        <v>анг</v>
      </c>
      <c r="T321" s="94" t="str">
        <f t="shared" si="497"/>
        <v/>
      </c>
      <c r="U321" s="94" t="str">
        <f t="shared" si="497"/>
        <v>анг</v>
      </c>
      <c r="V321" s="94" t="str">
        <f t="shared" si="497"/>
        <v>анг</v>
      </c>
      <c r="W321" s="94" t="str">
        <f t="shared" si="497"/>
        <v>анг</v>
      </c>
      <c r="X321" s="94" t="str">
        <f t="shared" si="497"/>
        <v/>
      </c>
      <c r="Y321" s="94" t="str">
        <f t="shared" si="497"/>
        <v>анг</v>
      </c>
      <c r="Z321" s="94" t="str">
        <f t="shared" si="497"/>
        <v>мат</v>
      </c>
      <c r="AA321" s="94" t="str">
        <f t="shared" si="497"/>
        <v>мат</v>
      </c>
      <c r="AB321" s="94" t="str">
        <f t="shared" si="497"/>
        <v/>
      </c>
      <c r="AC321" s="94" t="str">
        <f t="shared" si="497"/>
        <v/>
      </c>
      <c r="AD321" s="94" t="str">
        <f t="shared" si="497"/>
        <v>инф</v>
      </c>
      <c r="AE321" s="94" t="str">
        <f t="shared" si="497"/>
        <v>физ</v>
      </c>
      <c r="AF321" s="94" t="str">
        <f t="shared" si="497"/>
        <v>био</v>
      </c>
      <c r="AG321" s="94" t="str">
        <f t="shared" si="497"/>
        <v/>
      </c>
      <c r="AH321" s="94" t="str">
        <f t="shared" si="497"/>
        <v>хим</v>
      </c>
      <c r="AI321" s="94" t="str">
        <f t="shared" si="497"/>
        <v>гео</v>
      </c>
      <c r="AJ321" s="94" t="str">
        <f t="shared" si="497"/>
        <v>ист</v>
      </c>
      <c r="AK321" s="94" t="str">
        <f t="shared" si="497"/>
        <v/>
      </c>
      <c r="AL321" s="94" t="str">
        <f t="shared" si="497"/>
        <v>общ</v>
      </c>
      <c r="AM321" s="94" t="str">
        <f t="shared" si="497"/>
        <v>фк</v>
      </c>
      <c r="AN321" s="94" t="str">
        <f t="shared" si="497"/>
        <v/>
      </c>
      <c r="AO321" s="94" t="str">
        <f t="shared" si="497"/>
        <v>фк</v>
      </c>
      <c r="AP321" s="94" t="str">
        <f t="shared" si="497"/>
        <v>труд</v>
      </c>
      <c r="AQ321" s="94" t="str">
        <f t="shared" si="497"/>
        <v>труд</v>
      </c>
      <c r="AR321" s="94" t="str">
        <f t="shared" si="497"/>
        <v/>
      </c>
      <c r="AW321" s="39" t="s">
        <v>214</v>
      </c>
      <c r="AX321" s="29">
        <v>4</v>
      </c>
      <c r="AY321" s="27" t="str">
        <f t="shared" ref="AY321:BU321" si="498">IF(AY203="","",INDEX($AP$4:$AP$111,MATCH(AY203,$AI$4:$AI$111,0)))</f>
        <v>Физ.культ.и зд.</v>
      </c>
      <c r="AZ321" s="27" t="str">
        <f t="shared" si="498"/>
        <v>Русск.язык</v>
      </c>
      <c r="BA321" s="27" t="str">
        <f t="shared" si="498"/>
        <v>Физ.культ.и зд.</v>
      </c>
      <c r="BB321" s="27" t="str">
        <f t="shared" si="498"/>
        <v>История</v>
      </c>
      <c r="BC321" s="27" t="str">
        <f t="shared" si="498"/>
        <v>Иностр.язык</v>
      </c>
      <c r="BD321" s="27" t="str">
        <f t="shared" si="498"/>
        <v>Иностр.язык</v>
      </c>
      <c r="BE321" s="27" t="str">
        <f t="shared" si="498"/>
        <v>Математика</v>
      </c>
      <c r="BF321" s="27" t="str">
        <f t="shared" si="498"/>
        <v>Труд.обуч.</v>
      </c>
      <c r="BG321" s="27" t="str">
        <f t="shared" si="498"/>
        <v>Русск.язык</v>
      </c>
      <c r="BH321" s="27" t="str">
        <f t="shared" si="498"/>
        <v>Инф./Ин.яз.</v>
      </c>
      <c r="BI321" s="27" t="str">
        <f t="shared" si="498"/>
        <v>Бел.язык</v>
      </c>
      <c r="BJ321" s="27" t="str">
        <f t="shared" si="498"/>
        <v>География</v>
      </c>
      <c r="BK321" s="27" t="str">
        <f t="shared" si="498"/>
        <v>Обществовед.</v>
      </c>
      <c r="BL321" s="27" t="str">
        <f t="shared" si="498"/>
        <v>Физика</v>
      </c>
      <c r="BM321" s="27" t="str">
        <f t="shared" si="498"/>
        <v>Бел.язык</v>
      </c>
      <c r="BN321" s="27" t="str">
        <f t="shared" si="498"/>
        <v>Математика</v>
      </c>
      <c r="BO321" s="27" t="str">
        <f t="shared" si="498"/>
        <v>Химия/Биология</v>
      </c>
      <c r="BP321" s="27" t="str">
        <f t="shared" si="498"/>
        <v/>
      </c>
      <c r="BQ321" s="27" t="str">
        <f t="shared" si="498"/>
        <v/>
      </c>
      <c r="BR321" s="27" t="str">
        <f t="shared" si="498"/>
        <v/>
      </c>
      <c r="BS321" s="27" t="str">
        <f t="shared" si="498"/>
        <v/>
      </c>
      <c r="BT321" s="27" t="str">
        <f t="shared" si="498"/>
        <v/>
      </c>
      <c r="BU321" s="27" t="str">
        <f t="shared" si="498"/>
        <v/>
      </c>
      <c r="BW321" s="39" t="s">
        <v>214</v>
      </c>
      <c r="BX321" s="29">
        <v>4</v>
      </c>
      <c r="BY321" s="69" t="str">
        <f t="shared" si="337"/>
        <v>фк1</v>
      </c>
      <c r="BZ321" s="69" t="str">
        <f t="shared" si="338"/>
        <v>р2</v>
      </c>
      <c r="CA321" s="69" t="str">
        <f t="shared" si="339"/>
        <v>фк3</v>
      </c>
      <c r="CB321" s="69" t="str">
        <f t="shared" si="340"/>
        <v>ис2</v>
      </c>
      <c r="CC321" s="69" t="str">
        <f t="shared" si="341"/>
        <v>а4</v>
      </c>
      <c r="CD321" s="69" t="str">
        <f t="shared" si="342"/>
        <v>а1</v>
      </c>
      <c r="CE321" s="69" t="str">
        <f t="shared" si="343"/>
        <v>м2</v>
      </c>
      <c r="CF321" s="69" t="str">
        <f t="shared" si="344"/>
        <v>т1</v>
      </c>
      <c r="CG321" s="69" t="str">
        <f t="shared" si="345"/>
        <v>р4</v>
      </c>
      <c r="CH321" s="69" t="str">
        <f t="shared" si="346"/>
        <v>инф</v>
      </c>
      <c r="CI321" s="69" t="str">
        <f t="shared" si="347"/>
        <v>б2</v>
      </c>
      <c r="CJ321" s="69" t="str">
        <f t="shared" si="348"/>
        <v>гео</v>
      </c>
      <c r="CK321" s="69" t="str">
        <f t="shared" si="349"/>
        <v>о1</v>
      </c>
      <c r="CL321" s="69" t="str">
        <f t="shared" si="350"/>
        <v>ф1</v>
      </c>
      <c r="CM321" s="69" t="str">
        <f t="shared" si="351"/>
        <v>б4</v>
      </c>
      <c r="CN321" s="69" t="str">
        <f t="shared" si="352"/>
        <v>м1</v>
      </c>
      <c r="CO321" s="69" t="str">
        <f t="shared" si="353"/>
        <v>хим</v>
      </c>
      <c r="CP321" s="69" t="str">
        <f t="shared" si="354"/>
        <v/>
      </c>
      <c r="CQ321" s="69" t="str">
        <f t="shared" si="355"/>
        <v/>
      </c>
      <c r="CR321" s="69" t="str">
        <f t="shared" si="356"/>
        <v/>
      </c>
      <c r="CS321" s="69" t="str">
        <f t="shared" si="357"/>
        <v/>
      </c>
      <c r="CT321" s="69" t="str">
        <f t="shared" si="358"/>
        <v/>
      </c>
      <c r="CU321" s="69" t="str">
        <f t="shared" si="359"/>
        <v/>
      </c>
      <c r="CX321" s="39" t="s">
        <v>214</v>
      </c>
      <c r="CY321" s="29">
        <v>4</v>
      </c>
      <c r="CZ321" s="69" t="str">
        <f t="shared" si="360"/>
        <v>.</v>
      </c>
      <c r="DA321" s="69" t="str">
        <f t="shared" si="361"/>
        <v>.</v>
      </c>
      <c r="DB321" s="69" t="str">
        <f t="shared" si="362"/>
        <v>.</v>
      </c>
      <c r="DC321" s="69" t="str">
        <f t="shared" si="363"/>
        <v>.</v>
      </c>
      <c r="DD321" s="69" t="str">
        <f t="shared" si="364"/>
        <v>а7</v>
      </c>
      <c r="DE321" s="69" t="str">
        <f t="shared" si="365"/>
        <v>а5</v>
      </c>
      <c r="DF321" s="69" t="str">
        <f t="shared" si="366"/>
        <v>.</v>
      </c>
      <c r="DG321" s="69" t="str">
        <f t="shared" si="367"/>
        <v>т2</v>
      </c>
      <c r="DH321" s="69" t="str">
        <f t="shared" si="368"/>
        <v>.</v>
      </c>
      <c r="DI321" s="69" t="str">
        <f t="shared" si="369"/>
        <v>а3</v>
      </c>
      <c r="DJ321" s="69" t="str">
        <f t="shared" si="370"/>
        <v>.</v>
      </c>
      <c r="DK321" s="69" t="str">
        <f t="shared" si="371"/>
        <v>.</v>
      </c>
      <c r="DL321" s="69" t="str">
        <f t="shared" si="372"/>
        <v>.</v>
      </c>
      <c r="DM321" s="69" t="str">
        <f t="shared" si="373"/>
        <v>.</v>
      </c>
      <c r="DN321" s="69" t="str">
        <f t="shared" si="374"/>
        <v>.</v>
      </c>
      <c r="DO321" s="69" t="str">
        <f t="shared" si="375"/>
        <v>.</v>
      </c>
      <c r="DP321" s="69" t="str">
        <f t="shared" si="376"/>
        <v>би1</v>
      </c>
      <c r="DQ321" s="69" t="str">
        <f t="shared" si="377"/>
        <v/>
      </c>
      <c r="DR321" s="69" t="str">
        <f t="shared" si="378"/>
        <v/>
      </c>
      <c r="DS321" s="69" t="str">
        <f t="shared" si="379"/>
        <v/>
      </c>
      <c r="DT321" s="69" t="str">
        <f t="shared" si="380"/>
        <v/>
      </c>
      <c r="DU321" s="69" t="str">
        <f t="shared" si="381"/>
        <v/>
      </c>
      <c r="DV321" s="69" t="str">
        <f t="shared" si="382"/>
        <v/>
      </c>
      <c r="DX321" s="39" t="s">
        <v>214</v>
      </c>
      <c r="DY321" s="29">
        <v>4</v>
      </c>
      <c r="DZ321" s="69" t="str">
        <f t="shared" si="383"/>
        <v>.</v>
      </c>
      <c r="EA321" s="69" t="str">
        <f t="shared" si="384"/>
        <v>.</v>
      </c>
      <c r="EB321" s="69" t="str">
        <f t="shared" si="385"/>
        <v>.</v>
      </c>
      <c r="EC321" s="69" t="str">
        <f t="shared" si="386"/>
        <v>.</v>
      </c>
      <c r="ED321" s="69" t="str">
        <f t="shared" si="387"/>
        <v>.</v>
      </c>
      <c r="EE321" s="69" t="str">
        <f t="shared" si="388"/>
        <v>.</v>
      </c>
      <c r="EF321" s="69" t="str">
        <f t="shared" si="389"/>
        <v>.</v>
      </c>
      <c r="EG321" s="69" t="str">
        <f t="shared" si="390"/>
        <v>.</v>
      </c>
      <c r="EH321" s="69" t="str">
        <f t="shared" si="391"/>
        <v>.</v>
      </c>
      <c r="EI321" s="69" t="str">
        <f t="shared" si="392"/>
        <v>.</v>
      </c>
      <c r="EJ321" s="69" t="str">
        <f t="shared" si="393"/>
        <v>.</v>
      </c>
      <c r="EK321" s="69" t="str">
        <f t="shared" si="394"/>
        <v>.</v>
      </c>
      <c r="EL321" s="69" t="str">
        <f t="shared" si="395"/>
        <v>.</v>
      </c>
      <c r="EM321" s="69" t="str">
        <f t="shared" si="396"/>
        <v>.</v>
      </c>
      <c r="EN321" s="69" t="str">
        <f t="shared" si="397"/>
        <v>.</v>
      </c>
      <c r="EO321" s="69" t="str">
        <f t="shared" si="398"/>
        <v>.</v>
      </c>
      <c r="EP321" s="69" t="str">
        <f t="shared" si="399"/>
        <v>.</v>
      </c>
      <c r="EQ321" s="69" t="str">
        <f t="shared" si="400"/>
        <v/>
      </c>
      <c r="ER321" s="69" t="str">
        <f t="shared" si="401"/>
        <v/>
      </c>
      <c r="ES321" s="69" t="str">
        <f t="shared" si="402"/>
        <v/>
      </c>
      <c r="ET321" s="69" t="str">
        <f t="shared" si="403"/>
        <v/>
      </c>
      <c r="EU321" s="69" t="str">
        <f t="shared" si="404"/>
        <v/>
      </c>
      <c r="EV321" s="69" t="str">
        <f t="shared" si="405"/>
        <v/>
      </c>
      <c r="EX321" s="39" t="s">
        <v>214</v>
      </c>
      <c r="EY321" s="29">
        <v>4</v>
      </c>
      <c r="EZ321" s="69" t="str">
        <f t="shared" ref="EZ321:FV321" si="499">IF(ISBLANK(AY203),"",INDEX($AN$4:$AN$111,MATCH(AY203,$AI$4:$AI$111,0)))</f>
        <v>.</v>
      </c>
      <c r="FA321" s="69" t="str">
        <f t="shared" si="499"/>
        <v>.</v>
      </c>
      <c r="FB321" s="69" t="str">
        <f t="shared" si="499"/>
        <v>.</v>
      </c>
      <c r="FC321" s="69" t="str">
        <f t="shared" si="499"/>
        <v>.</v>
      </c>
      <c r="FD321" s="69" t="str">
        <f t="shared" si="499"/>
        <v>.</v>
      </c>
      <c r="FE321" s="69" t="str">
        <f t="shared" si="499"/>
        <v>.</v>
      </c>
      <c r="FF321" s="69" t="str">
        <f t="shared" si="499"/>
        <v>.</v>
      </c>
      <c r="FG321" s="69" t="str">
        <f t="shared" si="499"/>
        <v>.</v>
      </c>
      <c r="FH321" s="69" t="str">
        <f t="shared" si="499"/>
        <v>.</v>
      </c>
      <c r="FI321" s="69" t="str">
        <f t="shared" si="499"/>
        <v>.</v>
      </c>
      <c r="FJ321" s="69" t="str">
        <f t="shared" si="499"/>
        <v>.</v>
      </c>
      <c r="FK321" s="69" t="str">
        <f t="shared" si="499"/>
        <v>.</v>
      </c>
      <c r="FL321" s="69" t="str">
        <f t="shared" si="499"/>
        <v>.</v>
      </c>
      <c r="FM321" s="69" t="str">
        <f t="shared" si="499"/>
        <v>.</v>
      </c>
      <c r="FN321" s="69" t="str">
        <f t="shared" si="499"/>
        <v>.</v>
      </c>
      <c r="FO321" s="69" t="str">
        <f t="shared" si="499"/>
        <v>.</v>
      </c>
      <c r="FP321" s="69" t="str">
        <f t="shared" si="499"/>
        <v>.</v>
      </c>
      <c r="FQ321" s="69" t="str">
        <f t="shared" si="499"/>
        <v/>
      </c>
      <c r="FR321" s="69" t="str">
        <f t="shared" si="499"/>
        <v/>
      </c>
      <c r="FS321" s="69" t="str">
        <f t="shared" si="499"/>
        <v/>
      </c>
      <c r="FT321" s="69" t="str">
        <f t="shared" si="499"/>
        <v/>
      </c>
      <c r="FU321" s="69" t="str">
        <f t="shared" si="499"/>
        <v/>
      </c>
      <c r="FV321" s="69" t="str">
        <f t="shared" si="499"/>
        <v/>
      </c>
    </row>
    <row r="322" spans="9:178" x14ac:dyDescent="0.25">
      <c r="I322" s="22" t="s">
        <v>214</v>
      </c>
      <c r="J322" s="29">
        <v>5</v>
      </c>
      <c r="K322" s="94" t="str">
        <f t="shared" ref="K322:AR322" si="500">IF(ISNA(MATCH(K$289,$BY363:$FV363,0)),"",INDEX($BY404:$FV404,MATCH(K$289,$BY363:$FV363,0)))</f>
        <v>руслит</v>
      </c>
      <c r="L322" s="94" t="str">
        <f t="shared" si="500"/>
        <v>руслит</v>
      </c>
      <c r="M322" s="94" t="str">
        <f t="shared" si="500"/>
        <v>русяз</v>
      </c>
      <c r="N322" s="94" t="str">
        <f t="shared" si="500"/>
        <v/>
      </c>
      <c r="O322" s="94" t="str">
        <f t="shared" si="500"/>
        <v>беляз</v>
      </c>
      <c r="P322" s="94" t="str">
        <f t="shared" si="500"/>
        <v>беллит</v>
      </c>
      <c r="Q322" s="94" t="str">
        <f t="shared" si="500"/>
        <v>беляз</v>
      </c>
      <c r="R322" s="94" t="str">
        <f t="shared" si="500"/>
        <v/>
      </c>
      <c r="S322" s="94" t="str">
        <f t="shared" si="500"/>
        <v>анг</v>
      </c>
      <c r="T322" s="94" t="str">
        <f t="shared" si="500"/>
        <v>анг</v>
      </c>
      <c r="U322" s="94" t="str">
        <f t="shared" si="500"/>
        <v>анг</v>
      </c>
      <c r="V322" s="94" t="str">
        <f t="shared" si="500"/>
        <v>анг</v>
      </c>
      <c r="W322" s="94" t="str">
        <f t="shared" si="500"/>
        <v>анг</v>
      </c>
      <c r="X322" s="94" t="str">
        <f t="shared" si="500"/>
        <v>анг</v>
      </c>
      <c r="Y322" s="94" t="str">
        <f t="shared" si="500"/>
        <v>анг</v>
      </c>
      <c r="Z322" s="94" t="str">
        <f t="shared" si="500"/>
        <v>мат</v>
      </c>
      <c r="AA322" s="94" t="str">
        <f t="shared" si="500"/>
        <v>мат</v>
      </c>
      <c r="AB322" s="94" t="str">
        <f t="shared" si="500"/>
        <v>мат</v>
      </c>
      <c r="AC322" s="94" t="str">
        <f t="shared" si="500"/>
        <v/>
      </c>
      <c r="AD322" s="94" t="str">
        <f t="shared" si="500"/>
        <v>инф</v>
      </c>
      <c r="AE322" s="94" t="str">
        <f t="shared" si="500"/>
        <v>физ</v>
      </c>
      <c r="AF322" s="94" t="str">
        <f t="shared" si="500"/>
        <v/>
      </c>
      <c r="AG322" s="94" t="str">
        <f t="shared" si="500"/>
        <v/>
      </c>
      <c r="AH322" s="94" t="str">
        <f t="shared" si="500"/>
        <v>хим</v>
      </c>
      <c r="AI322" s="94" t="str">
        <f t="shared" si="500"/>
        <v/>
      </c>
      <c r="AJ322" s="94" t="str">
        <f t="shared" si="500"/>
        <v/>
      </c>
      <c r="AK322" s="94" t="str">
        <f t="shared" si="500"/>
        <v/>
      </c>
      <c r="AL322" s="94" t="str">
        <f t="shared" si="500"/>
        <v>ист</v>
      </c>
      <c r="AM322" s="94" t="str">
        <f t="shared" si="500"/>
        <v>фк</v>
      </c>
      <c r="AN322" s="94" t="str">
        <f t="shared" si="500"/>
        <v>фк</v>
      </c>
      <c r="AO322" s="94" t="str">
        <f t="shared" si="500"/>
        <v/>
      </c>
      <c r="AP322" s="94" t="str">
        <f t="shared" si="500"/>
        <v/>
      </c>
      <c r="AQ322" s="94" t="str">
        <f t="shared" si="500"/>
        <v>труд</v>
      </c>
      <c r="AR322" s="94" t="str">
        <f t="shared" si="500"/>
        <v/>
      </c>
      <c r="AW322" s="39" t="s">
        <v>214</v>
      </c>
      <c r="AX322" s="29">
        <v>5</v>
      </c>
      <c r="AY322" s="27" t="str">
        <f t="shared" ref="AY322:BU322" si="501">IF(AY204="","",INDEX($AP$4:$AP$111,MATCH(AY204,$AI$4:$AI$111,0)))</f>
        <v>Иностр.язык</v>
      </c>
      <c r="AZ322" s="27" t="str">
        <f t="shared" si="501"/>
        <v>Иностр.язык</v>
      </c>
      <c r="BA322" s="27" t="str">
        <f t="shared" si="501"/>
        <v>Иностр.язык</v>
      </c>
      <c r="BB322" s="27" t="str">
        <f t="shared" si="501"/>
        <v>Русск.язык</v>
      </c>
      <c r="BC322" s="27" t="str">
        <f t="shared" si="501"/>
        <v>Математика</v>
      </c>
      <c r="BD322" s="27" t="str">
        <f t="shared" si="501"/>
        <v>Русск.лит.</v>
      </c>
      <c r="BE322" s="27" t="str">
        <f t="shared" si="501"/>
        <v>Физ.культ.и зд.</v>
      </c>
      <c r="BF322" s="27" t="str">
        <f t="shared" si="501"/>
        <v>Бел.язык</v>
      </c>
      <c r="BG322" s="27" t="str">
        <f t="shared" si="501"/>
        <v>Математика</v>
      </c>
      <c r="BH322" s="27" t="str">
        <f t="shared" si="501"/>
        <v>Русск.лит.</v>
      </c>
      <c r="BI322" s="27" t="str">
        <f t="shared" si="501"/>
        <v>Физ.культ.и зд.</v>
      </c>
      <c r="BJ322" s="27" t="str">
        <f t="shared" si="501"/>
        <v>Инф./Труд.обуч.</v>
      </c>
      <c r="BK322" s="27" t="str">
        <f t="shared" si="501"/>
        <v>История</v>
      </c>
      <c r="BL322" s="27" t="str">
        <f t="shared" si="501"/>
        <v>Химия</v>
      </c>
      <c r="BM322" s="27" t="str">
        <f t="shared" si="501"/>
        <v>Физика/Мат.</v>
      </c>
      <c r="BN322" s="27" t="str">
        <f t="shared" si="501"/>
        <v>Бел.язык</v>
      </c>
      <c r="BO322" s="27" t="str">
        <f t="shared" si="501"/>
        <v>Бел.лит.</v>
      </c>
      <c r="BP322" s="27" t="str">
        <f t="shared" si="501"/>
        <v/>
      </c>
      <c r="BQ322" s="27" t="str">
        <f t="shared" si="501"/>
        <v/>
      </c>
      <c r="BR322" s="27" t="str">
        <f t="shared" si="501"/>
        <v/>
      </c>
      <c r="BS322" s="27" t="str">
        <f t="shared" si="501"/>
        <v/>
      </c>
      <c r="BT322" s="27" t="str">
        <f t="shared" si="501"/>
        <v/>
      </c>
      <c r="BU322" s="27" t="str">
        <f t="shared" si="501"/>
        <v/>
      </c>
      <c r="BW322" s="39" t="s">
        <v>214</v>
      </c>
      <c r="BX322" s="29">
        <v>5</v>
      </c>
      <c r="BY322" s="69" t="str">
        <f t="shared" si="337"/>
        <v>а6</v>
      </c>
      <c r="BZ322" s="69" t="str">
        <f t="shared" si="338"/>
        <v>а1</v>
      </c>
      <c r="CA322" s="69" t="str">
        <f t="shared" si="339"/>
        <v>а3</v>
      </c>
      <c r="CB322" s="69" t="str">
        <f t="shared" si="340"/>
        <v>р4</v>
      </c>
      <c r="CC322" s="69" t="str">
        <f t="shared" si="341"/>
        <v>м3</v>
      </c>
      <c r="CD322" s="69" t="str">
        <f t="shared" si="342"/>
        <v>рл3</v>
      </c>
      <c r="CE322" s="69" t="str">
        <f t="shared" si="343"/>
        <v>фк1</v>
      </c>
      <c r="CF322" s="69" t="str">
        <f t="shared" si="344"/>
        <v>б4</v>
      </c>
      <c r="CG322" s="69" t="str">
        <f t="shared" si="345"/>
        <v>м2</v>
      </c>
      <c r="CH322" s="69" t="str">
        <f t="shared" si="346"/>
        <v>рл2</v>
      </c>
      <c r="CI322" s="69" t="str">
        <f t="shared" si="347"/>
        <v>фк2</v>
      </c>
      <c r="CJ322" s="69" t="str">
        <f t="shared" si="348"/>
        <v>инф</v>
      </c>
      <c r="CK322" s="69" t="str">
        <f t="shared" si="349"/>
        <v>ис1</v>
      </c>
      <c r="CL322" s="69" t="str">
        <f t="shared" si="350"/>
        <v>х1</v>
      </c>
      <c r="CM322" s="69" t="str">
        <f t="shared" si="351"/>
        <v>ф1</v>
      </c>
      <c r="CN322" s="69" t="str">
        <f t="shared" si="352"/>
        <v>б2</v>
      </c>
      <c r="CO322" s="69" t="str">
        <f t="shared" si="353"/>
        <v>бл3</v>
      </c>
      <c r="CP322" s="69" t="str">
        <f t="shared" si="354"/>
        <v/>
      </c>
      <c r="CQ322" s="69" t="str">
        <f t="shared" si="355"/>
        <v/>
      </c>
      <c r="CR322" s="69" t="str">
        <f t="shared" si="356"/>
        <v/>
      </c>
      <c r="CS322" s="69" t="str">
        <f t="shared" si="357"/>
        <v/>
      </c>
      <c r="CT322" s="69" t="str">
        <f t="shared" si="358"/>
        <v/>
      </c>
      <c r="CU322" s="69" t="str">
        <f t="shared" si="359"/>
        <v/>
      </c>
      <c r="CX322" s="39" t="s">
        <v>214</v>
      </c>
      <c r="CY322" s="29">
        <v>5</v>
      </c>
      <c r="CZ322" s="69" t="str">
        <f t="shared" si="360"/>
        <v>а7</v>
      </c>
      <c r="DA322" s="69" t="str">
        <f t="shared" si="361"/>
        <v>а2</v>
      </c>
      <c r="DB322" s="69" t="str">
        <f t="shared" si="362"/>
        <v>а5</v>
      </c>
      <c r="DC322" s="69" t="str">
        <f t="shared" si="363"/>
        <v>.</v>
      </c>
      <c r="DD322" s="69" t="str">
        <f t="shared" si="364"/>
        <v>.</v>
      </c>
      <c r="DE322" s="69" t="str">
        <f t="shared" si="365"/>
        <v>.</v>
      </c>
      <c r="DF322" s="69" t="str">
        <f t="shared" si="366"/>
        <v>.</v>
      </c>
      <c r="DG322" s="69" t="str">
        <f t="shared" si="367"/>
        <v>.</v>
      </c>
      <c r="DH322" s="69" t="str">
        <f t="shared" si="368"/>
        <v>.</v>
      </c>
      <c r="DI322" s="69" t="str">
        <f t="shared" si="369"/>
        <v>.</v>
      </c>
      <c r="DJ322" s="69" t="str">
        <f t="shared" si="370"/>
        <v>.</v>
      </c>
      <c r="DK322" s="69" t="str">
        <f t="shared" si="371"/>
        <v>т2</v>
      </c>
      <c r="DL322" s="69" t="str">
        <f t="shared" si="372"/>
        <v>.</v>
      </c>
      <c r="DM322" s="69" t="str">
        <f t="shared" si="373"/>
        <v>.</v>
      </c>
      <c r="DN322" s="69" t="str">
        <f t="shared" si="374"/>
        <v>мат</v>
      </c>
      <c r="DO322" s="69" t="str">
        <f t="shared" si="375"/>
        <v>.</v>
      </c>
      <c r="DP322" s="69" t="str">
        <f t="shared" si="376"/>
        <v>.</v>
      </c>
      <c r="DQ322" s="69" t="str">
        <f t="shared" si="377"/>
        <v/>
      </c>
      <c r="DR322" s="69" t="str">
        <f t="shared" si="378"/>
        <v/>
      </c>
      <c r="DS322" s="69" t="str">
        <f t="shared" si="379"/>
        <v/>
      </c>
      <c r="DT322" s="69" t="str">
        <f t="shared" si="380"/>
        <v/>
      </c>
      <c r="DU322" s="69" t="str">
        <f t="shared" si="381"/>
        <v/>
      </c>
      <c r="DV322" s="69" t="str">
        <f t="shared" si="382"/>
        <v/>
      </c>
      <c r="DX322" s="39" t="s">
        <v>214</v>
      </c>
      <c r="DY322" s="29">
        <v>5</v>
      </c>
      <c r="DZ322" s="69" t="str">
        <f t="shared" si="383"/>
        <v>.</v>
      </c>
      <c r="EA322" s="69" t="str">
        <f t="shared" si="384"/>
        <v>а4</v>
      </c>
      <c r="EB322" s="69" t="str">
        <f t="shared" si="385"/>
        <v>.</v>
      </c>
      <c r="EC322" s="69" t="str">
        <f t="shared" si="386"/>
        <v>.</v>
      </c>
      <c r="ED322" s="69" t="str">
        <f t="shared" si="387"/>
        <v>.</v>
      </c>
      <c r="EE322" s="69" t="str">
        <f t="shared" si="388"/>
        <v>.</v>
      </c>
      <c r="EF322" s="69" t="str">
        <f t="shared" si="389"/>
        <v>.</v>
      </c>
      <c r="EG322" s="69" t="str">
        <f t="shared" si="390"/>
        <v>.</v>
      </c>
      <c r="EH322" s="69" t="str">
        <f t="shared" si="391"/>
        <v>.</v>
      </c>
      <c r="EI322" s="69" t="str">
        <f t="shared" si="392"/>
        <v>.</v>
      </c>
      <c r="EJ322" s="69" t="str">
        <f t="shared" si="393"/>
        <v>.</v>
      </c>
      <c r="EK322" s="69" t="str">
        <f t="shared" si="394"/>
        <v>.</v>
      </c>
      <c r="EL322" s="69" t="str">
        <f t="shared" si="395"/>
        <v>.</v>
      </c>
      <c r="EM322" s="69" t="str">
        <f t="shared" si="396"/>
        <v>.</v>
      </c>
      <c r="EN322" s="69" t="str">
        <f t="shared" si="397"/>
        <v>.</v>
      </c>
      <c r="EO322" s="69" t="str">
        <f t="shared" si="398"/>
        <v>.</v>
      </c>
      <c r="EP322" s="69" t="str">
        <f t="shared" si="399"/>
        <v>.</v>
      </c>
      <c r="EQ322" s="69" t="str">
        <f t="shared" si="400"/>
        <v/>
      </c>
      <c r="ER322" s="69" t="str">
        <f t="shared" si="401"/>
        <v/>
      </c>
      <c r="ES322" s="69" t="str">
        <f t="shared" si="402"/>
        <v/>
      </c>
      <c r="ET322" s="69" t="str">
        <f t="shared" si="403"/>
        <v/>
      </c>
      <c r="EU322" s="69" t="str">
        <f t="shared" si="404"/>
        <v/>
      </c>
      <c r="EV322" s="69" t="str">
        <f t="shared" si="405"/>
        <v/>
      </c>
      <c r="EX322" s="39" t="s">
        <v>214</v>
      </c>
      <c r="EY322" s="29">
        <v>5</v>
      </c>
      <c r="EZ322" s="69" t="str">
        <f t="shared" ref="EZ322:FV322" si="502">IF(ISBLANK(AY204),"",INDEX($AN$4:$AN$111,MATCH(AY204,$AI$4:$AI$111,0)))</f>
        <v>.</v>
      </c>
      <c r="FA322" s="69" t="str">
        <f t="shared" si="502"/>
        <v>.</v>
      </c>
      <c r="FB322" s="69" t="str">
        <f t="shared" si="502"/>
        <v>.</v>
      </c>
      <c r="FC322" s="69" t="str">
        <f t="shared" si="502"/>
        <v>.</v>
      </c>
      <c r="FD322" s="69" t="str">
        <f t="shared" si="502"/>
        <v>.</v>
      </c>
      <c r="FE322" s="69" t="str">
        <f t="shared" si="502"/>
        <v>.</v>
      </c>
      <c r="FF322" s="69" t="str">
        <f t="shared" si="502"/>
        <v>.</v>
      </c>
      <c r="FG322" s="69" t="str">
        <f t="shared" si="502"/>
        <v>.</v>
      </c>
      <c r="FH322" s="69" t="str">
        <f t="shared" si="502"/>
        <v>.</v>
      </c>
      <c r="FI322" s="69" t="str">
        <f t="shared" si="502"/>
        <v>.</v>
      </c>
      <c r="FJ322" s="69" t="str">
        <f t="shared" si="502"/>
        <v>.</v>
      </c>
      <c r="FK322" s="69" t="str">
        <f t="shared" si="502"/>
        <v>.</v>
      </c>
      <c r="FL322" s="69" t="str">
        <f t="shared" si="502"/>
        <v>.</v>
      </c>
      <c r="FM322" s="69" t="str">
        <f t="shared" si="502"/>
        <v>.</v>
      </c>
      <c r="FN322" s="69" t="str">
        <f t="shared" si="502"/>
        <v>.</v>
      </c>
      <c r="FO322" s="69" t="str">
        <f t="shared" si="502"/>
        <v>.</v>
      </c>
      <c r="FP322" s="69" t="str">
        <f t="shared" si="502"/>
        <v>.</v>
      </c>
      <c r="FQ322" s="69" t="str">
        <f t="shared" si="502"/>
        <v/>
      </c>
      <c r="FR322" s="69" t="str">
        <f t="shared" si="502"/>
        <v/>
      </c>
      <c r="FS322" s="69" t="str">
        <f t="shared" si="502"/>
        <v/>
      </c>
      <c r="FT322" s="69" t="str">
        <f t="shared" si="502"/>
        <v/>
      </c>
      <c r="FU322" s="69" t="str">
        <f t="shared" si="502"/>
        <v/>
      </c>
      <c r="FV322" s="69" t="str">
        <f t="shared" si="502"/>
        <v/>
      </c>
    </row>
    <row r="323" spans="9:178" x14ac:dyDescent="0.25">
      <c r="I323" s="22" t="s">
        <v>214</v>
      </c>
      <c r="J323" s="29">
        <v>6</v>
      </c>
      <c r="K323" s="94" t="str">
        <f t="shared" ref="K323:AR323" si="503">IF(ISNA(MATCH(K$289,$BY364:$FV364,0)),"",INDEX($BY405:$FV405,MATCH(K$289,$BY364:$FV364,0)))</f>
        <v>руслит</v>
      </c>
      <c r="L323" s="94" t="str">
        <f t="shared" si="503"/>
        <v>русяз</v>
      </c>
      <c r="M323" s="94" t="str">
        <f t="shared" si="503"/>
        <v/>
      </c>
      <c r="N323" s="94" t="str">
        <f t="shared" si="503"/>
        <v/>
      </c>
      <c r="O323" s="94" t="str">
        <f t="shared" si="503"/>
        <v/>
      </c>
      <c r="P323" s="94" t="str">
        <f t="shared" si="503"/>
        <v/>
      </c>
      <c r="Q323" s="94" t="str">
        <f t="shared" si="503"/>
        <v>беллит</v>
      </c>
      <c r="R323" s="94" t="str">
        <f t="shared" si="503"/>
        <v/>
      </c>
      <c r="S323" s="94" t="str">
        <f t="shared" si="503"/>
        <v>анг</v>
      </c>
      <c r="T323" s="94" t="str">
        <f t="shared" si="503"/>
        <v>анг</v>
      </c>
      <c r="U323" s="94" t="str">
        <f t="shared" si="503"/>
        <v/>
      </c>
      <c r="V323" s="94" t="str">
        <f t="shared" si="503"/>
        <v/>
      </c>
      <c r="W323" s="94" t="str">
        <f t="shared" si="503"/>
        <v/>
      </c>
      <c r="X323" s="94" t="str">
        <f t="shared" si="503"/>
        <v/>
      </c>
      <c r="Y323" s="94" t="str">
        <f t="shared" si="503"/>
        <v>анг</v>
      </c>
      <c r="Z323" s="94" t="str">
        <f t="shared" si="503"/>
        <v>мат</v>
      </c>
      <c r="AA323" s="94" t="str">
        <f t="shared" si="503"/>
        <v>мат</v>
      </c>
      <c r="AB323" s="94" t="str">
        <f t="shared" si="503"/>
        <v>мат</v>
      </c>
      <c r="AC323" s="94" t="str">
        <f t="shared" si="503"/>
        <v/>
      </c>
      <c r="AD323" s="94" t="str">
        <f t="shared" si="503"/>
        <v>инф</v>
      </c>
      <c r="AE323" s="94" t="str">
        <f t="shared" si="503"/>
        <v>физ</v>
      </c>
      <c r="AF323" s="94" t="str">
        <f t="shared" si="503"/>
        <v>био</v>
      </c>
      <c r="AG323" s="94" t="str">
        <f t="shared" si="503"/>
        <v/>
      </c>
      <c r="AH323" s="94" t="str">
        <f t="shared" si="503"/>
        <v/>
      </c>
      <c r="AI323" s="94" t="str">
        <f t="shared" si="503"/>
        <v>гео</v>
      </c>
      <c r="AJ323" s="94" t="str">
        <f t="shared" si="503"/>
        <v/>
      </c>
      <c r="AK323" s="94" t="str">
        <f t="shared" si="503"/>
        <v/>
      </c>
      <c r="AL323" s="94" t="str">
        <f t="shared" si="503"/>
        <v>ист</v>
      </c>
      <c r="AM323" s="94" t="str">
        <f t="shared" si="503"/>
        <v/>
      </c>
      <c r="AN323" s="94" t="str">
        <f t="shared" si="503"/>
        <v>фк</v>
      </c>
      <c r="AO323" s="94" t="str">
        <f t="shared" si="503"/>
        <v/>
      </c>
      <c r="AP323" s="94" t="str">
        <f t="shared" si="503"/>
        <v>труд</v>
      </c>
      <c r="AQ323" s="94" t="str">
        <f t="shared" si="503"/>
        <v/>
      </c>
      <c r="AR323" s="94" t="str">
        <f t="shared" si="503"/>
        <v/>
      </c>
      <c r="AW323" s="39" t="s">
        <v>214</v>
      </c>
      <c r="AX323" s="29">
        <v>6</v>
      </c>
      <c r="AY323" s="27" t="str">
        <f t="shared" ref="AY323:BU323" si="504">IF(AY205="","",INDEX($AP$4:$AP$111,MATCH(AY205,$AI$4:$AI$111,0)))</f>
        <v/>
      </c>
      <c r="AZ323" s="27" t="str">
        <f t="shared" si="504"/>
        <v/>
      </c>
      <c r="BA323" s="27" t="str">
        <f t="shared" si="504"/>
        <v/>
      </c>
      <c r="BB323" s="27" t="str">
        <f t="shared" si="504"/>
        <v>Иностр.язык</v>
      </c>
      <c r="BC323" s="27" t="str">
        <f t="shared" si="504"/>
        <v>Бел.лит.</v>
      </c>
      <c r="BD323" s="27" t="str">
        <f t="shared" si="504"/>
        <v>Физ.культ.и зд.</v>
      </c>
      <c r="BE323" s="27" t="str">
        <f t="shared" si="504"/>
        <v>Биология</v>
      </c>
      <c r="BF323" s="27" t="str">
        <f t="shared" si="504"/>
        <v>Математика</v>
      </c>
      <c r="BG323" s="27" t="str">
        <f t="shared" si="504"/>
        <v>Физика</v>
      </c>
      <c r="BH323" s="27" t="str">
        <f t="shared" si="504"/>
        <v>География</v>
      </c>
      <c r="BI323" s="27" t="str">
        <f t="shared" si="504"/>
        <v>Математика</v>
      </c>
      <c r="BJ323" s="27" t="str">
        <f t="shared" si="504"/>
        <v>Труд.обуч./Инф.</v>
      </c>
      <c r="BK323" s="27" t="str">
        <f t="shared" si="504"/>
        <v>Математика</v>
      </c>
      <c r="BL323" s="27" t="str">
        <f t="shared" si="504"/>
        <v>История</v>
      </c>
      <c r="BM323" s="27" t="str">
        <f t="shared" si="504"/>
        <v>Русск.лит.</v>
      </c>
      <c r="BN323" s="27" t="str">
        <f t="shared" si="504"/>
        <v/>
      </c>
      <c r="BO323" s="27" t="str">
        <f t="shared" si="504"/>
        <v>Русск.язык</v>
      </c>
      <c r="BP323" s="27" t="str">
        <f t="shared" si="504"/>
        <v/>
      </c>
      <c r="BQ323" s="27" t="str">
        <f t="shared" si="504"/>
        <v/>
      </c>
      <c r="BR323" s="27" t="str">
        <f t="shared" si="504"/>
        <v/>
      </c>
      <c r="BS323" s="27" t="str">
        <f t="shared" si="504"/>
        <v/>
      </c>
      <c r="BT323" s="27" t="str">
        <f t="shared" si="504"/>
        <v/>
      </c>
      <c r="BU323" s="27" t="str">
        <f t="shared" si="504"/>
        <v/>
      </c>
      <c r="BW323" s="39" t="s">
        <v>214</v>
      </c>
      <c r="BX323" s="29">
        <v>6</v>
      </c>
      <c r="BY323" s="69" t="str">
        <f t="shared" si="337"/>
        <v/>
      </c>
      <c r="BZ323" s="69" t="str">
        <f t="shared" si="338"/>
        <v/>
      </c>
      <c r="CA323" s="69" t="str">
        <f t="shared" si="339"/>
        <v/>
      </c>
      <c r="CB323" s="69" t="str">
        <f t="shared" si="340"/>
        <v>а1</v>
      </c>
      <c r="CC323" s="69" t="str">
        <f t="shared" si="341"/>
        <v>бл4</v>
      </c>
      <c r="CD323" s="69" t="str">
        <f t="shared" si="342"/>
        <v>фк2</v>
      </c>
      <c r="CE323" s="69" t="str">
        <f t="shared" si="343"/>
        <v>би1</v>
      </c>
      <c r="CF323" s="69" t="str">
        <f t="shared" si="344"/>
        <v>м1</v>
      </c>
      <c r="CG323" s="69" t="str">
        <f t="shared" si="345"/>
        <v>ф1</v>
      </c>
      <c r="CH323" s="69" t="str">
        <f t="shared" si="346"/>
        <v>гео</v>
      </c>
      <c r="CI323" s="69" t="str">
        <f t="shared" si="347"/>
        <v>м3</v>
      </c>
      <c r="CJ323" s="69" t="str">
        <f t="shared" si="348"/>
        <v>т1</v>
      </c>
      <c r="CK323" s="69" t="str">
        <f t="shared" si="349"/>
        <v>м2</v>
      </c>
      <c r="CL323" s="69" t="str">
        <f t="shared" si="350"/>
        <v>ис1</v>
      </c>
      <c r="CM323" s="69" t="str">
        <f t="shared" si="351"/>
        <v>рл2</v>
      </c>
      <c r="CN323" s="69" t="str">
        <f t="shared" si="352"/>
        <v/>
      </c>
      <c r="CO323" s="69" t="str">
        <f t="shared" si="353"/>
        <v>р3</v>
      </c>
      <c r="CP323" s="69" t="str">
        <f t="shared" si="354"/>
        <v/>
      </c>
      <c r="CQ323" s="69" t="str">
        <f t="shared" si="355"/>
        <v/>
      </c>
      <c r="CR323" s="69" t="str">
        <f t="shared" si="356"/>
        <v/>
      </c>
      <c r="CS323" s="69" t="str">
        <f t="shared" si="357"/>
        <v/>
      </c>
      <c r="CT323" s="69" t="str">
        <f t="shared" si="358"/>
        <v/>
      </c>
      <c r="CU323" s="69" t="str">
        <f t="shared" si="359"/>
        <v/>
      </c>
      <c r="CX323" s="39" t="s">
        <v>214</v>
      </c>
      <c r="CY323" s="29">
        <v>6</v>
      </c>
      <c r="CZ323" s="69" t="str">
        <f t="shared" si="360"/>
        <v/>
      </c>
      <c r="DA323" s="69" t="str">
        <f t="shared" si="361"/>
        <v/>
      </c>
      <c r="DB323" s="69" t="str">
        <f t="shared" si="362"/>
        <v/>
      </c>
      <c r="DC323" s="69" t="str">
        <f t="shared" si="363"/>
        <v>а2</v>
      </c>
      <c r="DD323" s="69" t="str">
        <f t="shared" si="364"/>
        <v>.</v>
      </c>
      <c r="DE323" s="69" t="str">
        <f t="shared" si="365"/>
        <v>.</v>
      </c>
      <c r="DF323" s="69" t="str">
        <f t="shared" si="366"/>
        <v>.</v>
      </c>
      <c r="DG323" s="69" t="str">
        <f t="shared" si="367"/>
        <v>.</v>
      </c>
      <c r="DH323" s="69" t="str">
        <f t="shared" si="368"/>
        <v>.</v>
      </c>
      <c r="DI323" s="69" t="str">
        <f t="shared" si="369"/>
        <v>.</v>
      </c>
      <c r="DJ323" s="69" t="str">
        <f t="shared" si="370"/>
        <v>.</v>
      </c>
      <c r="DK323" s="69" t="str">
        <f t="shared" si="371"/>
        <v>инф</v>
      </c>
      <c r="DL323" s="69" t="str">
        <f t="shared" si="372"/>
        <v>.</v>
      </c>
      <c r="DM323" s="69" t="str">
        <f t="shared" si="373"/>
        <v>.</v>
      </c>
      <c r="DN323" s="69" t="str">
        <f t="shared" si="374"/>
        <v>.</v>
      </c>
      <c r="DO323" s="69" t="str">
        <f t="shared" si="375"/>
        <v/>
      </c>
      <c r="DP323" s="69" t="str">
        <f t="shared" si="376"/>
        <v>.</v>
      </c>
      <c r="DQ323" s="69" t="str">
        <f t="shared" si="377"/>
        <v/>
      </c>
      <c r="DR323" s="69" t="str">
        <f t="shared" si="378"/>
        <v/>
      </c>
      <c r="DS323" s="69" t="str">
        <f t="shared" si="379"/>
        <v/>
      </c>
      <c r="DT323" s="69" t="str">
        <f t="shared" si="380"/>
        <v/>
      </c>
      <c r="DU323" s="69" t="str">
        <f t="shared" si="381"/>
        <v/>
      </c>
      <c r="DV323" s="69" t="str">
        <f t="shared" si="382"/>
        <v/>
      </c>
      <c r="DX323" s="39" t="s">
        <v>214</v>
      </c>
      <c r="DY323" s="29">
        <v>6</v>
      </c>
      <c r="DZ323" s="69" t="str">
        <f t="shared" si="383"/>
        <v/>
      </c>
      <c r="EA323" s="69" t="str">
        <f t="shared" si="384"/>
        <v/>
      </c>
      <c r="EB323" s="69" t="str">
        <f t="shared" si="385"/>
        <v/>
      </c>
      <c r="EC323" s="69" t="str">
        <f t="shared" si="386"/>
        <v>а7</v>
      </c>
      <c r="ED323" s="69" t="str">
        <f t="shared" si="387"/>
        <v>.</v>
      </c>
      <c r="EE323" s="69" t="str">
        <f t="shared" si="388"/>
        <v>.</v>
      </c>
      <c r="EF323" s="69" t="str">
        <f t="shared" si="389"/>
        <v>.</v>
      </c>
      <c r="EG323" s="69" t="str">
        <f t="shared" si="390"/>
        <v>.</v>
      </c>
      <c r="EH323" s="69" t="str">
        <f t="shared" si="391"/>
        <v>.</v>
      </c>
      <c r="EI323" s="69" t="str">
        <f t="shared" si="392"/>
        <v>.</v>
      </c>
      <c r="EJ323" s="69" t="str">
        <f t="shared" si="393"/>
        <v>.</v>
      </c>
      <c r="EK323" s="69" t="str">
        <f t="shared" si="394"/>
        <v>.</v>
      </c>
      <c r="EL323" s="69" t="str">
        <f t="shared" si="395"/>
        <v>.</v>
      </c>
      <c r="EM323" s="69" t="str">
        <f t="shared" si="396"/>
        <v>.</v>
      </c>
      <c r="EN323" s="69" t="str">
        <f t="shared" si="397"/>
        <v>.</v>
      </c>
      <c r="EO323" s="69" t="str">
        <f t="shared" si="398"/>
        <v/>
      </c>
      <c r="EP323" s="69" t="str">
        <f t="shared" si="399"/>
        <v>.</v>
      </c>
      <c r="EQ323" s="69" t="str">
        <f t="shared" si="400"/>
        <v/>
      </c>
      <c r="ER323" s="69" t="str">
        <f t="shared" si="401"/>
        <v/>
      </c>
      <c r="ES323" s="69" t="str">
        <f t="shared" si="402"/>
        <v/>
      </c>
      <c r="ET323" s="69" t="str">
        <f t="shared" si="403"/>
        <v/>
      </c>
      <c r="EU323" s="69" t="str">
        <f t="shared" si="404"/>
        <v/>
      </c>
      <c r="EV323" s="69" t="str">
        <f t="shared" si="405"/>
        <v/>
      </c>
      <c r="EX323" s="39" t="s">
        <v>214</v>
      </c>
      <c r="EY323" s="29">
        <v>6</v>
      </c>
      <c r="EZ323" s="69" t="str">
        <f t="shared" ref="EZ323:FV323" si="505">IF(ISBLANK(AY205),"",INDEX($AN$4:$AN$111,MATCH(AY205,$AI$4:$AI$111,0)))</f>
        <v/>
      </c>
      <c r="FA323" s="69" t="str">
        <f t="shared" si="505"/>
        <v/>
      </c>
      <c r="FB323" s="69" t="str">
        <f t="shared" si="505"/>
        <v/>
      </c>
      <c r="FC323" s="69" t="str">
        <f t="shared" si="505"/>
        <v>.</v>
      </c>
      <c r="FD323" s="69" t="str">
        <f t="shared" si="505"/>
        <v>.</v>
      </c>
      <c r="FE323" s="69" t="str">
        <f t="shared" si="505"/>
        <v>.</v>
      </c>
      <c r="FF323" s="69" t="str">
        <f t="shared" si="505"/>
        <v>.</v>
      </c>
      <c r="FG323" s="69" t="str">
        <f t="shared" si="505"/>
        <v>.</v>
      </c>
      <c r="FH323" s="69" t="str">
        <f t="shared" si="505"/>
        <v>.</v>
      </c>
      <c r="FI323" s="69" t="str">
        <f t="shared" si="505"/>
        <v>.</v>
      </c>
      <c r="FJ323" s="69" t="str">
        <f t="shared" si="505"/>
        <v>.</v>
      </c>
      <c r="FK323" s="69" t="str">
        <f t="shared" si="505"/>
        <v>.</v>
      </c>
      <c r="FL323" s="69" t="str">
        <f t="shared" si="505"/>
        <v>.</v>
      </c>
      <c r="FM323" s="69" t="str">
        <f t="shared" si="505"/>
        <v>.</v>
      </c>
      <c r="FN323" s="69" t="str">
        <f t="shared" si="505"/>
        <v>.</v>
      </c>
      <c r="FO323" s="69" t="str">
        <f t="shared" si="505"/>
        <v/>
      </c>
      <c r="FP323" s="69" t="str">
        <f t="shared" si="505"/>
        <v>.</v>
      </c>
      <c r="FQ323" s="69" t="str">
        <f t="shared" si="505"/>
        <v/>
      </c>
      <c r="FR323" s="69" t="str">
        <f t="shared" si="505"/>
        <v/>
      </c>
      <c r="FS323" s="69" t="str">
        <f t="shared" si="505"/>
        <v/>
      </c>
      <c r="FT323" s="69" t="str">
        <f t="shared" si="505"/>
        <v/>
      </c>
      <c r="FU323" s="69" t="str">
        <f t="shared" si="505"/>
        <v/>
      </c>
      <c r="FV323" s="69" t="str">
        <f t="shared" si="505"/>
        <v/>
      </c>
    </row>
    <row r="324" spans="9:178" x14ac:dyDescent="0.25">
      <c r="I324" s="22" t="s">
        <v>214</v>
      </c>
      <c r="J324" s="29">
        <v>7</v>
      </c>
      <c r="K324" s="94" t="str">
        <f t="shared" ref="K324:AR324" si="506">IF(ISNA(MATCH(K$289,$BY365:$FV365,0)),"",INDEX($BY406:$FV406,MATCH(K$289,$BY365:$FV365,0)))</f>
        <v/>
      </c>
      <c r="L324" s="94" t="str">
        <f t="shared" si="506"/>
        <v/>
      </c>
      <c r="M324" s="94" t="str">
        <f t="shared" si="506"/>
        <v/>
      </c>
      <c r="N324" s="94" t="str">
        <f t="shared" si="506"/>
        <v/>
      </c>
      <c r="O324" s="94" t="str">
        <f t="shared" si="506"/>
        <v/>
      </c>
      <c r="P324" s="94" t="str">
        <f t="shared" si="506"/>
        <v/>
      </c>
      <c r="Q324" s="94" t="str">
        <f t="shared" si="506"/>
        <v/>
      </c>
      <c r="R324" s="94" t="str">
        <f t="shared" si="506"/>
        <v/>
      </c>
      <c r="S324" s="94" t="str">
        <f t="shared" si="506"/>
        <v/>
      </c>
      <c r="T324" s="94" t="str">
        <f t="shared" si="506"/>
        <v/>
      </c>
      <c r="U324" s="94" t="str">
        <f t="shared" si="506"/>
        <v/>
      </c>
      <c r="V324" s="94" t="str">
        <f t="shared" si="506"/>
        <v/>
      </c>
      <c r="W324" s="94" t="str">
        <f t="shared" si="506"/>
        <v/>
      </c>
      <c r="X324" s="94" t="str">
        <f t="shared" si="506"/>
        <v/>
      </c>
      <c r="Y324" s="94" t="str">
        <f t="shared" si="506"/>
        <v/>
      </c>
      <c r="Z324" s="94" t="str">
        <f t="shared" si="506"/>
        <v>мат</v>
      </c>
      <c r="AA324" s="94" t="str">
        <f t="shared" si="506"/>
        <v/>
      </c>
      <c r="AB324" s="94" t="str">
        <f t="shared" si="506"/>
        <v/>
      </c>
      <c r="AC324" s="94" t="str">
        <f t="shared" si="506"/>
        <v/>
      </c>
      <c r="AD324" s="94" t="str">
        <f t="shared" si="506"/>
        <v/>
      </c>
      <c r="AE324" s="94" t="str">
        <f t="shared" si="506"/>
        <v/>
      </c>
      <c r="AF324" s="94" t="str">
        <f t="shared" si="506"/>
        <v/>
      </c>
      <c r="AG324" s="94" t="str">
        <f t="shared" si="506"/>
        <v/>
      </c>
      <c r="AH324" s="94" t="str">
        <f t="shared" si="506"/>
        <v/>
      </c>
      <c r="AI324" s="94" t="str">
        <f t="shared" si="506"/>
        <v/>
      </c>
      <c r="AJ324" s="94" t="str">
        <f t="shared" si="506"/>
        <v/>
      </c>
      <c r="AK324" s="94" t="str">
        <f t="shared" si="506"/>
        <v/>
      </c>
      <c r="AL324" s="94" t="str">
        <f t="shared" si="506"/>
        <v/>
      </c>
      <c r="AM324" s="94" t="str">
        <f t="shared" si="506"/>
        <v>чзс</v>
      </c>
      <c r="AN324" s="94" t="str">
        <f t="shared" si="506"/>
        <v>чзс</v>
      </c>
      <c r="AO324" s="94" t="str">
        <f t="shared" si="506"/>
        <v/>
      </c>
      <c r="AP324" s="94" t="str">
        <f t="shared" si="506"/>
        <v/>
      </c>
      <c r="AQ324" s="94" t="str">
        <f t="shared" si="506"/>
        <v/>
      </c>
      <c r="AR324" s="94" t="str">
        <f t="shared" si="506"/>
        <v/>
      </c>
      <c r="AW324" s="39" t="s">
        <v>214</v>
      </c>
      <c r="AX324" s="88">
        <v>7</v>
      </c>
      <c r="AY324" s="27" t="str">
        <f t="shared" ref="AY324:BU324" si="507">IF(AY206="","",INDEX($AP$4:$AP$111,MATCH(AY206,$AI$4:$AI$111,0)))</f>
        <v/>
      </c>
      <c r="AZ324" s="27" t="str">
        <f t="shared" si="507"/>
        <v/>
      </c>
      <c r="BA324" s="27" t="str">
        <f t="shared" si="507"/>
        <v/>
      </c>
      <c r="BB324" s="27" t="str">
        <f t="shared" si="507"/>
        <v/>
      </c>
      <c r="BC324" s="27" t="str">
        <f t="shared" si="507"/>
        <v/>
      </c>
      <c r="BD324" s="27" t="str">
        <f t="shared" si="507"/>
        <v/>
      </c>
      <c r="BE324" s="27" t="str">
        <f t="shared" si="507"/>
        <v/>
      </c>
      <c r="BF324" s="27" t="str">
        <f t="shared" si="507"/>
        <v/>
      </c>
      <c r="BG324" s="27" t="str">
        <f t="shared" si="507"/>
        <v/>
      </c>
      <c r="BH324" s="27" t="str">
        <f t="shared" si="507"/>
        <v/>
      </c>
      <c r="BI324" s="27" t="str">
        <f t="shared" si="507"/>
        <v/>
      </c>
      <c r="BJ324" s="27" t="str">
        <f t="shared" si="507"/>
        <v>Математика</v>
      </c>
      <c r="BK324" s="27" t="str">
        <f t="shared" si="507"/>
        <v/>
      </c>
      <c r="BL324" s="27" t="str">
        <f t="shared" si="507"/>
        <v/>
      </c>
      <c r="BM324" s="27" t="str">
        <f t="shared" si="507"/>
        <v>Час зд.и спорта</v>
      </c>
      <c r="BN324" s="27" t="str">
        <f t="shared" si="507"/>
        <v/>
      </c>
      <c r="BO324" s="27" t="str">
        <f t="shared" si="507"/>
        <v>Час зд.и спорта</v>
      </c>
      <c r="BP324" s="27" t="str">
        <f t="shared" si="507"/>
        <v/>
      </c>
      <c r="BQ324" s="27" t="str">
        <f t="shared" si="507"/>
        <v/>
      </c>
      <c r="BR324" s="27" t="str">
        <f t="shared" si="507"/>
        <v/>
      </c>
      <c r="BS324" s="27" t="str">
        <f t="shared" si="507"/>
        <v/>
      </c>
      <c r="BT324" s="27" t="str">
        <f t="shared" si="507"/>
        <v/>
      </c>
      <c r="BU324" s="27" t="str">
        <f t="shared" si="507"/>
        <v/>
      </c>
      <c r="BW324" s="39" t="s">
        <v>214</v>
      </c>
      <c r="BX324" s="29">
        <v>7</v>
      </c>
      <c r="BY324" s="69" t="str">
        <f t="shared" si="337"/>
        <v/>
      </c>
      <c r="BZ324" s="69" t="str">
        <f t="shared" si="338"/>
        <v/>
      </c>
      <c r="CA324" s="69" t="str">
        <f t="shared" si="339"/>
        <v/>
      </c>
      <c r="CB324" s="69" t="str">
        <f t="shared" si="340"/>
        <v/>
      </c>
      <c r="CC324" s="69" t="str">
        <f t="shared" si="341"/>
        <v/>
      </c>
      <c r="CD324" s="69" t="str">
        <f t="shared" si="342"/>
        <v/>
      </c>
      <c r="CE324" s="69" t="str">
        <f t="shared" si="343"/>
        <v/>
      </c>
      <c r="CF324" s="69" t="str">
        <f t="shared" si="344"/>
        <v/>
      </c>
      <c r="CG324" s="69" t="str">
        <f t="shared" si="345"/>
        <v/>
      </c>
      <c r="CH324" s="69" t="str">
        <f t="shared" si="346"/>
        <v/>
      </c>
      <c r="CI324" s="69" t="str">
        <f t="shared" si="347"/>
        <v/>
      </c>
      <c r="CJ324" s="69" t="str">
        <f t="shared" si="348"/>
        <v>мат</v>
      </c>
      <c r="CK324" s="69" t="str">
        <f t="shared" si="349"/>
        <v/>
      </c>
      <c r="CL324" s="69" t="str">
        <f t="shared" si="350"/>
        <v/>
      </c>
      <c r="CM324" s="69" t="str">
        <f t="shared" si="351"/>
        <v>чзс1</v>
      </c>
      <c r="CN324" s="69" t="str">
        <f t="shared" si="352"/>
        <v/>
      </c>
      <c r="CO324" s="69" t="str">
        <f t="shared" si="353"/>
        <v>чзс2</v>
      </c>
      <c r="CP324" s="69" t="str">
        <f t="shared" si="354"/>
        <v/>
      </c>
      <c r="CQ324" s="69" t="str">
        <f t="shared" si="355"/>
        <v/>
      </c>
      <c r="CR324" s="69" t="str">
        <f t="shared" si="356"/>
        <v/>
      </c>
      <c r="CS324" s="69" t="str">
        <f t="shared" si="357"/>
        <v/>
      </c>
      <c r="CT324" s="69" t="str">
        <f t="shared" si="358"/>
        <v/>
      </c>
      <c r="CU324" s="69" t="str">
        <f t="shared" si="359"/>
        <v/>
      </c>
      <c r="CX324" s="39" t="s">
        <v>214</v>
      </c>
      <c r="CY324" s="29">
        <v>7</v>
      </c>
      <c r="CZ324" s="69" t="str">
        <f t="shared" si="360"/>
        <v/>
      </c>
      <c r="DA324" s="69" t="str">
        <f t="shared" si="361"/>
        <v/>
      </c>
      <c r="DB324" s="69" t="str">
        <f t="shared" si="362"/>
        <v/>
      </c>
      <c r="DC324" s="69" t="str">
        <f t="shared" si="363"/>
        <v/>
      </c>
      <c r="DD324" s="69" t="str">
        <f t="shared" si="364"/>
        <v/>
      </c>
      <c r="DE324" s="69" t="str">
        <f t="shared" si="365"/>
        <v/>
      </c>
      <c r="DF324" s="69" t="str">
        <f t="shared" si="366"/>
        <v/>
      </c>
      <c r="DG324" s="69" t="str">
        <f t="shared" si="367"/>
        <v/>
      </c>
      <c r="DH324" s="69" t="str">
        <f t="shared" si="368"/>
        <v/>
      </c>
      <c r="DI324" s="69" t="str">
        <f t="shared" si="369"/>
        <v/>
      </c>
      <c r="DJ324" s="69" t="str">
        <f t="shared" si="370"/>
        <v/>
      </c>
      <c r="DK324" s="69" t="str">
        <f t="shared" si="371"/>
        <v>.</v>
      </c>
      <c r="DL324" s="69" t="str">
        <f t="shared" si="372"/>
        <v/>
      </c>
      <c r="DM324" s="69" t="str">
        <f t="shared" si="373"/>
        <v/>
      </c>
      <c r="DN324" s="69" t="str">
        <f t="shared" si="374"/>
        <v>.</v>
      </c>
      <c r="DO324" s="69" t="str">
        <f t="shared" si="375"/>
        <v/>
      </c>
      <c r="DP324" s="69" t="str">
        <f t="shared" si="376"/>
        <v>.</v>
      </c>
      <c r="DQ324" s="69" t="str">
        <f t="shared" si="377"/>
        <v/>
      </c>
      <c r="DR324" s="69" t="str">
        <f t="shared" si="378"/>
        <v/>
      </c>
      <c r="DS324" s="69" t="str">
        <f t="shared" si="379"/>
        <v/>
      </c>
      <c r="DT324" s="69" t="str">
        <f t="shared" si="380"/>
        <v/>
      </c>
      <c r="DU324" s="69" t="str">
        <f t="shared" si="381"/>
        <v/>
      </c>
      <c r="DV324" s="69" t="str">
        <f t="shared" si="382"/>
        <v/>
      </c>
      <c r="DX324" s="39" t="s">
        <v>214</v>
      </c>
      <c r="DY324" s="29">
        <v>7</v>
      </c>
      <c r="DZ324" s="69" t="str">
        <f t="shared" si="383"/>
        <v/>
      </c>
      <c r="EA324" s="69" t="str">
        <f t="shared" si="384"/>
        <v/>
      </c>
      <c r="EB324" s="69" t="str">
        <f t="shared" si="385"/>
        <v/>
      </c>
      <c r="EC324" s="69" t="str">
        <f t="shared" si="386"/>
        <v/>
      </c>
      <c r="ED324" s="69" t="str">
        <f t="shared" si="387"/>
        <v/>
      </c>
      <c r="EE324" s="69" t="str">
        <f t="shared" si="388"/>
        <v/>
      </c>
      <c r="EF324" s="69" t="str">
        <f t="shared" si="389"/>
        <v/>
      </c>
      <c r="EG324" s="69" t="str">
        <f t="shared" si="390"/>
        <v/>
      </c>
      <c r="EH324" s="69" t="str">
        <f t="shared" si="391"/>
        <v/>
      </c>
      <c r="EI324" s="69" t="str">
        <f t="shared" si="392"/>
        <v/>
      </c>
      <c r="EJ324" s="69" t="str">
        <f t="shared" si="393"/>
        <v/>
      </c>
      <c r="EK324" s="69" t="str">
        <f t="shared" si="394"/>
        <v>.</v>
      </c>
      <c r="EL324" s="69" t="str">
        <f t="shared" si="395"/>
        <v/>
      </c>
      <c r="EM324" s="69" t="str">
        <f t="shared" si="396"/>
        <v/>
      </c>
      <c r="EN324" s="69" t="str">
        <f t="shared" si="397"/>
        <v>.</v>
      </c>
      <c r="EO324" s="69" t="str">
        <f t="shared" si="398"/>
        <v/>
      </c>
      <c r="EP324" s="69" t="str">
        <f t="shared" si="399"/>
        <v>.</v>
      </c>
      <c r="EQ324" s="69" t="str">
        <f t="shared" si="400"/>
        <v/>
      </c>
      <c r="ER324" s="69" t="str">
        <f t="shared" si="401"/>
        <v/>
      </c>
      <c r="ES324" s="69" t="str">
        <f t="shared" si="402"/>
        <v/>
      </c>
      <c r="ET324" s="69" t="str">
        <f t="shared" si="403"/>
        <v/>
      </c>
      <c r="EU324" s="69" t="str">
        <f t="shared" si="404"/>
        <v/>
      </c>
      <c r="EV324" s="69" t="str">
        <f t="shared" si="405"/>
        <v/>
      </c>
      <c r="EX324" s="39" t="s">
        <v>214</v>
      </c>
      <c r="EY324" s="29">
        <v>7</v>
      </c>
      <c r="EZ324" s="69" t="str">
        <f t="shared" ref="EZ324:FV324" si="508">IF(ISBLANK(AY206),"",INDEX($AN$4:$AN$111,MATCH(AY206,$AI$4:$AI$111,0)))</f>
        <v/>
      </c>
      <c r="FA324" s="69" t="str">
        <f t="shared" si="508"/>
        <v/>
      </c>
      <c r="FB324" s="69" t="str">
        <f t="shared" si="508"/>
        <v/>
      </c>
      <c r="FC324" s="69" t="str">
        <f t="shared" si="508"/>
        <v/>
      </c>
      <c r="FD324" s="69" t="str">
        <f t="shared" si="508"/>
        <v/>
      </c>
      <c r="FE324" s="69" t="str">
        <f t="shared" si="508"/>
        <v/>
      </c>
      <c r="FF324" s="69" t="str">
        <f t="shared" si="508"/>
        <v/>
      </c>
      <c r="FG324" s="69" t="str">
        <f t="shared" si="508"/>
        <v/>
      </c>
      <c r="FH324" s="69" t="str">
        <f t="shared" si="508"/>
        <v/>
      </c>
      <c r="FI324" s="69" t="str">
        <f t="shared" si="508"/>
        <v/>
      </c>
      <c r="FJ324" s="69" t="str">
        <f t="shared" si="508"/>
        <v/>
      </c>
      <c r="FK324" s="69" t="str">
        <f t="shared" si="508"/>
        <v>.</v>
      </c>
      <c r="FL324" s="69" t="str">
        <f t="shared" si="508"/>
        <v/>
      </c>
      <c r="FM324" s="69" t="str">
        <f t="shared" si="508"/>
        <v/>
      </c>
      <c r="FN324" s="69" t="str">
        <f t="shared" si="508"/>
        <v>.</v>
      </c>
      <c r="FO324" s="69" t="str">
        <f t="shared" si="508"/>
        <v/>
      </c>
      <c r="FP324" s="69" t="str">
        <f t="shared" si="508"/>
        <v>.</v>
      </c>
      <c r="FQ324" s="69" t="str">
        <f t="shared" si="508"/>
        <v/>
      </c>
      <c r="FR324" s="69" t="str">
        <f t="shared" si="508"/>
        <v/>
      </c>
      <c r="FS324" s="69" t="str">
        <f t="shared" si="508"/>
        <v/>
      </c>
      <c r="FT324" s="69" t="str">
        <f t="shared" si="508"/>
        <v/>
      </c>
      <c r="FU324" s="69" t="str">
        <f t="shared" si="508"/>
        <v/>
      </c>
      <c r="FV324" s="69" t="str">
        <f t="shared" si="508"/>
        <v/>
      </c>
    </row>
    <row r="325" spans="9:178" x14ac:dyDescent="0.25">
      <c r="I325" s="37" t="s">
        <v>2</v>
      </c>
      <c r="J325" s="37" t="s">
        <v>3</v>
      </c>
      <c r="K325" s="24" t="s">
        <v>43</v>
      </c>
      <c r="L325" s="24" t="s">
        <v>44</v>
      </c>
      <c r="M325" s="24" t="s">
        <v>356</v>
      </c>
      <c r="N325" s="24" t="s">
        <v>45</v>
      </c>
      <c r="O325" s="84" t="s">
        <v>46</v>
      </c>
      <c r="P325" s="84" t="s">
        <v>47</v>
      </c>
      <c r="Q325" s="84" t="s">
        <v>48</v>
      </c>
      <c r="R325" s="84" t="s">
        <v>296</v>
      </c>
      <c r="S325" s="26" t="s">
        <v>49</v>
      </c>
      <c r="T325" s="26" t="s">
        <v>50</v>
      </c>
      <c r="U325" s="26" t="s">
        <v>200</v>
      </c>
      <c r="V325" s="26" t="s">
        <v>379</v>
      </c>
      <c r="W325" s="26" t="s">
        <v>51</v>
      </c>
      <c r="X325" s="26" t="s">
        <v>272</v>
      </c>
      <c r="Y325" s="26" t="s">
        <v>369</v>
      </c>
      <c r="Z325" s="22" t="s">
        <v>52</v>
      </c>
      <c r="AA325" s="22" t="s">
        <v>229</v>
      </c>
      <c r="AB325" s="22" t="s">
        <v>53</v>
      </c>
      <c r="AC325" s="22" t="s">
        <v>424</v>
      </c>
      <c r="AD325" s="20" t="s">
        <v>228</v>
      </c>
      <c r="AE325" s="54" t="s">
        <v>202</v>
      </c>
      <c r="AF325" s="23" t="s">
        <v>54</v>
      </c>
      <c r="AG325" s="23" t="s">
        <v>327</v>
      </c>
      <c r="AH325" s="82" t="s">
        <v>55</v>
      </c>
      <c r="AI325" s="72" t="s">
        <v>56</v>
      </c>
      <c r="AJ325" s="25" t="s">
        <v>328</v>
      </c>
      <c r="AK325" s="25" t="s">
        <v>57</v>
      </c>
      <c r="AL325" s="25" t="s">
        <v>430</v>
      </c>
      <c r="AM325" s="21" t="s">
        <v>58</v>
      </c>
      <c r="AN325" s="21" t="s">
        <v>59</v>
      </c>
      <c r="AO325" s="21" t="s">
        <v>433</v>
      </c>
      <c r="AP325" s="19" t="s">
        <v>230</v>
      </c>
      <c r="AQ325" s="19" t="s">
        <v>380</v>
      </c>
      <c r="AR325" s="218" t="s">
        <v>60</v>
      </c>
      <c r="AY325" s="20" t="s">
        <v>73</v>
      </c>
      <c r="AZ325" s="20" t="s">
        <v>105</v>
      </c>
      <c r="BA325" s="20" t="s">
        <v>267</v>
      </c>
      <c r="BB325" s="21" t="s">
        <v>74</v>
      </c>
      <c r="BC325" s="21" t="s">
        <v>248</v>
      </c>
      <c r="BD325" s="21" t="s">
        <v>14</v>
      </c>
      <c r="BE325" s="22" t="s">
        <v>75</v>
      </c>
      <c r="BF325" s="22" t="s">
        <v>76</v>
      </c>
      <c r="BG325" s="22" t="s">
        <v>15</v>
      </c>
      <c r="BH325" s="23" t="s">
        <v>77</v>
      </c>
      <c r="BI325" s="23" t="s">
        <v>78</v>
      </c>
      <c r="BJ325" s="23" t="s">
        <v>268</v>
      </c>
      <c r="BK325" s="24" t="s">
        <v>79</v>
      </c>
      <c r="BL325" s="24" t="s">
        <v>80</v>
      </c>
      <c r="BM325" s="25" t="s">
        <v>81</v>
      </c>
      <c r="BN325" s="25" t="s">
        <v>422</v>
      </c>
      <c r="BO325" s="26" t="s">
        <v>82</v>
      </c>
      <c r="BP325" s="64" t="s">
        <v>154</v>
      </c>
      <c r="BQ325" s="64" t="s">
        <v>155</v>
      </c>
      <c r="BR325" s="64" t="s">
        <v>157</v>
      </c>
      <c r="BS325" s="63" t="s">
        <v>156</v>
      </c>
      <c r="BT325" s="63" t="s">
        <v>215</v>
      </c>
      <c r="BU325" s="63" t="s">
        <v>216</v>
      </c>
      <c r="BY325" s="20" t="s">
        <v>73</v>
      </c>
      <c r="BZ325" s="20" t="s">
        <v>105</v>
      </c>
      <c r="CA325" s="20" t="s">
        <v>267</v>
      </c>
      <c r="CB325" s="21" t="s">
        <v>74</v>
      </c>
      <c r="CC325" s="21" t="s">
        <v>248</v>
      </c>
      <c r="CD325" s="21" t="s">
        <v>14</v>
      </c>
      <c r="CE325" s="22" t="s">
        <v>75</v>
      </c>
      <c r="CF325" s="22" t="s">
        <v>76</v>
      </c>
      <c r="CG325" s="22" t="s">
        <v>15</v>
      </c>
      <c r="CH325" s="23" t="s">
        <v>77</v>
      </c>
      <c r="CI325" s="23" t="s">
        <v>78</v>
      </c>
      <c r="CJ325" s="23" t="s">
        <v>268</v>
      </c>
      <c r="CK325" s="24" t="s">
        <v>79</v>
      </c>
      <c r="CL325" s="24" t="s">
        <v>80</v>
      </c>
      <c r="CM325" s="25" t="s">
        <v>81</v>
      </c>
      <c r="CN325" s="25" t="s">
        <v>422</v>
      </c>
      <c r="CO325" s="26" t="s">
        <v>82</v>
      </c>
      <c r="CP325" s="64" t="s">
        <v>154</v>
      </c>
      <c r="CQ325" s="64" t="s">
        <v>155</v>
      </c>
      <c r="CR325" s="64" t="s">
        <v>157</v>
      </c>
      <c r="CS325" s="63" t="s">
        <v>156</v>
      </c>
      <c r="CT325" s="63" t="s">
        <v>215</v>
      </c>
      <c r="CU325" s="63" t="s">
        <v>216</v>
      </c>
      <c r="CZ325" s="20" t="s">
        <v>73</v>
      </c>
      <c r="DA325" s="20" t="s">
        <v>105</v>
      </c>
      <c r="DB325" s="20" t="s">
        <v>267</v>
      </c>
      <c r="DC325" s="21" t="s">
        <v>74</v>
      </c>
      <c r="DD325" s="21" t="s">
        <v>248</v>
      </c>
      <c r="DE325" s="21" t="s">
        <v>14</v>
      </c>
      <c r="DF325" s="22" t="s">
        <v>75</v>
      </c>
      <c r="DG325" s="22" t="s">
        <v>76</v>
      </c>
      <c r="DH325" s="22" t="s">
        <v>15</v>
      </c>
      <c r="DI325" s="23" t="s">
        <v>77</v>
      </c>
      <c r="DJ325" s="23" t="s">
        <v>78</v>
      </c>
      <c r="DK325" s="23" t="s">
        <v>268</v>
      </c>
      <c r="DL325" s="24" t="s">
        <v>79</v>
      </c>
      <c r="DM325" s="24" t="s">
        <v>80</v>
      </c>
      <c r="DN325" s="25" t="s">
        <v>81</v>
      </c>
      <c r="DO325" s="25" t="s">
        <v>422</v>
      </c>
      <c r="DP325" s="26" t="s">
        <v>82</v>
      </c>
      <c r="DQ325" s="64" t="s">
        <v>154</v>
      </c>
      <c r="DR325" s="64" t="s">
        <v>155</v>
      </c>
      <c r="DS325" s="64" t="s">
        <v>157</v>
      </c>
      <c r="DT325" s="63" t="s">
        <v>156</v>
      </c>
      <c r="DU325" s="63" t="s">
        <v>215</v>
      </c>
      <c r="DV325" s="63" t="s">
        <v>216</v>
      </c>
      <c r="DZ325" s="20" t="s">
        <v>73</v>
      </c>
      <c r="EA325" s="20" t="s">
        <v>105</v>
      </c>
      <c r="EB325" s="20" t="s">
        <v>267</v>
      </c>
      <c r="EC325" s="21" t="s">
        <v>74</v>
      </c>
      <c r="ED325" s="21" t="s">
        <v>248</v>
      </c>
      <c r="EE325" s="21" t="s">
        <v>14</v>
      </c>
      <c r="EF325" s="22" t="s">
        <v>75</v>
      </c>
      <c r="EG325" s="22" t="s">
        <v>76</v>
      </c>
      <c r="EH325" s="22" t="s">
        <v>15</v>
      </c>
      <c r="EI325" s="23" t="s">
        <v>77</v>
      </c>
      <c r="EJ325" s="23" t="s">
        <v>78</v>
      </c>
      <c r="EK325" s="23" t="s">
        <v>268</v>
      </c>
      <c r="EL325" s="24" t="s">
        <v>79</v>
      </c>
      <c r="EM325" s="24" t="s">
        <v>80</v>
      </c>
      <c r="EN325" s="25" t="s">
        <v>81</v>
      </c>
      <c r="EO325" s="25" t="s">
        <v>422</v>
      </c>
      <c r="EP325" s="26" t="s">
        <v>82</v>
      </c>
      <c r="EQ325" s="64" t="s">
        <v>154</v>
      </c>
      <c r="ER325" s="64" t="s">
        <v>155</v>
      </c>
      <c r="ES325" s="64" t="s">
        <v>157</v>
      </c>
      <c r="ET325" s="63" t="s">
        <v>156</v>
      </c>
      <c r="EU325" s="63" t="s">
        <v>215</v>
      </c>
      <c r="EV325" s="63" t="s">
        <v>216</v>
      </c>
      <c r="EZ325" s="20" t="s">
        <v>73</v>
      </c>
      <c r="FA325" s="20" t="s">
        <v>105</v>
      </c>
      <c r="FB325" s="20" t="s">
        <v>267</v>
      </c>
      <c r="FC325" s="21" t="s">
        <v>74</v>
      </c>
      <c r="FD325" s="21" t="s">
        <v>248</v>
      </c>
      <c r="FE325" s="21" t="s">
        <v>14</v>
      </c>
      <c r="FF325" s="22" t="s">
        <v>75</v>
      </c>
      <c r="FG325" s="22" t="s">
        <v>76</v>
      </c>
      <c r="FH325" s="22" t="s">
        <v>15</v>
      </c>
      <c r="FI325" s="23" t="s">
        <v>77</v>
      </c>
      <c r="FJ325" s="23" t="s">
        <v>78</v>
      </c>
      <c r="FK325" s="23" t="s">
        <v>268</v>
      </c>
      <c r="FL325" s="24" t="s">
        <v>79</v>
      </c>
      <c r="FM325" s="24" t="s">
        <v>80</v>
      </c>
      <c r="FN325" s="25" t="s">
        <v>81</v>
      </c>
      <c r="FO325" s="25" t="s">
        <v>422</v>
      </c>
      <c r="FP325" s="26" t="s">
        <v>82</v>
      </c>
      <c r="FQ325" s="64" t="s">
        <v>154</v>
      </c>
      <c r="FR325" s="64" t="s">
        <v>155</v>
      </c>
      <c r="FS325" s="64" t="s">
        <v>157</v>
      </c>
      <c r="FT325" s="63" t="s">
        <v>156</v>
      </c>
      <c r="FU325" s="63" t="s">
        <v>215</v>
      </c>
      <c r="FV325" s="63" t="s">
        <v>216</v>
      </c>
    </row>
    <row r="326" spans="9:178" x14ac:dyDescent="0.25">
      <c r="I326" s="95" t="s">
        <v>234</v>
      </c>
      <c r="K326" s="19">
        <f t="shared" ref="K326:AR326" si="509">COUNTA(K290:K324)-COUNTIF(K290:K324,"")</f>
        <v>20</v>
      </c>
      <c r="L326" s="19">
        <f t="shared" si="509"/>
        <v>18</v>
      </c>
      <c r="M326" s="19">
        <f t="shared" si="509"/>
        <v>19</v>
      </c>
      <c r="N326" s="19">
        <f t="shared" si="509"/>
        <v>19</v>
      </c>
      <c r="O326" s="19">
        <f t="shared" si="509"/>
        <v>18</v>
      </c>
      <c r="P326" s="19">
        <f t="shared" si="509"/>
        <v>7</v>
      </c>
      <c r="Q326" s="19">
        <f t="shared" si="509"/>
        <v>21</v>
      </c>
      <c r="R326" s="19">
        <f t="shared" si="509"/>
        <v>12</v>
      </c>
      <c r="S326" s="19">
        <f t="shared" si="509"/>
        <v>25</v>
      </c>
      <c r="T326" s="19">
        <f t="shared" si="509"/>
        <v>19</v>
      </c>
      <c r="U326" s="19">
        <f t="shared" si="509"/>
        <v>22</v>
      </c>
      <c r="V326" s="19">
        <f t="shared" si="509"/>
        <v>21</v>
      </c>
      <c r="W326" s="19">
        <f t="shared" si="509"/>
        <v>20</v>
      </c>
      <c r="X326" s="19">
        <f t="shared" si="509"/>
        <v>22</v>
      </c>
      <c r="Y326" s="19">
        <f t="shared" si="509"/>
        <v>23</v>
      </c>
      <c r="Z326" s="19">
        <f t="shared" si="509"/>
        <v>30</v>
      </c>
      <c r="AA326" s="19">
        <f t="shared" si="509"/>
        <v>29</v>
      </c>
      <c r="AB326" s="19">
        <f t="shared" si="509"/>
        <v>20</v>
      </c>
      <c r="AC326" s="19">
        <f t="shared" si="509"/>
        <v>10</v>
      </c>
      <c r="AD326" s="19">
        <f t="shared" si="509"/>
        <v>28</v>
      </c>
      <c r="AE326" s="19">
        <f t="shared" si="509"/>
        <v>27</v>
      </c>
      <c r="AF326" s="19">
        <f t="shared" si="509"/>
        <v>22</v>
      </c>
      <c r="AG326" s="19">
        <f t="shared" si="509"/>
        <v>14</v>
      </c>
      <c r="AH326" s="19">
        <f t="shared" si="509"/>
        <v>26</v>
      </c>
      <c r="AI326" s="19">
        <f t="shared" si="509"/>
        <v>20</v>
      </c>
      <c r="AJ326" s="19">
        <f t="shared" si="509"/>
        <v>24</v>
      </c>
      <c r="AK326" s="19">
        <f t="shared" si="509"/>
        <v>6</v>
      </c>
      <c r="AL326" s="19">
        <f t="shared" si="509"/>
        <v>24</v>
      </c>
      <c r="AM326" s="19">
        <f t="shared" si="509"/>
        <v>28</v>
      </c>
      <c r="AN326" s="19">
        <f t="shared" si="509"/>
        <v>23</v>
      </c>
      <c r="AO326" s="19">
        <f t="shared" si="509"/>
        <v>6</v>
      </c>
      <c r="AP326" s="19">
        <f t="shared" si="509"/>
        <v>22</v>
      </c>
      <c r="AQ326" s="19">
        <f t="shared" si="509"/>
        <v>20</v>
      </c>
      <c r="AR326" s="19">
        <f t="shared" si="509"/>
        <v>6</v>
      </c>
    </row>
    <row r="327" spans="9:178" x14ac:dyDescent="0.25">
      <c r="AI327"/>
      <c r="AP327" s="68"/>
    </row>
    <row r="328" spans="9:178" x14ac:dyDescent="0.25">
      <c r="AI328"/>
    </row>
    <row r="329" spans="9:178" x14ac:dyDescent="0.25">
      <c r="K329" s="35" t="s">
        <v>232</v>
      </c>
      <c r="AI329"/>
      <c r="AY329" s="35" t="s">
        <v>116</v>
      </c>
      <c r="BY329" s="35" t="s">
        <v>11</v>
      </c>
      <c r="CZ329" s="35" t="s">
        <v>12</v>
      </c>
      <c r="DZ329" s="35" t="s">
        <v>231</v>
      </c>
      <c r="EZ329" s="35" t="s">
        <v>479</v>
      </c>
    </row>
    <row r="330" spans="9:178" x14ac:dyDescent="0.25">
      <c r="I330" s="37" t="s">
        <v>2</v>
      </c>
      <c r="J330" s="37" t="s">
        <v>3</v>
      </c>
      <c r="K330" s="24" t="s">
        <v>43</v>
      </c>
      <c r="L330" s="24" t="s">
        <v>44</v>
      </c>
      <c r="M330" s="24" t="s">
        <v>356</v>
      </c>
      <c r="N330" s="24" t="s">
        <v>45</v>
      </c>
      <c r="O330" s="84" t="s">
        <v>46</v>
      </c>
      <c r="P330" s="84" t="s">
        <v>47</v>
      </c>
      <c r="Q330" s="84" t="s">
        <v>48</v>
      </c>
      <c r="R330" s="84" t="s">
        <v>296</v>
      </c>
      <c r="S330" s="26" t="s">
        <v>49</v>
      </c>
      <c r="T330" s="26" t="s">
        <v>50</v>
      </c>
      <c r="U330" s="26" t="s">
        <v>200</v>
      </c>
      <c r="V330" s="26" t="s">
        <v>379</v>
      </c>
      <c r="W330" s="26" t="s">
        <v>51</v>
      </c>
      <c r="X330" s="26" t="s">
        <v>272</v>
      </c>
      <c r="Y330" s="26" t="s">
        <v>369</v>
      </c>
      <c r="Z330" s="22" t="s">
        <v>52</v>
      </c>
      <c r="AA330" s="22" t="s">
        <v>229</v>
      </c>
      <c r="AB330" s="22" t="s">
        <v>53</v>
      </c>
      <c r="AC330" s="22" t="s">
        <v>424</v>
      </c>
      <c r="AD330" s="20" t="s">
        <v>228</v>
      </c>
      <c r="AE330" s="54" t="s">
        <v>202</v>
      </c>
      <c r="AF330" s="23" t="s">
        <v>54</v>
      </c>
      <c r="AG330" s="23" t="s">
        <v>327</v>
      </c>
      <c r="AH330" s="82" t="s">
        <v>55</v>
      </c>
      <c r="AI330" s="72" t="s">
        <v>56</v>
      </c>
      <c r="AJ330" s="25" t="s">
        <v>328</v>
      </c>
      <c r="AK330" s="25" t="s">
        <v>57</v>
      </c>
      <c r="AL330" s="25" t="s">
        <v>430</v>
      </c>
      <c r="AM330" s="21" t="s">
        <v>58</v>
      </c>
      <c r="AN330" s="21" t="s">
        <v>59</v>
      </c>
      <c r="AO330" s="21" t="s">
        <v>433</v>
      </c>
      <c r="AP330" s="19" t="s">
        <v>230</v>
      </c>
      <c r="AQ330" s="19" t="s">
        <v>380</v>
      </c>
      <c r="AR330" s="218" t="s">
        <v>60</v>
      </c>
      <c r="AW330" s="37" t="s">
        <v>2</v>
      </c>
      <c r="AX330" s="37" t="s">
        <v>3</v>
      </c>
      <c r="AY330" s="20" t="s">
        <v>73</v>
      </c>
      <c r="AZ330" s="20" t="s">
        <v>105</v>
      </c>
      <c r="BA330" s="20" t="s">
        <v>267</v>
      </c>
      <c r="BB330" s="21" t="s">
        <v>74</v>
      </c>
      <c r="BC330" s="21" t="s">
        <v>248</v>
      </c>
      <c r="BD330" s="21" t="s">
        <v>14</v>
      </c>
      <c r="BE330" s="22" t="s">
        <v>75</v>
      </c>
      <c r="BF330" s="22" t="s">
        <v>76</v>
      </c>
      <c r="BG330" s="22" t="s">
        <v>15</v>
      </c>
      <c r="BH330" s="23" t="s">
        <v>77</v>
      </c>
      <c r="BI330" s="23" t="s">
        <v>78</v>
      </c>
      <c r="BJ330" s="23" t="s">
        <v>268</v>
      </c>
      <c r="BK330" s="24" t="s">
        <v>79</v>
      </c>
      <c r="BL330" s="24" t="s">
        <v>80</v>
      </c>
      <c r="BM330" s="25" t="s">
        <v>81</v>
      </c>
      <c r="BN330" s="25" t="s">
        <v>422</v>
      </c>
      <c r="BO330" s="26" t="s">
        <v>82</v>
      </c>
      <c r="BP330" s="64" t="s">
        <v>154</v>
      </c>
      <c r="BQ330" s="64" t="s">
        <v>155</v>
      </c>
      <c r="BR330" s="64" t="s">
        <v>157</v>
      </c>
      <c r="BS330" s="63" t="s">
        <v>156</v>
      </c>
      <c r="BT330" s="63" t="s">
        <v>215</v>
      </c>
      <c r="BU330" s="63" t="s">
        <v>216</v>
      </c>
      <c r="BW330" s="37" t="s">
        <v>2</v>
      </c>
      <c r="BY330" s="20" t="s">
        <v>73</v>
      </c>
      <c r="BZ330" s="20" t="s">
        <v>105</v>
      </c>
      <c r="CA330" s="20" t="s">
        <v>267</v>
      </c>
      <c r="CB330" s="21" t="s">
        <v>74</v>
      </c>
      <c r="CC330" s="21" t="s">
        <v>248</v>
      </c>
      <c r="CD330" s="21" t="s">
        <v>14</v>
      </c>
      <c r="CE330" s="22" t="s">
        <v>75</v>
      </c>
      <c r="CF330" s="22" t="s">
        <v>76</v>
      </c>
      <c r="CG330" s="22" t="s">
        <v>15</v>
      </c>
      <c r="CH330" s="23" t="s">
        <v>77</v>
      </c>
      <c r="CI330" s="23" t="s">
        <v>78</v>
      </c>
      <c r="CJ330" s="23" t="s">
        <v>268</v>
      </c>
      <c r="CK330" s="24" t="s">
        <v>79</v>
      </c>
      <c r="CL330" s="24" t="s">
        <v>80</v>
      </c>
      <c r="CM330" s="25" t="s">
        <v>81</v>
      </c>
      <c r="CN330" s="25" t="s">
        <v>422</v>
      </c>
      <c r="CO330" s="26" t="s">
        <v>82</v>
      </c>
      <c r="CP330" s="64" t="s">
        <v>154</v>
      </c>
      <c r="CQ330" s="64" t="s">
        <v>155</v>
      </c>
      <c r="CR330" s="64" t="s">
        <v>157</v>
      </c>
      <c r="CS330" s="63" t="s">
        <v>156</v>
      </c>
      <c r="CT330" s="63" t="s">
        <v>215</v>
      </c>
      <c r="CU330" s="63" t="s">
        <v>216</v>
      </c>
      <c r="CX330" s="37" t="s">
        <v>2</v>
      </c>
      <c r="CZ330" s="20" t="s">
        <v>73</v>
      </c>
      <c r="DA330" s="20" t="s">
        <v>105</v>
      </c>
      <c r="DB330" s="20" t="s">
        <v>267</v>
      </c>
      <c r="DC330" s="21" t="s">
        <v>74</v>
      </c>
      <c r="DD330" s="21" t="s">
        <v>248</v>
      </c>
      <c r="DE330" s="21" t="s">
        <v>14</v>
      </c>
      <c r="DF330" s="22" t="s">
        <v>75</v>
      </c>
      <c r="DG330" s="22" t="s">
        <v>76</v>
      </c>
      <c r="DH330" s="22" t="s">
        <v>15</v>
      </c>
      <c r="DI330" s="23" t="s">
        <v>77</v>
      </c>
      <c r="DJ330" s="23" t="s">
        <v>78</v>
      </c>
      <c r="DK330" s="23" t="s">
        <v>268</v>
      </c>
      <c r="DL330" s="24" t="s">
        <v>79</v>
      </c>
      <c r="DM330" s="24" t="s">
        <v>80</v>
      </c>
      <c r="DN330" s="25" t="s">
        <v>81</v>
      </c>
      <c r="DO330" s="25" t="s">
        <v>422</v>
      </c>
      <c r="DP330" s="26" t="s">
        <v>82</v>
      </c>
      <c r="DQ330" s="64" t="s">
        <v>154</v>
      </c>
      <c r="DR330" s="64" t="s">
        <v>155</v>
      </c>
      <c r="DS330" s="64" t="s">
        <v>157</v>
      </c>
      <c r="DT330" s="63" t="s">
        <v>156</v>
      </c>
      <c r="DU330" s="63" t="s">
        <v>215</v>
      </c>
      <c r="DV330" s="63" t="s">
        <v>216</v>
      </c>
      <c r="DX330" s="37" t="s">
        <v>2</v>
      </c>
      <c r="DZ330" s="20" t="s">
        <v>73</v>
      </c>
      <c r="EA330" s="20" t="s">
        <v>105</v>
      </c>
      <c r="EB330" s="20" t="s">
        <v>267</v>
      </c>
      <c r="EC330" s="21" t="s">
        <v>74</v>
      </c>
      <c r="ED330" s="21" t="s">
        <v>248</v>
      </c>
      <c r="EE330" s="21" t="s">
        <v>14</v>
      </c>
      <c r="EF330" s="22" t="s">
        <v>75</v>
      </c>
      <c r="EG330" s="22" t="s">
        <v>76</v>
      </c>
      <c r="EH330" s="22" t="s">
        <v>15</v>
      </c>
      <c r="EI330" s="23" t="s">
        <v>77</v>
      </c>
      <c r="EJ330" s="23" t="s">
        <v>78</v>
      </c>
      <c r="EK330" s="23" t="s">
        <v>268</v>
      </c>
      <c r="EL330" s="24" t="s">
        <v>79</v>
      </c>
      <c r="EM330" s="24" t="s">
        <v>80</v>
      </c>
      <c r="EN330" s="25" t="s">
        <v>81</v>
      </c>
      <c r="EO330" s="25" t="s">
        <v>422</v>
      </c>
      <c r="EP330" s="26" t="s">
        <v>82</v>
      </c>
      <c r="EQ330" s="64" t="s">
        <v>154</v>
      </c>
      <c r="ER330" s="64" t="s">
        <v>155</v>
      </c>
      <c r="ES330" s="64" t="s">
        <v>157</v>
      </c>
      <c r="ET330" s="63" t="s">
        <v>156</v>
      </c>
      <c r="EU330" s="63" t="s">
        <v>215</v>
      </c>
      <c r="EV330" s="63" t="s">
        <v>216</v>
      </c>
      <c r="EX330" s="37" t="s">
        <v>2</v>
      </c>
      <c r="EZ330" s="20" t="s">
        <v>73</v>
      </c>
      <c r="FA330" s="20" t="s">
        <v>105</v>
      </c>
      <c r="FB330" s="20" t="s">
        <v>267</v>
      </c>
      <c r="FC330" s="21" t="s">
        <v>74</v>
      </c>
      <c r="FD330" s="21" t="s">
        <v>248</v>
      </c>
      <c r="FE330" s="21" t="s">
        <v>14</v>
      </c>
      <c r="FF330" s="22" t="s">
        <v>75</v>
      </c>
      <c r="FG330" s="22" t="s">
        <v>76</v>
      </c>
      <c r="FH330" s="22" t="s">
        <v>15</v>
      </c>
      <c r="FI330" s="23" t="s">
        <v>77</v>
      </c>
      <c r="FJ330" s="23" t="s">
        <v>78</v>
      </c>
      <c r="FK330" s="23" t="s">
        <v>268</v>
      </c>
      <c r="FL330" s="24" t="s">
        <v>79</v>
      </c>
      <c r="FM330" s="24" t="s">
        <v>80</v>
      </c>
      <c r="FN330" s="25" t="s">
        <v>81</v>
      </c>
      <c r="FO330" s="25" t="s">
        <v>422</v>
      </c>
      <c r="FP330" s="26" t="s">
        <v>82</v>
      </c>
      <c r="FQ330" s="64" t="s">
        <v>154</v>
      </c>
      <c r="FR330" s="64" t="s">
        <v>155</v>
      </c>
      <c r="FS330" s="64" t="s">
        <v>157</v>
      </c>
      <c r="FT330" s="63" t="s">
        <v>156</v>
      </c>
      <c r="FU330" s="63" t="s">
        <v>215</v>
      </c>
      <c r="FV330" s="63" t="s">
        <v>216</v>
      </c>
    </row>
    <row r="331" spans="9:178" x14ac:dyDescent="0.25">
      <c r="I331" s="89" t="s">
        <v>210</v>
      </c>
      <c r="J331" s="29">
        <v>1</v>
      </c>
      <c r="K331" s="90" t="str">
        <f t="shared" ref="K331:AR331" si="510">K250</f>
        <v>5В</v>
      </c>
      <c r="L331" s="90" t="str">
        <f t="shared" si="510"/>
        <v>8В</v>
      </c>
      <c r="M331" s="90" t="str">
        <f t="shared" si="510"/>
        <v>6А</v>
      </c>
      <c r="N331" s="90" t="str">
        <f t="shared" si="510"/>
        <v/>
      </c>
      <c r="O331" s="90" t="str">
        <f t="shared" si="510"/>
        <v/>
      </c>
      <c r="P331" s="90" t="str">
        <f t="shared" si="510"/>
        <v>11А</v>
      </c>
      <c r="Q331" s="90" t="str">
        <f t="shared" si="510"/>
        <v/>
      </c>
      <c r="R331" s="90" t="str">
        <f t="shared" si="510"/>
        <v/>
      </c>
      <c r="S331" s="90" t="str">
        <f t="shared" si="510"/>
        <v>8А</v>
      </c>
      <c r="T331" s="90" t="str">
        <f t="shared" si="510"/>
        <v>3В</v>
      </c>
      <c r="U331" s="90" t="str">
        <f t="shared" si="510"/>
        <v>8А</v>
      </c>
      <c r="V331" s="90" t="str">
        <f t="shared" si="510"/>
        <v/>
      </c>
      <c r="W331" s="90" t="str">
        <f t="shared" si="510"/>
        <v/>
      </c>
      <c r="X331" s="90" t="str">
        <f t="shared" si="510"/>
        <v>3В</v>
      </c>
      <c r="Y331" s="90" t="str">
        <f t="shared" si="510"/>
        <v/>
      </c>
      <c r="Z331" s="90" t="str">
        <f t="shared" si="510"/>
        <v>7Б</v>
      </c>
      <c r="AA331" s="90" t="str">
        <f t="shared" si="510"/>
        <v/>
      </c>
      <c r="AB331" s="90" t="str">
        <f t="shared" si="510"/>
        <v/>
      </c>
      <c r="AC331" s="90" t="str">
        <f t="shared" si="510"/>
        <v>5Б</v>
      </c>
      <c r="AD331" s="90" t="str">
        <f t="shared" si="510"/>
        <v>10А</v>
      </c>
      <c r="AE331" s="90" t="str">
        <f t="shared" si="510"/>
        <v/>
      </c>
      <c r="AF331" s="90" t="str">
        <f t="shared" si="510"/>
        <v/>
      </c>
      <c r="AG331" s="90" t="str">
        <f t="shared" si="510"/>
        <v>9А</v>
      </c>
      <c r="AH331" s="90" t="str">
        <f t="shared" si="510"/>
        <v>9Б</v>
      </c>
      <c r="AI331" s="90" t="str">
        <f t="shared" si="510"/>
        <v>7В</v>
      </c>
      <c r="AJ331" s="90" t="str">
        <f t="shared" si="510"/>
        <v>10Б</v>
      </c>
      <c r="AK331" s="90" t="str">
        <f t="shared" si="510"/>
        <v>6В</v>
      </c>
      <c r="AL331" s="90" t="str">
        <f t="shared" si="510"/>
        <v>10А</v>
      </c>
      <c r="AM331" s="90" t="str">
        <f t="shared" si="510"/>
        <v>6Б</v>
      </c>
      <c r="AN331" s="90" t="str">
        <f t="shared" si="510"/>
        <v>8Б</v>
      </c>
      <c r="AO331" s="90" t="str">
        <f t="shared" si="510"/>
        <v/>
      </c>
      <c r="AP331" s="90" t="str">
        <f t="shared" si="510"/>
        <v>7А</v>
      </c>
      <c r="AQ331" s="90" t="str">
        <f t="shared" si="510"/>
        <v>7А</v>
      </c>
      <c r="AR331" s="90" t="str">
        <f t="shared" si="510"/>
        <v>5А</v>
      </c>
      <c r="AW331" s="41" t="s">
        <v>210</v>
      </c>
      <c r="AX331" s="29">
        <v>1</v>
      </c>
      <c r="AY331" s="27" t="str">
        <f t="shared" ref="AY331:AY365" si="511">IF(BY331="","",BY331&amp;IF(CZ331="","","/"&amp;CZ331&amp;IF(DZ331="","","/"&amp;DZ331)))</f>
        <v>Гор</v>
      </c>
      <c r="AZ331" s="27" t="str">
        <f t="shared" ref="AZ331:AZ365" si="512">IF(BZ331="","",BZ331&amp;IF(DA331="","","/"&amp;DA331&amp;IF(EA331="","","/"&amp;EA331)))</f>
        <v>Нех</v>
      </c>
      <c r="BA331" s="27" t="str">
        <f t="shared" ref="BA331:BA365" si="513">IF(CA331="","",CA331&amp;IF(DB331="","","/"&amp;DB331&amp;IF(EB331="","","/"&amp;EB331)))</f>
        <v>Лоз</v>
      </c>
      <c r="BB331" s="27" t="str">
        <f t="shared" ref="BB331:BB365" si="514">IF(CB331="","",CB331&amp;IF(DC331="","","/"&amp;DC331&amp;IF(EC331="","","/"&amp;EC331)))</f>
        <v>Сок</v>
      </c>
      <c r="BC331" s="27" t="str">
        <f t="shared" ref="BC331:BC365" si="515">IF(CC331="","",CC331&amp;IF(DD331="","","/"&amp;DD331&amp;IF(ED331="","","/"&amp;ED331)))</f>
        <v>Кас</v>
      </c>
      <c r="BD331" s="27" t="str">
        <f t="shared" ref="BD331:BD365" si="516">IF(CD331="","",CD331&amp;IF(DE331="","","/"&amp;DE331&amp;IF(EE331="","","/"&amp;EE331)))</f>
        <v>Сав</v>
      </c>
      <c r="BE331" s="27" t="str">
        <f t="shared" ref="BE331:BE365" si="517">IF(CE331="","",CE331&amp;IF(DF331="","","/"&amp;DF331&amp;IF(EF331="","","/"&amp;EF331)))</f>
        <v>Чер/Хом</v>
      </c>
      <c r="BF331" s="27" t="str">
        <f t="shared" ref="BF331:BF365" si="518">IF(CF331="","",CF331&amp;IF(DG331="","","/"&amp;DG331&amp;IF(EG331="","","/"&amp;EG331)))</f>
        <v>ОВТ</v>
      </c>
      <c r="BG331" s="27" t="str">
        <f t="shared" ref="BG331:BG365" si="519">IF(CG331="","",CG331&amp;IF(DH331="","","/"&amp;DH331&amp;IF(EH331="","","/"&amp;EH331)))</f>
        <v>Дуб</v>
      </c>
      <c r="BH331" s="27" t="str">
        <f t="shared" ref="BH331:BH365" si="520">IF(CH331="","",CH331&amp;IF(DI331="","","/"&amp;DI331&amp;IF(EI331="","","/"&amp;EI331)))</f>
        <v>Вла/Яро</v>
      </c>
      <c r="BI331" s="27" t="str">
        <f t="shared" ref="BI331:BI365" si="521">IF(CI331="","",CI331&amp;IF(DJ331="","","/"&amp;DJ331&amp;IF(EJ331="","","/"&amp;EJ331)))</f>
        <v>Мор</v>
      </c>
      <c r="BJ331" s="27" t="str">
        <f t="shared" ref="BJ331:BJ365" si="522">IF(CJ331="","",CJ331&amp;IF(DK331="","","/"&amp;DK331&amp;IF(EK331="","","/"&amp;EK331)))</f>
        <v>ОГП</v>
      </c>
      <c r="BK331" s="27" t="str">
        <f t="shared" ref="BK331:BK365" si="523">IF(CK331="","",CK331&amp;IF(DL331="","","/"&amp;DL331&amp;IF(EL331="","","/"&amp;EL331)))</f>
        <v>Тру</v>
      </c>
      <c r="BL331" s="27" t="str">
        <f t="shared" ref="BL331:BL365" si="524">IF(CL331="","",CL331&amp;IF(DM331="","","/"&amp;DM331&amp;IF(EM331="","","/"&amp;EM331)))</f>
        <v>Мох</v>
      </c>
      <c r="BM331" s="27" t="str">
        <f t="shared" ref="BM331:BM365" si="525">IF(CM331="","",CM331&amp;IF(DN331="","","/"&amp;DN331&amp;IF(EN331="","","/"&amp;EN331)))</f>
        <v>Мал/Жег</v>
      </c>
      <c r="BN331" s="27" t="str">
        <f t="shared" ref="BN331:BN365" si="526">IF(CN331="","",CN331&amp;IF(DO331="","","/"&amp;DO331&amp;IF(EO331="","","/"&amp;EO331)))</f>
        <v>Бин</v>
      </c>
      <c r="BO331" s="27" t="str">
        <f t="shared" ref="BO331:BO365" si="527">IF(CO331="","",CO331&amp;IF(DP331="","","/"&amp;DP331&amp;IF(EP331="","","/"&amp;EP331)))</f>
        <v>Вай</v>
      </c>
      <c r="BP331" s="27" t="str">
        <f t="shared" ref="BP331:BP365" si="528">IF(CP331="","",CP331&amp;IF(DQ331="","","/"&amp;DQ331&amp;IF(EQ331="","","/"&amp;EQ331)))</f>
        <v/>
      </c>
      <c r="BQ331" s="27" t="str">
        <f t="shared" ref="BQ331:BQ365" si="529">IF(CQ331="","",CQ331&amp;IF(DR331="","","/"&amp;DR331&amp;IF(ER331="","","/"&amp;ER331)))</f>
        <v/>
      </c>
      <c r="BR331" s="27" t="str">
        <f t="shared" ref="BR331:BR365" si="530">IF(CR331="","",CR331&amp;IF(DS331="","","/"&amp;DS331&amp;IF(ES331="","","/"&amp;ES331)))</f>
        <v>БЛА/Псы</v>
      </c>
      <c r="BS331" s="27" t="str">
        <f t="shared" ref="BS331:BS365" si="531">IF(CS331="","",CS331&amp;IF(DT331="","","/"&amp;DT331&amp;IF(ET331="","","/"&amp;ET331)))</f>
        <v/>
      </c>
      <c r="BT331" s="27" t="str">
        <f t="shared" ref="BT331:BT365" si="532">IF(CT331="","",CT331&amp;IF(DU331="","","/"&amp;DU331&amp;IF(EU331="","","/"&amp;EU331)))</f>
        <v/>
      </c>
      <c r="BU331" s="27" t="str">
        <f t="shared" ref="BU331:BU365" si="533">IF(CU331="","",CU331&amp;IF(DV331="","","/"&amp;DV331&amp;IF(FV331="","","/"&amp;FV331)))</f>
        <v/>
      </c>
      <c r="BW331" s="41" t="s">
        <v>210</v>
      </c>
      <c r="BX331" s="29">
        <v>1</v>
      </c>
      <c r="BY331" s="29" t="str">
        <f t="shared" ref="BY331:CU331" si="534">IF(ISNA(MATCH(BY290,$AF$53:$AF$112,0)),"",INDEX($C$53:$C$112,MATCH(BY290,$AF$53:$AF$112,0)))</f>
        <v>Гор</v>
      </c>
      <c r="BZ331" s="29" t="str">
        <f t="shared" si="534"/>
        <v>Нех</v>
      </c>
      <c r="CA331" s="29" t="str">
        <f t="shared" si="534"/>
        <v>Лоз</v>
      </c>
      <c r="CB331" s="29" t="str">
        <f t="shared" si="534"/>
        <v>Сок</v>
      </c>
      <c r="CC331" s="29" t="str">
        <f t="shared" si="534"/>
        <v>Кас</v>
      </c>
      <c r="CD331" s="29" t="str">
        <f t="shared" si="534"/>
        <v>Сав</v>
      </c>
      <c r="CE331" s="29" t="str">
        <f t="shared" si="534"/>
        <v>Чер</v>
      </c>
      <c r="CF331" s="29" t="str">
        <f t="shared" si="534"/>
        <v>ОВТ</v>
      </c>
      <c r="CG331" s="29" t="str">
        <f t="shared" si="534"/>
        <v>Дуб</v>
      </c>
      <c r="CH331" s="29" t="str">
        <f t="shared" si="534"/>
        <v>Вла</v>
      </c>
      <c r="CI331" s="29" t="str">
        <f t="shared" si="534"/>
        <v>Мор</v>
      </c>
      <c r="CJ331" s="29" t="str">
        <f t="shared" si="534"/>
        <v>ОГП</v>
      </c>
      <c r="CK331" s="29" t="str">
        <f t="shared" si="534"/>
        <v>Тру</v>
      </c>
      <c r="CL331" s="29" t="str">
        <f t="shared" si="534"/>
        <v>Мох</v>
      </c>
      <c r="CM331" s="29" t="str">
        <f t="shared" si="534"/>
        <v>Мал</v>
      </c>
      <c r="CN331" s="29" t="str">
        <f t="shared" si="534"/>
        <v>Бин</v>
      </c>
      <c r="CO331" s="29" t="str">
        <f t="shared" si="534"/>
        <v>Вай</v>
      </c>
      <c r="CP331" s="29" t="str">
        <f t="shared" si="534"/>
        <v/>
      </c>
      <c r="CQ331" s="29" t="str">
        <f t="shared" si="534"/>
        <v/>
      </c>
      <c r="CR331" s="29" t="str">
        <f t="shared" si="534"/>
        <v>БЛА</v>
      </c>
      <c r="CS331" s="29" t="str">
        <f t="shared" si="534"/>
        <v/>
      </c>
      <c r="CT331" s="29" t="str">
        <f t="shared" si="534"/>
        <v/>
      </c>
      <c r="CU331" s="29" t="str">
        <f t="shared" si="534"/>
        <v/>
      </c>
      <c r="CX331" s="41" t="s">
        <v>210</v>
      </c>
      <c r="CY331" s="29">
        <v>1</v>
      </c>
      <c r="CZ331" s="29" t="str">
        <f t="shared" ref="CZ331:DV331" si="535">IF(ISNA(MATCH(CZ290,$AF$53:$AF$112,0)),"",INDEX($C$53:$C$112,MATCH(CZ290,$AF$53:$AF$112,0)))</f>
        <v/>
      </c>
      <c r="DA331" s="29" t="str">
        <f t="shared" si="535"/>
        <v/>
      </c>
      <c r="DB331" s="29" t="str">
        <f t="shared" si="535"/>
        <v/>
      </c>
      <c r="DC331" s="29" t="str">
        <f t="shared" si="535"/>
        <v/>
      </c>
      <c r="DD331" s="29" t="str">
        <f t="shared" si="535"/>
        <v/>
      </c>
      <c r="DE331" s="29" t="str">
        <f t="shared" si="535"/>
        <v/>
      </c>
      <c r="DF331" s="29" t="str">
        <f t="shared" si="535"/>
        <v>Хом</v>
      </c>
      <c r="DG331" s="29" t="str">
        <f t="shared" si="535"/>
        <v/>
      </c>
      <c r="DH331" s="29" t="str">
        <f t="shared" si="535"/>
        <v/>
      </c>
      <c r="DI331" s="29" t="str">
        <f t="shared" si="535"/>
        <v>Яро</v>
      </c>
      <c r="DJ331" s="29" t="str">
        <f t="shared" si="535"/>
        <v/>
      </c>
      <c r="DK331" s="29" t="str">
        <f t="shared" si="535"/>
        <v/>
      </c>
      <c r="DL331" s="29" t="str">
        <f t="shared" si="535"/>
        <v/>
      </c>
      <c r="DM331" s="29" t="str">
        <f t="shared" si="535"/>
        <v/>
      </c>
      <c r="DN331" s="29" t="str">
        <f t="shared" si="535"/>
        <v>Жег</v>
      </c>
      <c r="DO331" s="29" t="str">
        <f t="shared" si="535"/>
        <v/>
      </c>
      <c r="DP331" s="29" t="str">
        <f t="shared" si="535"/>
        <v/>
      </c>
      <c r="DQ331" s="29" t="str">
        <f t="shared" si="535"/>
        <v/>
      </c>
      <c r="DR331" s="29" t="str">
        <f t="shared" si="535"/>
        <v/>
      </c>
      <c r="DS331" s="29" t="str">
        <f t="shared" si="535"/>
        <v>Псы</v>
      </c>
      <c r="DT331" s="29" t="str">
        <f t="shared" si="535"/>
        <v/>
      </c>
      <c r="DU331" s="29" t="str">
        <f t="shared" si="535"/>
        <v/>
      </c>
      <c r="DV331" s="29" t="str">
        <f t="shared" si="535"/>
        <v/>
      </c>
      <c r="DX331" s="41" t="s">
        <v>210</v>
      </c>
      <c r="DY331" s="29">
        <v>1</v>
      </c>
      <c r="DZ331" s="29" t="str">
        <f t="shared" ref="DZ331:FV331" si="536">IF(ISNA(MATCH(DZ290,$AF$53:$AF$112,0)),"",INDEX($C$53:$C$112,MATCH(DZ290,$AF$53:$AF$112,0)))</f>
        <v/>
      </c>
      <c r="EA331" s="29" t="str">
        <f t="shared" si="536"/>
        <v/>
      </c>
      <c r="EB331" s="29" t="str">
        <f t="shared" si="536"/>
        <v/>
      </c>
      <c r="EC331" s="29" t="str">
        <f t="shared" si="536"/>
        <v/>
      </c>
      <c r="ED331" s="29" t="str">
        <f t="shared" si="536"/>
        <v/>
      </c>
      <c r="EE331" s="29" t="str">
        <f t="shared" si="536"/>
        <v/>
      </c>
      <c r="EF331" s="29" t="str">
        <f t="shared" si="536"/>
        <v/>
      </c>
      <c r="EG331" s="29" t="str">
        <f t="shared" si="536"/>
        <v/>
      </c>
      <c r="EH331" s="29" t="str">
        <f t="shared" si="536"/>
        <v/>
      </c>
      <c r="EI331" s="29" t="str">
        <f t="shared" si="536"/>
        <v/>
      </c>
      <c r="EJ331" s="29" t="str">
        <f t="shared" si="536"/>
        <v/>
      </c>
      <c r="EK331" s="29" t="str">
        <f t="shared" si="536"/>
        <v/>
      </c>
      <c r="EL331" s="29" t="str">
        <f t="shared" si="536"/>
        <v/>
      </c>
      <c r="EM331" s="29" t="str">
        <f t="shared" si="536"/>
        <v/>
      </c>
      <c r="EN331" s="29" t="str">
        <f t="shared" si="536"/>
        <v/>
      </c>
      <c r="EO331" s="29" t="str">
        <f t="shared" si="536"/>
        <v/>
      </c>
      <c r="EP331" s="29" t="str">
        <f t="shared" si="536"/>
        <v/>
      </c>
      <c r="EQ331" s="29" t="str">
        <f t="shared" si="536"/>
        <v/>
      </c>
      <c r="ER331" s="29" t="str">
        <f t="shared" si="536"/>
        <v/>
      </c>
      <c r="ES331" s="29" t="str">
        <f t="shared" si="536"/>
        <v/>
      </c>
      <c r="ET331" s="29" t="str">
        <f t="shared" si="536"/>
        <v/>
      </c>
      <c r="EU331" s="29" t="str">
        <f t="shared" si="536"/>
        <v/>
      </c>
      <c r="EV331" s="29" t="str">
        <f t="shared" si="536"/>
        <v/>
      </c>
      <c r="EX331" s="41" t="s">
        <v>210</v>
      </c>
      <c r="EY331" s="29">
        <v>1</v>
      </c>
      <c r="EZ331" s="29" t="str">
        <f t="shared" ref="EZ331:FU331" si="537">IF(ISNA(MATCH(EZ290,$AF$53:$AF$112,0)),"",INDEX($C$53:$C$112,MATCH(EZ290,$AF$53:$AF$112,0)))</f>
        <v/>
      </c>
      <c r="FA331" s="29" t="str">
        <f t="shared" si="537"/>
        <v/>
      </c>
      <c r="FB331" s="29" t="str">
        <f t="shared" si="537"/>
        <v/>
      </c>
      <c r="FC331" s="29" t="str">
        <f t="shared" si="537"/>
        <v/>
      </c>
      <c r="FD331" s="29" t="str">
        <f t="shared" si="537"/>
        <v/>
      </c>
      <c r="FE331" s="29" t="str">
        <f t="shared" si="537"/>
        <v/>
      </c>
      <c r="FF331" s="29" t="str">
        <f t="shared" si="537"/>
        <v/>
      </c>
      <c r="FG331" s="29" t="str">
        <f t="shared" si="537"/>
        <v/>
      </c>
      <c r="FH331" s="29" t="str">
        <f t="shared" si="537"/>
        <v/>
      </c>
      <c r="FI331" s="29" t="str">
        <f t="shared" si="537"/>
        <v/>
      </c>
      <c r="FJ331" s="29" t="str">
        <f t="shared" si="537"/>
        <v/>
      </c>
      <c r="FK331" s="29" t="str">
        <f t="shared" si="537"/>
        <v/>
      </c>
      <c r="FL331" s="29" t="str">
        <f t="shared" si="537"/>
        <v/>
      </c>
      <c r="FM331" s="29" t="str">
        <f t="shared" si="537"/>
        <v/>
      </c>
      <c r="FN331" s="29" t="str">
        <f t="shared" si="537"/>
        <v/>
      </c>
      <c r="FO331" s="29" t="str">
        <f t="shared" si="537"/>
        <v/>
      </c>
      <c r="FP331" s="29" t="str">
        <f t="shared" si="537"/>
        <v/>
      </c>
      <c r="FQ331" s="29" t="str">
        <f t="shared" si="537"/>
        <v/>
      </c>
      <c r="FR331" s="29" t="str">
        <f t="shared" si="537"/>
        <v/>
      </c>
      <c r="FS331" s="29" t="str">
        <f t="shared" si="537"/>
        <v/>
      </c>
      <c r="FT331" s="29" t="str">
        <f t="shared" si="537"/>
        <v/>
      </c>
      <c r="FU331" s="29" t="str">
        <f t="shared" si="537"/>
        <v/>
      </c>
      <c r="FV331" s="29" t="str">
        <f t="shared" si="536"/>
        <v/>
      </c>
    </row>
    <row r="332" spans="9:178" x14ac:dyDescent="0.25">
      <c r="I332" s="26" t="s">
        <v>210</v>
      </c>
      <c r="J332" s="29">
        <v>2</v>
      </c>
      <c r="K332" s="90" t="str">
        <f t="shared" ref="K332:AR332" si="538">K251</f>
        <v>5В</v>
      </c>
      <c r="L332" s="90" t="str">
        <f t="shared" si="538"/>
        <v>8В</v>
      </c>
      <c r="M332" s="90" t="str">
        <f t="shared" si="538"/>
        <v>6А</v>
      </c>
      <c r="N332" s="90" t="str">
        <f t="shared" si="538"/>
        <v>8Б</v>
      </c>
      <c r="O332" s="90" t="str">
        <f t="shared" si="538"/>
        <v/>
      </c>
      <c r="P332" s="90" t="str">
        <f t="shared" si="538"/>
        <v>11А</v>
      </c>
      <c r="Q332" s="90" t="str">
        <f t="shared" si="538"/>
        <v/>
      </c>
      <c r="R332" s="90" t="str">
        <f t="shared" si="538"/>
        <v/>
      </c>
      <c r="S332" s="90" t="str">
        <f t="shared" si="538"/>
        <v>3А</v>
      </c>
      <c r="T332" s="90" t="str">
        <f t="shared" si="538"/>
        <v/>
      </c>
      <c r="U332" s="90" t="str">
        <f t="shared" si="538"/>
        <v/>
      </c>
      <c r="V332" s="90" t="str">
        <f t="shared" si="538"/>
        <v>3Б</v>
      </c>
      <c r="W332" s="90" t="str">
        <f t="shared" si="538"/>
        <v>3Б</v>
      </c>
      <c r="X332" s="90" t="str">
        <f t="shared" si="538"/>
        <v>3А</v>
      </c>
      <c r="Y332" s="90" t="str">
        <f t="shared" si="538"/>
        <v/>
      </c>
      <c r="Z332" s="90" t="str">
        <f t="shared" si="538"/>
        <v>10А</v>
      </c>
      <c r="AA332" s="90" t="str">
        <f t="shared" si="538"/>
        <v>7В</v>
      </c>
      <c r="AB332" s="90" t="str">
        <f t="shared" si="538"/>
        <v>6Б</v>
      </c>
      <c r="AC332" s="90" t="str">
        <f t="shared" si="538"/>
        <v>5А</v>
      </c>
      <c r="AD332" s="90" t="str">
        <f t="shared" si="538"/>
        <v>10А</v>
      </c>
      <c r="AE332" s="90" t="str">
        <f t="shared" si="538"/>
        <v>10Б</v>
      </c>
      <c r="AF332" s="90" t="str">
        <f t="shared" si="538"/>
        <v/>
      </c>
      <c r="AG332" s="90" t="str">
        <f t="shared" si="538"/>
        <v>9Б</v>
      </c>
      <c r="AH332" s="90" t="str">
        <f t="shared" si="538"/>
        <v>10А</v>
      </c>
      <c r="AI332" s="90" t="str">
        <f t="shared" si="538"/>
        <v>6В</v>
      </c>
      <c r="AJ332" s="90" t="str">
        <f t="shared" si="538"/>
        <v>8А</v>
      </c>
      <c r="AK332" s="90" t="str">
        <f t="shared" si="538"/>
        <v/>
      </c>
      <c r="AL332" s="90" t="str">
        <f t="shared" si="538"/>
        <v/>
      </c>
      <c r="AM332" s="90" t="str">
        <f t="shared" si="538"/>
        <v>9А</v>
      </c>
      <c r="AN332" s="90" t="str">
        <f t="shared" si="538"/>
        <v>7Б</v>
      </c>
      <c r="AO332" s="90" t="str">
        <f t="shared" si="538"/>
        <v/>
      </c>
      <c r="AP332" s="90" t="str">
        <f t="shared" si="538"/>
        <v>7А</v>
      </c>
      <c r="AQ332" s="90" t="str">
        <f t="shared" si="538"/>
        <v>7А</v>
      </c>
      <c r="AR332" s="90" t="str">
        <f t="shared" si="538"/>
        <v>5Б</v>
      </c>
      <c r="AW332" s="41" t="s">
        <v>210</v>
      </c>
      <c r="AX332" s="29">
        <v>2</v>
      </c>
      <c r="AY332" s="27" t="str">
        <f t="shared" si="511"/>
        <v>Нех</v>
      </c>
      <c r="AZ332" s="27" t="str">
        <f t="shared" si="512"/>
        <v>Гор</v>
      </c>
      <c r="BA332" s="27" t="str">
        <f t="shared" si="513"/>
        <v>Лоз</v>
      </c>
      <c r="BB332" s="27" t="str">
        <f t="shared" si="514"/>
        <v>Сок</v>
      </c>
      <c r="BC332" s="27" t="str">
        <f t="shared" si="515"/>
        <v>Бер</v>
      </c>
      <c r="BD332" s="27" t="str">
        <f t="shared" si="516"/>
        <v>Дуб</v>
      </c>
      <c r="BE332" s="27" t="str">
        <f t="shared" si="517"/>
        <v>Чер/Хом</v>
      </c>
      <c r="BF332" s="27" t="str">
        <f t="shared" si="518"/>
        <v>Мор</v>
      </c>
      <c r="BG332" s="27" t="str">
        <f t="shared" si="519"/>
        <v>Нов</v>
      </c>
      <c r="BH332" s="27" t="str">
        <f t="shared" si="520"/>
        <v>Бин</v>
      </c>
      <c r="BI332" s="27" t="str">
        <f t="shared" si="521"/>
        <v>Мос</v>
      </c>
      <c r="BJ332" s="27" t="str">
        <f t="shared" si="522"/>
        <v>ОГП</v>
      </c>
      <c r="BK332" s="27" t="str">
        <f t="shared" si="523"/>
        <v>Кас</v>
      </c>
      <c r="BL332" s="27" t="str">
        <f t="shared" si="524"/>
        <v>Тру</v>
      </c>
      <c r="BM332" s="27" t="str">
        <f t="shared" si="525"/>
        <v>ОВТ/Мох/Мал</v>
      </c>
      <c r="BN332" s="27" t="str">
        <f t="shared" si="526"/>
        <v>Сем</v>
      </c>
      <c r="BO332" s="27" t="str">
        <f t="shared" si="527"/>
        <v>Вай</v>
      </c>
      <c r="BP332" s="27" t="str">
        <f t="shared" si="528"/>
        <v>Вла/Псы</v>
      </c>
      <c r="BQ332" s="27" t="str">
        <f t="shared" si="529"/>
        <v>Вас/Дем</v>
      </c>
      <c r="BR332" s="27" t="str">
        <f t="shared" si="530"/>
        <v/>
      </c>
      <c r="BS332" s="27" t="str">
        <f t="shared" si="531"/>
        <v/>
      </c>
      <c r="BT332" s="27" t="str">
        <f t="shared" si="532"/>
        <v/>
      </c>
      <c r="BU332" s="27" t="str">
        <f t="shared" si="533"/>
        <v/>
      </c>
      <c r="BW332" s="41" t="s">
        <v>210</v>
      </c>
      <c r="BX332" s="29">
        <v>2</v>
      </c>
      <c r="BY332" s="29" t="str">
        <f t="shared" ref="BY332:CU332" si="539">IF(ISNA(MATCH(BY291,$AF$53:$AF$112,0)),"",INDEX($C$53:$C$112,MATCH(BY291,$AF$53:$AF$112,0)))</f>
        <v>Нех</v>
      </c>
      <c r="BZ332" s="29" t="str">
        <f t="shared" si="539"/>
        <v>Гор</v>
      </c>
      <c r="CA332" s="29" t="str">
        <f t="shared" si="539"/>
        <v>Лоз</v>
      </c>
      <c r="CB332" s="29" t="str">
        <f t="shared" si="539"/>
        <v>Сок</v>
      </c>
      <c r="CC332" s="29" t="str">
        <f t="shared" si="539"/>
        <v>Бер</v>
      </c>
      <c r="CD332" s="29" t="str">
        <f t="shared" si="539"/>
        <v>Дуб</v>
      </c>
      <c r="CE332" s="29" t="str">
        <f t="shared" si="539"/>
        <v>Чер</v>
      </c>
      <c r="CF332" s="29" t="str">
        <f t="shared" si="539"/>
        <v>Мор</v>
      </c>
      <c r="CG332" s="29" t="str">
        <f t="shared" si="539"/>
        <v>Нов</v>
      </c>
      <c r="CH332" s="29" t="str">
        <f t="shared" si="539"/>
        <v>Бин</v>
      </c>
      <c r="CI332" s="29" t="str">
        <f t="shared" si="539"/>
        <v>Мос</v>
      </c>
      <c r="CJ332" s="29" t="str">
        <f t="shared" si="539"/>
        <v>ОГП</v>
      </c>
      <c r="CK332" s="29" t="str">
        <f t="shared" si="539"/>
        <v>Кас</v>
      </c>
      <c r="CL332" s="29" t="str">
        <f t="shared" si="539"/>
        <v>Тру</v>
      </c>
      <c r="CM332" s="29" t="str">
        <f t="shared" si="539"/>
        <v>ОВТ</v>
      </c>
      <c r="CN332" s="29" t="str">
        <f t="shared" si="539"/>
        <v>Сем</v>
      </c>
      <c r="CO332" s="29" t="str">
        <f t="shared" si="539"/>
        <v>Вай</v>
      </c>
      <c r="CP332" s="29" t="str">
        <f t="shared" si="539"/>
        <v>Вла</v>
      </c>
      <c r="CQ332" s="29" t="str">
        <f t="shared" si="539"/>
        <v>Вас</v>
      </c>
      <c r="CR332" s="29" t="str">
        <f t="shared" si="539"/>
        <v/>
      </c>
      <c r="CS332" s="29" t="str">
        <f t="shared" si="539"/>
        <v/>
      </c>
      <c r="CT332" s="29" t="str">
        <f t="shared" si="539"/>
        <v/>
      </c>
      <c r="CU332" s="29" t="str">
        <f t="shared" si="539"/>
        <v/>
      </c>
      <c r="CX332" s="41" t="s">
        <v>210</v>
      </c>
      <c r="CY332" s="29">
        <v>2</v>
      </c>
      <c r="CZ332" s="29" t="str">
        <f t="shared" ref="CZ332:DV332" si="540">IF(ISNA(MATCH(CZ291,$AF$53:$AF$112,0)),"",INDEX($C$53:$C$112,MATCH(CZ291,$AF$53:$AF$112,0)))</f>
        <v/>
      </c>
      <c r="DA332" s="29" t="str">
        <f t="shared" si="540"/>
        <v/>
      </c>
      <c r="DB332" s="29" t="str">
        <f t="shared" si="540"/>
        <v/>
      </c>
      <c r="DC332" s="29" t="str">
        <f t="shared" si="540"/>
        <v/>
      </c>
      <c r="DD332" s="29" t="str">
        <f t="shared" si="540"/>
        <v/>
      </c>
      <c r="DE332" s="29" t="str">
        <f t="shared" si="540"/>
        <v/>
      </c>
      <c r="DF332" s="29" t="str">
        <f t="shared" si="540"/>
        <v>Хом</v>
      </c>
      <c r="DG332" s="29" t="str">
        <f t="shared" si="540"/>
        <v/>
      </c>
      <c r="DH332" s="29" t="str">
        <f t="shared" si="540"/>
        <v/>
      </c>
      <c r="DI332" s="29" t="str">
        <f t="shared" si="540"/>
        <v/>
      </c>
      <c r="DJ332" s="29" t="str">
        <f t="shared" si="540"/>
        <v/>
      </c>
      <c r="DK332" s="29" t="str">
        <f t="shared" si="540"/>
        <v/>
      </c>
      <c r="DL332" s="29" t="str">
        <f t="shared" si="540"/>
        <v/>
      </c>
      <c r="DM332" s="29" t="str">
        <f t="shared" si="540"/>
        <v/>
      </c>
      <c r="DN332" s="29" t="str">
        <f t="shared" si="540"/>
        <v>Мох</v>
      </c>
      <c r="DO332" s="29" t="str">
        <f t="shared" si="540"/>
        <v/>
      </c>
      <c r="DP332" s="29" t="str">
        <f t="shared" si="540"/>
        <v/>
      </c>
      <c r="DQ332" s="29" t="str">
        <f t="shared" si="540"/>
        <v>Псы</v>
      </c>
      <c r="DR332" s="29" t="str">
        <f t="shared" si="540"/>
        <v>Дем</v>
      </c>
      <c r="DS332" s="29" t="str">
        <f t="shared" si="540"/>
        <v/>
      </c>
      <c r="DT332" s="29" t="str">
        <f t="shared" si="540"/>
        <v/>
      </c>
      <c r="DU332" s="29" t="str">
        <f t="shared" si="540"/>
        <v/>
      </c>
      <c r="DV332" s="29" t="str">
        <f t="shared" si="540"/>
        <v/>
      </c>
      <c r="DX332" s="41" t="s">
        <v>210</v>
      </c>
      <c r="DY332" s="29">
        <v>2</v>
      </c>
      <c r="DZ332" s="29" t="str">
        <f t="shared" ref="DZ332:FV332" si="541">IF(ISNA(MATCH(DZ291,$AF$53:$AF$112,0)),"",INDEX($C$53:$C$112,MATCH(DZ291,$AF$53:$AF$112,0)))</f>
        <v/>
      </c>
      <c r="EA332" s="29" t="str">
        <f t="shared" si="541"/>
        <v/>
      </c>
      <c r="EB332" s="29" t="str">
        <f t="shared" si="541"/>
        <v/>
      </c>
      <c r="EC332" s="29" t="str">
        <f t="shared" si="541"/>
        <v/>
      </c>
      <c r="ED332" s="29" t="str">
        <f t="shared" si="541"/>
        <v/>
      </c>
      <c r="EE332" s="29" t="str">
        <f t="shared" si="541"/>
        <v/>
      </c>
      <c r="EF332" s="29" t="str">
        <f t="shared" si="541"/>
        <v/>
      </c>
      <c r="EG332" s="29" t="str">
        <f t="shared" si="541"/>
        <v/>
      </c>
      <c r="EH332" s="29" t="str">
        <f t="shared" si="541"/>
        <v/>
      </c>
      <c r="EI332" s="29" t="str">
        <f t="shared" si="541"/>
        <v/>
      </c>
      <c r="EJ332" s="29" t="str">
        <f t="shared" si="541"/>
        <v/>
      </c>
      <c r="EK332" s="29" t="str">
        <f t="shared" si="541"/>
        <v/>
      </c>
      <c r="EL332" s="29" t="str">
        <f t="shared" si="541"/>
        <v/>
      </c>
      <c r="EM332" s="29" t="str">
        <f t="shared" si="541"/>
        <v/>
      </c>
      <c r="EN332" s="29" t="str">
        <f t="shared" si="541"/>
        <v>Мал</v>
      </c>
      <c r="EO332" s="29" t="str">
        <f t="shared" si="541"/>
        <v/>
      </c>
      <c r="EP332" s="29" t="str">
        <f t="shared" si="541"/>
        <v/>
      </c>
      <c r="EQ332" s="29" t="str">
        <f t="shared" si="541"/>
        <v/>
      </c>
      <c r="ER332" s="29" t="str">
        <f t="shared" si="541"/>
        <v/>
      </c>
      <c r="ES332" s="29" t="str">
        <f t="shared" si="541"/>
        <v/>
      </c>
      <c r="ET332" s="29" t="str">
        <f t="shared" si="541"/>
        <v/>
      </c>
      <c r="EU332" s="29" t="str">
        <f t="shared" si="541"/>
        <v/>
      </c>
      <c r="EV332" s="29" t="str">
        <f t="shared" si="541"/>
        <v/>
      </c>
      <c r="EX332" s="41" t="s">
        <v>210</v>
      </c>
      <c r="EY332" s="29">
        <v>2</v>
      </c>
      <c r="EZ332" s="29" t="str">
        <f t="shared" ref="EZ332:FU332" si="542">IF(ISNA(MATCH(EZ291,$AF$53:$AF$112,0)),"",INDEX($C$53:$C$112,MATCH(EZ291,$AF$53:$AF$112,0)))</f>
        <v/>
      </c>
      <c r="FA332" s="29" t="str">
        <f t="shared" si="542"/>
        <v/>
      </c>
      <c r="FB332" s="29" t="str">
        <f t="shared" si="542"/>
        <v/>
      </c>
      <c r="FC332" s="29" t="str">
        <f t="shared" si="542"/>
        <v/>
      </c>
      <c r="FD332" s="29" t="str">
        <f t="shared" si="542"/>
        <v/>
      </c>
      <c r="FE332" s="29" t="str">
        <f t="shared" si="542"/>
        <v/>
      </c>
      <c r="FF332" s="29" t="str">
        <f t="shared" si="542"/>
        <v/>
      </c>
      <c r="FG332" s="29" t="str">
        <f t="shared" si="542"/>
        <v/>
      </c>
      <c r="FH332" s="29" t="str">
        <f t="shared" si="542"/>
        <v/>
      </c>
      <c r="FI332" s="29" t="str">
        <f t="shared" si="542"/>
        <v/>
      </c>
      <c r="FJ332" s="29" t="str">
        <f t="shared" si="542"/>
        <v/>
      </c>
      <c r="FK332" s="29" t="str">
        <f t="shared" si="542"/>
        <v/>
      </c>
      <c r="FL332" s="29" t="str">
        <f t="shared" si="542"/>
        <v/>
      </c>
      <c r="FM332" s="29" t="str">
        <f t="shared" si="542"/>
        <v/>
      </c>
      <c r="FN332" s="29" t="str">
        <f t="shared" si="542"/>
        <v/>
      </c>
      <c r="FO332" s="29" t="str">
        <f t="shared" si="542"/>
        <v/>
      </c>
      <c r="FP332" s="29" t="str">
        <f t="shared" si="542"/>
        <v/>
      </c>
      <c r="FQ332" s="29" t="str">
        <f t="shared" si="542"/>
        <v/>
      </c>
      <c r="FR332" s="29" t="str">
        <f t="shared" si="542"/>
        <v/>
      </c>
      <c r="FS332" s="29" t="str">
        <f t="shared" si="542"/>
        <v/>
      </c>
      <c r="FT332" s="29" t="str">
        <f t="shared" si="542"/>
        <v/>
      </c>
      <c r="FU332" s="29" t="str">
        <f t="shared" si="542"/>
        <v/>
      </c>
      <c r="FV332" s="29" t="str">
        <f t="shared" si="541"/>
        <v/>
      </c>
    </row>
    <row r="333" spans="9:178" x14ac:dyDescent="0.25">
      <c r="I333" s="26" t="s">
        <v>210</v>
      </c>
      <c r="J333" s="29">
        <v>3</v>
      </c>
      <c r="K333" s="90" t="str">
        <f t="shared" ref="K333:AR333" si="543">K252</f>
        <v>5Б</v>
      </c>
      <c r="L333" s="90" t="str">
        <f t="shared" si="543"/>
        <v>6В</v>
      </c>
      <c r="M333" s="90" t="str">
        <f t="shared" si="543"/>
        <v>5А</v>
      </c>
      <c r="N333" s="90" t="str">
        <f t="shared" si="543"/>
        <v>8Б</v>
      </c>
      <c r="O333" s="90" t="str">
        <f t="shared" si="543"/>
        <v/>
      </c>
      <c r="P333" s="90" t="str">
        <f t="shared" si="543"/>
        <v/>
      </c>
      <c r="Q333" s="90" t="str">
        <f t="shared" si="543"/>
        <v/>
      </c>
      <c r="R333" s="90" t="str">
        <f t="shared" si="543"/>
        <v/>
      </c>
      <c r="S333" s="90" t="str">
        <f t="shared" si="543"/>
        <v>11А</v>
      </c>
      <c r="T333" s="90" t="str">
        <f t="shared" si="543"/>
        <v>7В</v>
      </c>
      <c r="U333" s="90" t="str">
        <f t="shared" si="543"/>
        <v>7Б</v>
      </c>
      <c r="V333" s="90" t="str">
        <f t="shared" si="543"/>
        <v>7А</v>
      </c>
      <c r="W333" s="90" t="str">
        <f t="shared" si="543"/>
        <v/>
      </c>
      <c r="X333" s="90" t="str">
        <f t="shared" si="543"/>
        <v>7Б</v>
      </c>
      <c r="Y333" s="90" t="str">
        <f t="shared" si="543"/>
        <v>7В</v>
      </c>
      <c r="Z333" s="90" t="str">
        <f t="shared" si="543"/>
        <v>10А</v>
      </c>
      <c r="AA333" s="90" t="str">
        <f t="shared" si="543"/>
        <v>6А</v>
      </c>
      <c r="AB333" s="90" t="str">
        <f t="shared" si="543"/>
        <v>5В</v>
      </c>
      <c r="AC333" s="90" t="str">
        <f t="shared" si="543"/>
        <v/>
      </c>
      <c r="AD333" s="90" t="str">
        <f t="shared" si="543"/>
        <v>7А</v>
      </c>
      <c r="AE333" s="90" t="str">
        <f t="shared" si="543"/>
        <v>10А</v>
      </c>
      <c r="AF333" s="90" t="str">
        <f t="shared" si="543"/>
        <v/>
      </c>
      <c r="AG333" s="90" t="str">
        <f t="shared" si="543"/>
        <v/>
      </c>
      <c r="AH333" s="90" t="str">
        <f t="shared" si="543"/>
        <v>11А</v>
      </c>
      <c r="AI333" s="90" t="str">
        <f t="shared" si="543"/>
        <v>6Б</v>
      </c>
      <c r="AJ333" s="90" t="str">
        <f t="shared" si="543"/>
        <v>8В</v>
      </c>
      <c r="AK333" s="90" t="str">
        <f t="shared" si="543"/>
        <v/>
      </c>
      <c r="AL333" s="90" t="str">
        <f t="shared" si="543"/>
        <v>9А</v>
      </c>
      <c r="AM333" s="90" t="str">
        <f t="shared" si="543"/>
        <v>9Б</v>
      </c>
      <c r="AN333" s="90" t="str">
        <f t="shared" si="543"/>
        <v>10Б</v>
      </c>
      <c r="AO333" s="90" t="str">
        <f t="shared" si="543"/>
        <v/>
      </c>
      <c r="AP333" s="90" t="str">
        <f t="shared" si="543"/>
        <v>8А</v>
      </c>
      <c r="AQ333" s="90" t="str">
        <f t="shared" si="543"/>
        <v>8А</v>
      </c>
      <c r="AR333" s="90" t="str">
        <f t="shared" si="543"/>
        <v/>
      </c>
      <c r="AW333" s="41" t="s">
        <v>210</v>
      </c>
      <c r="AX333" s="29">
        <v>3</v>
      </c>
      <c r="AY333" s="27" t="str">
        <f t="shared" si="511"/>
        <v>Сок</v>
      </c>
      <c r="AZ333" s="27" t="str">
        <f t="shared" si="512"/>
        <v>Лоз</v>
      </c>
      <c r="BA333" s="27" t="str">
        <f t="shared" si="513"/>
        <v>Бер</v>
      </c>
      <c r="BB333" s="27" t="str">
        <f t="shared" si="514"/>
        <v>Нов</v>
      </c>
      <c r="BC333" s="27" t="str">
        <f t="shared" si="515"/>
        <v>Дуб</v>
      </c>
      <c r="BD333" s="27" t="str">
        <f t="shared" si="516"/>
        <v>ОГП</v>
      </c>
      <c r="BE333" s="27" t="str">
        <f t="shared" si="517"/>
        <v>Вас/Мал</v>
      </c>
      <c r="BF333" s="27" t="str">
        <f t="shared" si="518"/>
        <v>Яро/Псы</v>
      </c>
      <c r="BG333" s="27" t="str">
        <f t="shared" si="519"/>
        <v>БЛА/Ярм</v>
      </c>
      <c r="BH333" s="27" t="str">
        <f t="shared" si="520"/>
        <v>Чер/Хом</v>
      </c>
      <c r="BI333" s="27" t="str">
        <f t="shared" si="521"/>
        <v>Мос</v>
      </c>
      <c r="BJ333" s="27" t="str">
        <f t="shared" si="522"/>
        <v>Бин</v>
      </c>
      <c r="BK333" s="27" t="str">
        <f t="shared" si="523"/>
        <v>Жег</v>
      </c>
      <c r="BL333" s="27" t="str">
        <f t="shared" si="524"/>
        <v>Кас</v>
      </c>
      <c r="BM333" s="27" t="str">
        <f t="shared" si="525"/>
        <v>Сем/ОВТ</v>
      </c>
      <c r="BN333" s="27" t="str">
        <f t="shared" si="526"/>
        <v>Мор</v>
      </c>
      <c r="BO333" s="27" t="str">
        <f t="shared" si="527"/>
        <v>Мох/Вла</v>
      </c>
      <c r="BP333" s="27" t="str">
        <f t="shared" si="528"/>
        <v/>
      </c>
      <c r="BQ333" s="27" t="str">
        <f t="shared" si="529"/>
        <v/>
      </c>
      <c r="BR333" s="27" t="str">
        <f t="shared" si="530"/>
        <v/>
      </c>
      <c r="BS333" s="27" t="str">
        <f t="shared" si="531"/>
        <v/>
      </c>
      <c r="BT333" s="27" t="str">
        <f t="shared" si="532"/>
        <v/>
      </c>
      <c r="BU333" s="27" t="str">
        <f t="shared" si="533"/>
        <v/>
      </c>
      <c r="BW333" s="41" t="s">
        <v>210</v>
      </c>
      <c r="BX333" s="29">
        <v>3</v>
      </c>
      <c r="BY333" s="29" t="str">
        <f t="shared" ref="BY333:CU333" si="544">IF(ISNA(MATCH(BY292,$AF$53:$AF$112,0)),"",INDEX($C$53:$C$112,MATCH(BY292,$AF$53:$AF$112,0)))</f>
        <v>Сок</v>
      </c>
      <c r="BZ333" s="29" t="str">
        <f t="shared" si="544"/>
        <v>Лоз</v>
      </c>
      <c r="CA333" s="29" t="str">
        <f t="shared" si="544"/>
        <v>Бер</v>
      </c>
      <c r="CB333" s="29" t="str">
        <f t="shared" si="544"/>
        <v>Нов</v>
      </c>
      <c r="CC333" s="29" t="str">
        <f t="shared" si="544"/>
        <v>Дуб</v>
      </c>
      <c r="CD333" s="29" t="str">
        <f t="shared" si="544"/>
        <v>ОГП</v>
      </c>
      <c r="CE333" s="29" t="str">
        <f t="shared" si="544"/>
        <v>Вас</v>
      </c>
      <c r="CF333" s="29" t="str">
        <f t="shared" si="544"/>
        <v>Яро</v>
      </c>
      <c r="CG333" s="29" t="str">
        <f t="shared" si="544"/>
        <v>БЛА</v>
      </c>
      <c r="CH333" s="29" t="str">
        <f t="shared" si="544"/>
        <v>Чер</v>
      </c>
      <c r="CI333" s="29" t="str">
        <f t="shared" si="544"/>
        <v>Мос</v>
      </c>
      <c r="CJ333" s="29" t="str">
        <f t="shared" si="544"/>
        <v>Бин</v>
      </c>
      <c r="CK333" s="29" t="str">
        <f t="shared" si="544"/>
        <v>Жег</v>
      </c>
      <c r="CL333" s="29" t="str">
        <f t="shared" si="544"/>
        <v>Кас</v>
      </c>
      <c r="CM333" s="29" t="str">
        <f t="shared" si="544"/>
        <v>Сем</v>
      </c>
      <c r="CN333" s="29" t="str">
        <f t="shared" si="544"/>
        <v>Мор</v>
      </c>
      <c r="CO333" s="29" t="str">
        <f t="shared" si="544"/>
        <v>Мох</v>
      </c>
      <c r="CP333" s="29" t="str">
        <f t="shared" si="544"/>
        <v/>
      </c>
      <c r="CQ333" s="29" t="str">
        <f t="shared" si="544"/>
        <v/>
      </c>
      <c r="CR333" s="29" t="str">
        <f t="shared" si="544"/>
        <v/>
      </c>
      <c r="CS333" s="29" t="str">
        <f t="shared" si="544"/>
        <v/>
      </c>
      <c r="CT333" s="29" t="str">
        <f t="shared" si="544"/>
        <v/>
      </c>
      <c r="CU333" s="29" t="str">
        <f t="shared" si="544"/>
        <v/>
      </c>
      <c r="CX333" s="41" t="s">
        <v>210</v>
      </c>
      <c r="CY333" s="29">
        <v>3</v>
      </c>
      <c r="CZ333" s="29" t="str">
        <f t="shared" ref="CZ333:DV333" si="545">IF(ISNA(MATCH(CZ292,$AF$53:$AF$112,0)),"",INDEX($C$53:$C$112,MATCH(CZ292,$AF$53:$AF$112,0)))</f>
        <v/>
      </c>
      <c r="DA333" s="29" t="str">
        <f t="shared" si="545"/>
        <v/>
      </c>
      <c r="DB333" s="29" t="str">
        <f t="shared" si="545"/>
        <v/>
      </c>
      <c r="DC333" s="29" t="str">
        <f t="shared" si="545"/>
        <v/>
      </c>
      <c r="DD333" s="29" t="str">
        <f t="shared" si="545"/>
        <v/>
      </c>
      <c r="DE333" s="29" t="str">
        <f t="shared" si="545"/>
        <v/>
      </c>
      <c r="DF333" s="29" t="str">
        <f t="shared" si="545"/>
        <v>Мал</v>
      </c>
      <c r="DG333" s="29" t="str">
        <f t="shared" si="545"/>
        <v>Псы</v>
      </c>
      <c r="DH333" s="29" t="str">
        <f t="shared" si="545"/>
        <v>Ярм</v>
      </c>
      <c r="DI333" s="29" t="str">
        <f t="shared" si="545"/>
        <v>Хом</v>
      </c>
      <c r="DJ333" s="29" t="str">
        <f t="shared" si="545"/>
        <v/>
      </c>
      <c r="DK333" s="29" t="str">
        <f t="shared" si="545"/>
        <v/>
      </c>
      <c r="DL333" s="29" t="str">
        <f t="shared" si="545"/>
        <v/>
      </c>
      <c r="DM333" s="29" t="str">
        <f t="shared" si="545"/>
        <v/>
      </c>
      <c r="DN333" s="29" t="str">
        <f t="shared" si="545"/>
        <v>ОВТ</v>
      </c>
      <c r="DO333" s="29" t="str">
        <f t="shared" si="545"/>
        <v/>
      </c>
      <c r="DP333" s="29" t="str">
        <f t="shared" si="545"/>
        <v>Вла</v>
      </c>
      <c r="DQ333" s="29" t="str">
        <f t="shared" si="545"/>
        <v/>
      </c>
      <c r="DR333" s="29" t="str">
        <f t="shared" si="545"/>
        <v/>
      </c>
      <c r="DS333" s="29" t="str">
        <f t="shared" si="545"/>
        <v/>
      </c>
      <c r="DT333" s="29" t="str">
        <f t="shared" si="545"/>
        <v/>
      </c>
      <c r="DU333" s="29" t="str">
        <f t="shared" si="545"/>
        <v/>
      </c>
      <c r="DV333" s="29" t="str">
        <f t="shared" si="545"/>
        <v/>
      </c>
      <c r="DX333" s="41" t="s">
        <v>210</v>
      </c>
      <c r="DY333" s="29">
        <v>3</v>
      </c>
      <c r="DZ333" s="29" t="str">
        <f t="shared" ref="DZ333:FV333" si="546">IF(ISNA(MATCH(DZ292,$AF$53:$AF$112,0)),"",INDEX($C$53:$C$112,MATCH(DZ292,$AF$53:$AF$112,0)))</f>
        <v/>
      </c>
      <c r="EA333" s="29" t="str">
        <f t="shared" si="546"/>
        <v/>
      </c>
      <c r="EB333" s="29" t="str">
        <f t="shared" si="546"/>
        <v/>
      </c>
      <c r="EC333" s="29" t="str">
        <f t="shared" si="546"/>
        <v/>
      </c>
      <c r="ED333" s="29" t="str">
        <f t="shared" si="546"/>
        <v/>
      </c>
      <c r="EE333" s="29" t="str">
        <f t="shared" si="546"/>
        <v/>
      </c>
      <c r="EF333" s="29" t="str">
        <f t="shared" si="546"/>
        <v/>
      </c>
      <c r="EG333" s="29" t="str">
        <f t="shared" si="546"/>
        <v/>
      </c>
      <c r="EH333" s="29" t="str">
        <f t="shared" si="546"/>
        <v/>
      </c>
      <c r="EI333" s="29" t="str">
        <f t="shared" si="546"/>
        <v/>
      </c>
      <c r="EJ333" s="29" t="str">
        <f t="shared" si="546"/>
        <v/>
      </c>
      <c r="EK333" s="29" t="str">
        <f t="shared" si="546"/>
        <v/>
      </c>
      <c r="EL333" s="29" t="str">
        <f t="shared" si="546"/>
        <v/>
      </c>
      <c r="EM333" s="29" t="str">
        <f t="shared" si="546"/>
        <v/>
      </c>
      <c r="EN333" s="29" t="str">
        <f t="shared" si="546"/>
        <v/>
      </c>
      <c r="EO333" s="29" t="str">
        <f t="shared" si="546"/>
        <v/>
      </c>
      <c r="EP333" s="29" t="str">
        <f t="shared" si="546"/>
        <v/>
      </c>
      <c r="EQ333" s="29" t="str">
        <f t="shared" si="546"/>
        <v/>
      </c>
      <c r="ER333" s="29" t="str">
        <f t="shared" si="546"/>
        <v/>
      </c>
      <c r="ES333" s="29" t="str">
        <f t="shared" si="546"/>
        <v/>
      </c>
      <c r="ET333" s="29" t="str">
        <f t="shared" si="546"/>
        <v/>
      </c>
      <c r="EU333" s="29" t="str">
        <f t="shared" si="546"/>
        <v/>
      </c>
      <c r="EV333" s="29" t="str">
        <f t="shared" si="546"/>
        <v/>
      </c>
      <c r="EX333" s="41" t="s">
        <v>210</v>
      </c>
      <c r="EY333" s="29">
        <v>3</v>
      </c>
      <c r="EZ333" s="29" t="str">
        <f t="shared" ref="EZ333:FU333" si="547">IF(ISNA(MATCH(EZ292,$AF$53:$AF$112,0)),"",INDEX($C$53:$C$112,MATCH(EZ292,$AF$53:$AF$112,0)))</f>
        <v/>
      </c>
      <c r="FA333" s="29" t="str">
        <f t="shared" si="547"/>
        <v/>
      </c>
      <c r="FB333" s="29" t="str">
        <f t="shared" si="547"/>
        <v/>
      </c>
      <c r="FC333" s="29" t="str">
        <f t="shared" si="547"/>
        <v/>
      </c>
      <c r="FD333" s="29" t="str">
        <f t="shared" si="547"/>
        <v/>
      </c>
      <c r="FE333" s="29" t="str">
        <f t="shared" si="547"/>
        <v/>
      </c>
      <c r="FF333" s="29" t="str">
        <f t="shared" si="547"/>
        <v/>
      </c>
      <c r="FG333" s="29" t="str">
        <f t="shared" si="547"/>
        <v/>
      </c>
      <c r="FH333" s="29" t="str">
        <f t="shared" si="547"/>
        <v/>
      </c>
      <c r="FI333" s="29" t="str">
        <f t="shared" si="547"/>
        <v/>
      </c>
      <c r="FJ333" s="29" t="str">
        <f t="shared" si="547"/>
        <v/>
      </c>
      <c r="FK333" s="29" t="str">
        <f t="shared" si="547"/>
        <v/>
      </c>
      <c r="FL333" s="29" t="str">
        <f t="shared" si="547"/>
        <v/>
      </c>
      <c r="FM333" s="29" t="str">
        <f t="shared" si="547"/>
        <v/>
      </c>
      <c r="FN333" s="29" t="str">
        <f t="shared" si="547"/>
        <v/>
      </c>
      <c r="FO333" s="29" t="str">
        <f t="shared" si="547"/>
        <v/>
      </c>
      <c r="FP333" s="29" t="str">
        <f t="shared" si="547"/>
        <v/>
      </c>
      <c r="FQ333" s="29" t="str">
        <f t="shared" si="547"/>
        <v/>
      </c>
      <c r="FR333" s="29" t="str">
        <f t="shared" si="547"/>
        <v/>
      </c>
      <c r="FS333" s="29" t="str">
        <f t="shared" si="547"/>
        <v/>
      </c>
      <c r="FT333" s="29" t="str">
        <f t="shared" si="547"/>
        <v/>
      </c>
      <c r="FU333" s="29" t="str">
        <f t="shared" si="547"/>
        <v/>
      </c>
      <c r="FV333" s="29" t="str">
        <f t="shared" si="546"/>
        <v/>
      </c>
    </row>
    <row r="334" spans="9:178" x14ac:dyDescent="0.25">
      <c r="I334" s="26" t="s">
        <v>210</v>
      </c>
      <c r="J334" s="29">
        <v>4</v>
      </c>
      <c r="K334" s="90" t="str">
        <f t="shared" ref="K334:AR334" si="548">K253</f>
        <v>5Б</v>
      </c>
      <c r="L334" s="90" t="str">
        <f t="shared" si="548"/>
        <v>9А</v>
      </c>
      <c r="M334" s="90" t="str">
        <f t="shared" si="548"/>
        <v>5А</v>
      </c>
      <c r="N334" s="90" t="str">
        <f t="shared" si="548"/>
        <v>6Б</v>
      </c>
      <c r="O334" s="90" t="str">
        <f t="shared" si="548"/>
        <v/>
      </c>
      <c r="P334" s="90" t="str">
        <f t="shared" si="548"/>
        <v/>
      </c>
      <c r="Q334" s="90" t="str">
        <f t="shared" si="548"/>
        <v/>
      </c>
      <c r="R334" s="90" t="str">
        <f t="shared" si="548"/>
        <v/>
      </c>
      <c r="S334" s="90" t="str">
        <f t="shared" si="548"/>
        <v>4А</v>
      </c>
      <c r="T334" s="90" t="str">
        <f t="shared" si="548"/>
        <v/>
      </c>
      <c r="U334" s="90" t="str">
        <f t="shared" si="548"/>
        <v>4Б</v>
      </c>
      <c r="V334" s="90" t="str">
        <f t="shared" si="548"/>
        <v>4В</v>
      </c>
      <c r="W334" s="90" t="str">
        <f t="shared" si="548"/>
        <v>4Б</v>
      </c>
      <c r="X334" s="90" t="str">
        <f t="shared" si="548"/>
        <v>4А</v>
      </c>
      <c r="Y334" s="90" t="str">
        <f t="shared" si="548"/>
        <v>4В</v>
      </c>
      <c r="Z334" s="90" t="str">
        <f t="shared" si="548"/>
        <v>8А</v>
      </c>
      <c r="AA334" s="90" t="str">
        <f t="shared" si="548"/>
        <v>7А</v>
      </c>
      <c r="AB334" s="90" t="str">
        <f t="shared" si="548"/>
        <v>6В</v>
      </c>
      <c r="AC334" s="90" t="str">
        <f t="shared" si="548"/>
        <v/>
      </c>
      <c r="AD334" s="90" t="str">
        <f t="shared" si="548"/>
        <v>7В</v>
      </c>
      <c r="AE334" s="90" t="str">
        <f t="shared" si="548"/>
        <v>11А</v>
      </c>
      <c r="AF334" s="90" t="str">
        <f t="shared" si="548"/>
        <v/>
      </c>
      <c r="AG334" s="90" t="str">
        <f t="shared" si="548"/>
        <v/>
      </c>
      <c r="AH334" s="90" t="str">
        <f t="shared" si="548"/>
        <v>10Б</v>
      </c>
      <c r="AI334" s="90" t="str">
        <f t="shared" si="548"/>
        <v>7Б</v>
      </c>
      <c r="AJ334" s="90" t="str">
        <f t="shared" si="548"/>
        <v>8Б</v>
      </c>
      <c r="AK334" s="90" t="str">
        <f t="shared" si="548"/>
        <v/>
      </c>
      <c r="AL334" s="90" t="str">
        <f t="shared" si="548"/>
        <v>9Б</v>
      </c>
      <c r="AM334" s="90" t="str">
        <f t="shared" si="548"/>
        <v>6А</v>
      </c>
      <c r="AN334" s="90" t="str">
        <f t="shared" si="548"/>
        <v>8В</v>
      </c>
      <c r="AO334" s="90" t="str">
        <f t="shared" si="548"/>
        <v>5В</v>
      </c>
      <c r="AP334" s="90" t="str">
        <f t="shared" si="548"/>
        <v>10А</v>
      </c>
      <c r="AQ334" s="90" t="str">
        <f t="shared" si="548"/>
        <v>7В</v>
      </c>
      <c r="AR334" s="90" t="str">
        <f t="shared" si="548"/>
        <v/>
      </c>
      <c r="AW334" s="41" t="s">
        <v>210</v>
      </c>
      <c r="AX334" s="29">
        <v>4</v>
      </c>
      <c r="AY334" s="27" t="str">
        <f t="shared" si="511"/>
        <v>Сок</v>
      </c>
      <c r="AZ334" s="27" t="str">
        <f t="shared" si="512"/>
        <v>Лоз</v>
      </c>
      <c r="BA334" s="27" t="str">
        <f t="shared" si="513"/>
        <v>Кор</v>
      </c>
      <c r="BB334" s="27" t="str">
        <f t="shared" si="514"/>
        <v>Кас</v>
      </c>
      <c r="BC334" s="27" t="str">
        <f t="shared" si="515"/>
        <v>Мос</v>
      </c>
      <c r="BD334" s="27" t="str">
        <f t="shared" si="516"/>
        <v>Бер</v>
      </c>
      <c r="BE334" s="27" t="str">
        <f t="shared" si="517"/>
        <v>Нов</v>
      </c>
      <c r="BF334" s="27" t="str">
        <f t="shared" si="518"/>
        <v>Дуб</v>
      </c>
      <c r="BG334" s="27" t="str">
        <f t="shared" si="519"/>
        <v>Мал/Хом</v>
      </c>
      <c r="BH334" s="27" t="str">
        <f t="shared" si="520"/>
        <v>ОВТ</v>
      </c>
      <c r="BI334" s="27" t="str">
        <f t="shared" si="521"/>
        <v>Бин</v>
      </c>
      <c r="BJ334" s="27" t="str">
        <f t="shared" si="522"/>
        <v>Мор</v>
      </c>
      <c r="BK334" s="27" t="str">
        <f t="shared" si="523"/>
        <v>ОГП</v>
      </c>
      <c r="BL334" s="27" t="str">
        <f t="shared" si="524"/>
        <v>Жег</v>
      </c>
      <c r="BM334" s="27" t="str">
        <f t="shared" si="525"/>
        <v>Чер</v>
      </c>
      <c r="BN334" s="27" t="str">
        <f t="shared" si="526"/>
        <v>Мох</v>
      </c>
      <c r="BO334" s="27" t="str">
        <f t="shared" si="527"/>
        <v>Сем</v>
      </c>
      <c r="BP334" s="27" t="str">
        <f t="shared" si="528"/>
        <v/>
      </c>
      <c r="BQ334" s="27" t="str">
        <f t="shared" si="529"/>
        <v/>
      </c>
      <c r="BR334" s="27" t="str">
        <f t="shared" si="530"/>
        <v/>
      </c>
      <c r="BS334" s="27" t="str">
        <f t="shared" si="531"/>
        <v>Вла/Псы</v>
      </c>
      <c r="BT334" s="27" t="str">
        <f t="shared" si="532"/>
        <v>Яро/Дем</v>
      </c>
      <c r="BU334" s="27" t="str">
        <f t="shared" si="533"/>
        <v>Вас/Ярм</v>
      </c>
      <c r="BW334" s="41" t="s">
        <v>210</v>
      </c>
      <c r="BX334" s="29">
        <v>4</v>
      </c>
      <c r="BY334" s="29" t="str">
        <f t="shared" ref="BY334:CU334" si="549">IF(ISNA(MATCH(BY293,$AF$53:$AF$112,0)),"",INDEX($C$53:$C$112,MATCH(BY293,$AF$53:$AF$112,0)))</f>
        <v>Сок</v>
      </c>
      <c r="BZ334" s="29" t="str">
        <f t="shared" si="549"/>
        <v>Лоз</v>
      </c>
      <c r="CA334" s="29" t="str">
        <f t="shared" si="549"/>
        <v>Кор</v>
      </c>
      <c r="CB334" s="29" t="str">
        <f t="shared" si="549"/>
        <v>Кас</v>
      </c>
      <c r="CC334" s="29" t="str">
        <f t="shared" si="549"/>
        <v>Мос</v>
      </c>
      <c r="CD334" s="29" t="str">
        <f t="shared" si="549"/>
        <v>Бер</v>
      </c>
      <c r="CE334" s="29" t="str">
        <f t="shared" si="549"/>
        <v>Нов</v>
      </c>
      <c r="CF334" s="29" t="str">
        <f t="shared" si="549"/>
        <v>Дуб</v>
      </c>
      <c r="CG334" s="29" t="str">
        <f t="shared" si="549"/>
        <v>Мал</v>
      </c>
      <c r="CH334" s="29" t="str">
        <f t="shared" si="549"/>
        <v>ОВТ</v>
      </c>
      <c r="CI334" s="29" t="str">
        <f t="shared" si="549"/>
        <v>Бин</v>
      </c>
      <c r="CJ334" s="29" t="str">
        <f t="shared" si="549"/>
        <v>Мор</v>
      </c>
      <c r="CK334" s="29" t="str">
        <f t="shared" si="549"/>
        <v>ОГП</v>
      </c>
      <c r="CL334" s="29" t="str">
        <f t="shared" si="549"/>
        <v>Жег</v>
      </c>
      <c r="CM334" s="29" t="str">
        <f t="shared" si="549"/>
        <v>Чер</v>
      </c>
      <c r="CN334" s="29" t="str">
        <f t="shared" si="549"/>
        <v>Мох</v>
      </c>
      <c r="CO334" s="29" t="str">
        <f t="shared" si="549"/>
        <v>Сем</v>
      </c>
      <c r="CP334" s="29" t="str">
        <f t="shared" si="549"/>
        <v/>
      </c>
      <c r="CQ334" s="29" t="str">
        <f t="shared" si="549"/>
        <v/>
      </c>
      <c r="CR334" s="29" t="str">
        <f t="shared" si="549"/>
        <v/>
      </c>
      <c r="CS334" s="29" t="str">
        <f t="shared" si="549"/>
        <v>Вла</v>
      </c>
      <c r="CT334" s="29" t="str">
        <f t="shared" si="549"/>
        <v>Яро</v>
      </c>
      <c r="CU334" s="29" t="str">
        <f t="shared" si="549"/>
        <v>Вас</v>
      </c>
      <c r="CX334" s="41" t="s">
        <v>210</v>
      </c>
      <c r="CY334" s="29">
        <v>4</v>
      </c>
      <c r="CZ334" s="29" t="str">
        <f t="shared" ref="CZ334:DV334" si="550">IF(ISNA(MATCH(CZ293,$AF$53:$AF$112,0)),"",INDEX($C$53:$C$112,MATCH(CZ293,$AF$53:$AF$112,0)))</f>
        <v/>
      </c>
      <c r="DA334" s="29" t="str">
        <f t="shared" si="550"/>
        <v/>
      </c>
      <c r="DB334" s="29" t="str">
        <f t="shared" si="550"/>
        <v/>
      </c>
      <c r="DC334" s="29" t="str">
        <f t="shared" si="550"/>
        <v/>
      </c>
      <c r="DD334" s="29" t="str">
        <f t="shared" si="550"/>
        <v/>
      </c>
      <c r="DE334" s="29" t="str">
        <f t="shared" si="550"/>
        <v/>
      </c>
      <c r="DF334" s="29" t="str">
        <f t="shared" si="550"/>
        <v/>
      </c>
      <c r="DG334" s="29" t="str">
        <f t="shared" si="550"/>
        <v/>
      </c>
      <c r="DH334" s="29" t="str">
        <f t="shared" si="550"/>
        <v>Хом</v>
      </c>
      <c r="DI334" s="29" t="str">
        <f t="shared" si="550"/>
        <v/>
      </c>
      <c r="DJ334" s="29" t="str">
        <f t="shared" si="550"/>
        <v/>
      </c>
      <c r="DK334" s="29" t="str">
        <f t="shared" si="550"/>
        <v/>
      </c>
      <c r="DL334" s="29" t="str">
        <f t="shared" si="550"/>
        <v/>
      </c>
      <c r="DM334" s="29" t="str">
        <f t="shared" si="550"/>
        <v/>
      </c>
      <c r="DN334" s="29" t="str">
        <f t="shared" si="550"/>
        <v/>
      </c>
      <c r="DO334" s="29" t="str">
        <f t="shared" si="550"/>
        <v/>
      </c>
      <c r="DP334" s="29" t="str">
        <f t="shared" si="550"/>
        <v/>
      </c>
      <c r="DQ334" s="29" t="str">
        <f t="shared" si="550"/>
        <v/>
      </c>
      <c r="DR334" s="29" t="str">
        <f t="shared" si="550"/>
        <v/>
      </c>
      <c r="DS334" s="29" t="str">
        <f t="shared" si="550"/>
        <v/>
      </c>
      <c r="DT334" s="29" t="str">
        <f t="shared" si="550"/>
        <v>Псы</v>
      </c>
      <c r="DU334" s="29" t="str">
        <f t="shared" si="550"/>
        <v>Дем</v>
      </c>
      <c r="DV334" s="29" t="str">
        <f t="shared" si="550"/>
        <v>Ярм</v>
      </c>
      <c r="DX334" s="41" t="s">
        <v>210</v>
      </c>
      <c r="DY334" s="29">
        <v>4</v>
      </c>
      <c r="DZ334" s="29" t="str">
        <f t="shared" ref="DZ334:FV334" si="551">IF(ISNA(MATCH(DZ293,$AF$53:$AF$112,0)),"",INDEX($C$53:$C$112,MATCH(DZ293,$AF$53:$AF$112,0)))</f>
        <v/>
      </c>
      <c r="EA334" s="29" t="str">
        <f t="shared" si="551"/>
        <v/>
      </c>
      <c r="EB334" s="29" t="str">
        <f t="shared" si="551"/>
        <v/>
      </c>
      <c r="EC334" s="29" t="str">
        <f t="shared" si="551"/>
        <v/>
      </c>
      <c r="ED334" s="29" t="str">
        <f t="shared" si="551"/>
        <v/>
      </c>
      <c r="EE334" s="29" t="str">
        <f t="shared" si="551"/>
        <v/>
      </c>
      <c r="EF334" s="29" t="str">
        <f t="shared" si="551"/>
        <v/>
      </c>
      <c r="EG334" s="29" t="str">
        <f t="shared" si="551"/>
        <v/>
      </c>
      <c r="EH334" s="29" t="str">
        <f t="shared" si="551"/>
        <v/>
      </c>
      <c r="EI334" s="29" t="str">
        <f t="shared" si="551"/>
        <v/>
      </c>
      <c r="EJ334" s="29" t="str">
        <f t="shared" si="551"/>
        <v/>
      </c>
      <c r="EK334" s="29" t="str">
        <f t="shared" si="551"/>
        <v/>
      </c>
      <c r="EL334" s="29" t="str">
        <f t="shared" si="551"/>
        <v/>
      </c>
      <c r="EM334" s="29" t="str">
        <f t="shared" si="551"/>
        <v/>
      </c>
      <c r="EN334" s="29" t="str">
        <f t="shared" si="551"/>
        <v/>
      </c>
      <c r="EO334" s="29" t="str">
        <f t="shared" si="551"/>
        <v/>
      </c>
      <c r="EP334" s="29" t="str">
        <f t="shared" si="551"/>
        <v/>
      </c>
      <c r="EQ334" s="29" t="str">
        <f t="shared" si="551"/>
        <v/>
      </c>
      <c r="ER334" s="29" t="str">
        <f t="shared" si="551"/>
        <v/>
      </c>
      <c r="ES334" s="29" t="str">
        <f t="shared" si="551"/>
        <v/>
      </c>
      <c r="ET334" s="29" t="str">
        <f t="shared" si="551"/>
        <v/>
      </c>
      <c r="EU334" s="29" t="str">
        <f t="shared" si="551"/>
        <v/>
      </c>
      <c r="EV334" s="29" t="str">
        <f t="shared" si="551"/>
        <v/>
      </c>
      <c r="EX334" s="41" t="s">
        <v>210</v>
      </c>
      <c r="EY334" s="29">
        <v>4</v>
      </c>
      <c r="EZ334" s="29" t="str">
        <f t="shared" ref="EZ334:FU334" si="552">IF(ISNA(MATCH(EZ293,$AF$53:$AF$112,0)),"",INDEX($C$53:$C$112,MATCH(EZ293,$AF$53:$AF$112,0)))</f>
        <v/>
      </c>
      <c r="FA334" s="29" t="str">
        <f t="shared" si="552"/>
        <v/>
      </c>
      <c r="FB334" s="29" t="str">
        <f t="shared" si="552"/>
        <v/>
      </c>
      <c r="FC334" s="29" t="str">
        <f t="shared" si="552"/>
        <v/>
      </c>
      <c r="FD334" s="29" t="str">
        <f t="shared" si="552"/>
        <v/>
      </c>
      <c r="FE334" s="29" t="str">
        <f t="shared" si="552"/>
        <v/>
      </c>
      <c r="FF334" s="29" t="str">
        <f t="shared" si="552"/>
        <v/>
      </c>
      <c r="FG334" s="29" t="str">
        <f t="shared" si="552"/>
        <v/>
      </c>
      <c r="FH334" s="29" t="str">
        <f t="shared" si="552"/>
        <v/>
      </c>
      <c r="FI334" s="29" t="str">
        <f t="shared" si="552"/>
        <v/>
      </c>
      <c r="FJ334" s="29" t="str">
        <f t="shared" si="552"/>
        <v/>
      </c>
      <c r="FK334" s="29" t="str">
        <f t="shared" si="552"/>
        <v/>
      </c>
      <c r="FL334" s="29" t="str">
        <f t="shared" si="552"/>
        <v/>
      </c>
      <c r="FM334" s="29" t="str">
        <f t="shared" si="552"/>
        <v/>
      </c>
      <c r="FN334" s="29" t="str">
        <f t="shared" si="552"/>
        <v/>
      </c>
      <c r="FO334" s="29" t="str">
        <f t="shared" si="552"/>
        <v/>
      </c>
      <c r="FP334" s="29" t="str">
        <f t="shared" si="552"/>
        <v/>
      </c>
      <c r="FQ334" s="29" t="str">
        <f t="shared" si="552"/>
        <v/>
      </c>
      <c r="FR334" s="29" t="str">
        <f t="shared" si="552"/>
        <v/>
      </c>
      <c r="FS334" s="29" t="str">
        <f t="shared" si="552"/>
        <v/>
      </c>
      <c r="FT334" s="29" t="str">
        <f t="shared" si="552"/>
        <v/>
      </c>
      <c r="FU334" s="29" t="str">
        <f t="shared" si="552"/>
        <v/>
      </c>
      <c r="FV334" s="29" t="str">
        <f t="shared" si="551"/>
        <v/>
      </c>
    </row>
    <row r="335" spans="9:178" x14ac:dyDescent="0.25">
      <c r="I335" s="26" t="s">
        <v>210</v>
      </c>
      <c r="J335" s="29">
        <v>5</v>
      </c>
      <c r="K335" s="90" t="str">
        <f t="shared" ref="K335:AR335" si="553">K254</f>
        <v>8А</v>
      </c>
      <c r="L335" s="90" t="str">
        <f t="shared" si="553"/>
        <v>9Б</v>
      </c>
      <c r="M335" s="90" t="str">
        <f t="shared" si="553"/>
        <v>7Б</v>
      </c>
      <c r="N335" s="90" t="str">
        <f t="shared" si="553"/>
        <v>6Б</v>
      </c>
      <c r="O335" s="90" t="str">
        <f t="shared" si="553"/>
        <v/>
      </c>
      <c r="P335" s="90" t="str">
        <f t="shared" si="553"/>
        <v/>
      </c>
      <c r="Q335" s="90" t="str">
        <f t="shared" si="553"/>
        <v/>
      </c>
      <c r="R335" s="90" t="str">
        <f t="shared" si="553"/>
        <v/>
      </c>
      <c r="S335" s="90" t="str">
        <f t="shared" si="553"/>
        <v>7А</v>
      </c>
      <c r="T335" s="90" t="str">
        <f t="shared" si="553"/>
        <v>10А</v>
      </c>
      <c r="U335" s="90" t="str">
        <f t="shared" si="553"/>
        <v>10Б</v>
      </c>
      <c r="V335" s="90" t="str">
        <f t="shared" si="553"/>
        <v/>
      </c>
      <c r="W335" s="90" t="str">
        <f t="shared" si="553"/>
        <v>10Б</v>
      </c>
      <c r="X335" s="90" t="str">
        <f t="shared" si="553"/>
        <v>10А</v>
      </c>
      <c r="Y335" s="90" t="str">
        <f t="shared" si="553"/>
        <v>10А</v>
      </c>
      <c r="Z335" s="90" t="str">
        <f t="shared" si="553"/>
        <v>8В</v>
      </c>
      <c r="AA335" s="90" t="str">
        <f t="shared" si="553"/>
        <v>9А</v>
      </c>
      <c r="AB335" s="90" t="str">
        <f t="shared" si="553"/>
        <v>8Б</v>
      </c>
      <c r="AC335" s="90" t="str">
        <f t="shared" si="553"/>
        <v/>
      </c>
      <c r="AD335" s="90" t="str">
        <f t="shared" si="553"/>
        <v>7А</v>
      </c>
      <c r="AE335" s="90" t="str">
        <f t="shared" si="553"/>
        <v/>
      </c>
      <c r="AF335" s="90" t="str">
        <f t="shared" si="553"/>
        <v/>
      </c>
      <c r="AG335" s="90" t="str">
        <f t="shared" si="553"/>
        <v/>
      </c>
      <c r="AH335" s="90" t="str">
        <f t="shared" si="553"/>
        <v/>
      </c>
      <c r="AI335" s="90" t="str">
        <f t="shared" si="553"/>
        <v>6А</v>
      </c>
      <c r="AJ335" s="90" t="str">
        <f t="shared" si="553"/>
        <v>11А</v>
      </c>
      <c r="AK335" s="90" t="str">
        <f t="shared" si="553"/>
        <v/>
      </c>
      <c r="AL335" s="90" t="str">
        <f t="shared" si="553"/>
        <v>11А</v>
      </c>
      <c r="AM335" s="90" t="str">
        <f t="shared" si="553"/>
        <v>5А</v>
      </c>
      <c r="AN335" s="90" t="str">
        <f t="shared" si="553"/>
        <v>6В</v>
      </c>
      <c r="AO335" s="90" t="str">
        <f t="shared" si="553"/>
        <v>5Б</v>
      </c>
      <c r="AP335" s="90" t="str">
        <f t="shared" si="553"/>
        <v>7В</v>
      </c>
      <c r="AQ335" s="90" t="str">
        <f t="shared" si="553"/>
        <v>7В</v>
      </c>
      <c r="AR335" s="90" t="str">
        <f t="shared" si="553"/>
        <v>5В</v>
      </c>
      <c r="AW335" s="41" t="s">
        <v>210</v>
      </c>
      <c r="AX335" s="29">
        <v>5</v>
      </c>
      <c r="AY335" s="27" t="str">
        <f t="shared" si="511"/>
        <v>Кас</v>
      </c>
      <c r="AZ335" s="27" t="str">
        <f t="shared" si="512"/>
        <v>Кор</v>
      </c>
      <c r="BA335" s="27" t="str">
        <f t="shared" si="513"/>
        <v>Гор</v>
      </c>
      <c r="BB335" s="27" t="str">
        <f t="shared" si="514"/>
        <v>Дуб</v>
      </c>
      <c r="BC335" s="27" t="str">
        <f t="shared" si="515"/>
        <v>Мос</v>
      </c>
      <c r="BD335" s="27" t="str">
        <f t="shared" si="516"/>
        <v>Мор</v>
      </c>
      <c r="BE335" s="27" t="str">
        <f t="shared" si="517"/>
        <v>Мал/Вла</v>
      </c>
      <c r="BF335" s="27" t="str">
        <f t="shared" si="518"/>
        <v>Сок</v>
      </c>
      <c r="BG335" s="27" t="str">
        <f t="shared" si="519"/>
        <v>Чер/Хом</v>
      </c>
      <c r="BH335" s="27" t="str">
        <f t="shared" si="520"/>
        <v>Лоз</v>
      </c>
      <c r="BI335" s="27" t="str">
        <f t="shared" si="521"/>
        <v>Бер</v>
      </c>
      <c r="BJ335" s="27" t="str">
        <f t="shared" si="522"/>
        <v>ОВТ</v>
      </c>
      <c r="BK335" s="27" t="str">
        <f t="shared" si="523"/>
        <v>Нов</v>
      </c>
      <c r="BL335" s="27" t="str">
        <f t="shared" si="524"/>
        <v>ОГП</v>
      </c>
      <c r="BM335" s="27" t="str">
        <f t="shared" si="525"/>
        <v>БЛА/Псы/Ярм</v>
      </c>
      <c r="BN335" s="27" t="str">
        <f t="shared" si="526"/>
        <v>Яро/Дем</v>
      </c>
      <c r="BO335" s="27" t="str">
        <f t="shared" si="527"/>
        <v>Жег/Бин</v>
      </c>
      <c r="BP335" s="27" t="str">
        <f t="shared" si="528"/>
        <v/>
      </c>
      <c r="BQ335" s="27" t="str">
        <f t="shared" si="529"/>
        <v/>
      </c>
      <c r="BR335" s="27" t="str">
        <f t="shared" si="530"/>
        <v/>
      </c>
      <c r="BS335" s="27" t="str">
        <f t="shared" si="531"/>
        <v/>
      </c>
      <c r="BT335" s="27" t="str">
        <f t="shared" si="532"/>
        <v/>
      </c>
      <c r="BU335" s="27" t="str">
        <f t="shared" si="533"/>
        <v/>
      </c>
      <c r="BW335" s="41" t="s">
        <v>210</v>
      </c>
      <c r="BX335" s="29">
        <v>5</v>
      </c>
      <c r="BY335" s="29" t="str">
        <f t="shared" ref="BY335:CU335" si="554">IF(ISNA(MATCH(BY294,$AF$53:$AF$112,0)),"",INDEX($C$53:$C$112,MATCH(BY294,$AF$53:$AF$112,0)))</f>
        <v>Кас</v>
      </c>
      <c r="BZ335" s="29" t="str">
        <f t="shared" si="554"/>
        <v>Кор</v>
      </c>
      <c r="CA335" s="29" t="str">
        <f t="shared" si="554"/>
        <v>Гор</v>
      </c>
      <c r="CB335" s="29" t="str">
        <f t="shared" si="554"/>
        <v>Дуб</v>
      </c>
      <c r="CC335" s="29" t="str">
        <f t="shared" si="554"/>
        <v>Мос</v>
      </c>
      <c r="CD335" s="29" t="str">
        <f t="shared" si="554"/>
        <v>Мор</v>
      </c>
      <c r="CE335" s="29" t="str">
        <f t="shared" si="554"/>
        <v>Мал</v>
      </c>
      <c r="CF335" s="29" t="str">
        <f t="shared" si="554"/>
        <v>Сок</v>
      </c>
      <c r="CG335" s="29" t="str">
        <f t="shared" si="554"/>
        <v>Чер</v>
      </c>
      <c r="CH335" s="29" t="str">
        <f t="shared" si="554"/>
        <v>Лоз</v>
      </c>
      <c r="CI335" s="29" t="str">
        <f t="shared" si="554"/>
        <v>Бер</v>
      </c>
      <c r="CJ335" s="29" t="str">
        <f t="shared" si="554"/>
        <v>ОВТ</v>
      </c>
      <c r="CK335" s="29" t="str">
        <f t="shared" si="554"/>
        <v>Нов</v>
      </c>
      <c r="CL335" s="29" t="str">
        <f t="shared" si="554"/>
        <v>ОГП</v>
      </c>
      <c r="CM335" s="29" t="str">
        <f t="shared" si="554"/>
        <v>БЛА</v>
      </c>
      <c r="CN335" s="29" t="str">
        <f t="shared" si="554"/>
        <v>Яро</v>
      </c>
      <c r="CO335" s="29" t="str">
        <f t="shared" si="554"/>
        <v>Жег</v>
      </c>
      <c r="CP335" s="29" t="str">
        <f t="shared" si="554"/>
        <v/>
      </c>
      <c r="CQ335" s="29" t="str">
        <f t="shared" si="554"/>
        <v/>
      </c>
      <c r="CR335" s="29" t="str">
        <f t="shared" si="554"/>
        <v/>
      </c>
      <c r="CS335" s="29" t="str">
        <f t="shared" si="554"/>
        <v/>
      </c>
      <c r="CT335" s="29" t="str">
        <f t="shared" si="554"/>
        <v/>
      </c>
      <c r="CU335" s="29" t="str">
        <f t="shared" si="554"/>
        <v/>
      </c>
      <c r="CX335" s="41" t="s">
        <v>210</v>
      </c>
      <c r="CY335" s="29">
        <v>5</v>
      </c>
      <c r="CZ335" s="29" t="str">
        <f t="shared" ref="CZ335:DV335" si="555">IF(ISNA(MATCH(CZ294,$AF$53:$AF$112,0)),"",INDEX($C$53:$C$112,MATCH(CZ294,$AF$53:$AF$112,0)))</f>
        <v/>
      </c>
      <c r="DA335" s="29" t="str">
        <f t="shared" si="555"/>
        <v/>
      </c>
      <c r="DB335" s="29" t="str">
        <f t="shared" si="555"/>
        <v/>
      </c>
      <c r="DC335" s="29" t="str">
        <f t="shared" si="555"/>
        <v/>
      </c>
      <c r="DD335" s="29" t="str">
        <f t="shared" si="555"/>
        <v/>
      </c>
      <c r="DE335" s="29" t="str">
        <f t="shared" si="555"/>
        <v/>
      </c>
      <c r="DF335" s="29" t="str">
        <f t="shared" si="555"/>
        <v>Вла</v>
      </c>
      <c r="DG335" s="29" t="str">
        <f t="shared" si="555"/>
        <v/>
      </c>
      <c r="DH335" s="29" t="str">
        <f t="shared" si="555"/>
        <v>Хом</v>
      </c>
      <c r="DI335" s="29" t="str">
        <f t="shared" si="555"/>
        <v/>
      </c>
      <c r="DJ335" s="29" t="str">
        <f t="shared" si="555"/>
        <v/>
      </c>
      <c r="DK335" s="29" t="str">
        <f t="shared" si="555"/>
        <v/>
      </c>
      <c r="DL335" s="29" t="str">
        <f t="shared" si="555"/>
        <v/>
      </c>
      <c r="DM335" s="29" t="str">
        <f t="shared" si="555"/>
        <v/>
      </c>
      <c r="DN335" s="29" t="str">
        <f t="shared" si="555"/>
        <v>Псы</v>
      </c>
      <c r="DO335" s="29" t="str">
        <f t="shared" si="555"/>
        <v>Дем</v>
      </c>
      <c r="DP335" s="29" t="str">
        <f t="shared" si="555"/>
        <v>Бин</v>
      </c>
      <c r="DQ335" s="29" t="str">
        <f t="shared" si="555"/>
        <v/>
      </c>
      <c r="DR335" s="29" t="str">
        <f t="shared" si="555"/>
        <v/>
      </c>
      <c r="DS335" s="29" t="str">
        <f t="shared" si="555"/>
        <v/>
      </c>
      <c r="DT335" s="29" t="str">
        <f t="shared" si="555"/>
        <v/>
      </c>
      <c r="DU335" s="29" t="str">
        <f t="shared" si="555"/>
        <v/>
      </c>
      <c r="DV335" s="29" t="str">
        <f t="shared" si="555"/>
        <v/>
      </c>
      <c r="DX335" s="41" t="s">
        <v>210</v>
      </c>
      <c r="DY335" s="29">
        <v>5</v>
      </c>
      <c r="DZ335" s="29" t="str">
        <f t="shared" ref="DZ335:FV335" si="556">IF(ISNA(MATCH(DZ294,$AF$53:$AF$112,0)),"",INDEX($C$53:$C$112,MATCH(DZ294,$AF$53:$AF$112,0)))</f>
        <v/>
      </c>
      <c r="EA335" s="29" t="str">
        <f t="shared" si="556"/>
        <v/>
      </c>
      <c r="EB335" s="29" t="str">
        <f t="shared" si="556"/>
        <v/>
      </c>
      <c r="EC335" s="29" t="str">
        <f t="shared" si="556"/>
        <v/>
      </c>
      <c r="ED335" s="29" t="str">
        <f t="shared" si="556"/>
        <v/>
      </c>
      <c r="EE335" s="29" t="str">
        <f t="shared" si="556"/>
        <v/>
      </c>
      <c r="EF335" s="29" t="str">
        <f t="shared" si="556"/>
        <v/>
      </c>
      <c r="EG335" s="29" t="str">
        <f t="shared" si="556"/>
        <v/>
      </c>
      <c r="EH335" s="29" t="str">
        <f t="shared" si="556"/>
        <v/>
      </c>
      <c r="EI335" s="29" t="str">
        <f t="shared" si="556"/>
        <v/>
      </c>
      <c r="EJ335" s="29" t="str">
        <f t="shared" si="556"/>
        <v/>
      </c>
      <c r="EK335" s="29" t="str">
        <f t="shared" si="556"/>
        <v/>
      </c>
      <c r="EL335" s="29" t="str">
        <f t="shared" si="556"/>
        <v/>
      </c>
      <c r="EM335" s="29" t="str">
        <f t="shared" si="556"/>
        <v/>
      </c>
      <c r="EN335" s="29" t="str">
        <f t="shared" si="556"/>
        <v>Ярм</v>
      </c>
      <c r="EO335" s="29" t="str">
        <f t="shared" si="556"/>
        <v/>
      </c>
      <c r="EP335" s="29" t="str">
        <f t="shared" si="556"/>
        <v/>
      </c>
      <c r="EQ335" s="29" t="str">
        <f t="shared" si="556"/>
        <v/>
      </c>
      <c r="ER335" s="29" t="str">
        <f t="shared" si="556"/>
        <v/>
      </c>
      <c r="ES335" s="29" t="str">
        <f t="shared" si="556"/>
        <v/>
      </c>
      <c r="ET335" s="29" t="str">
        <f t="shared" si="556"/>
        <v/>
      </c>
      <c r="EU335" s="29" t="str">
        <f t="shared" si="556"/>
        <v/>
      </c>
      <c r="EV335" s="29" t="str">
        <f t="shared" si="556"/>
        <v/>
      </c>
      <c r="EX335" s="41" t="s">
        <v>210</v>
      </c>
      <c r="EY335" s="29">
        <v>5</v>
      </c>
      <c r="EZ335" s="29" t="str">
        <f t="shared" ref="EZ335:FU335" si="557">IF(ISNA(MATCH(EZ294,$AF$53:$AF$112,0)),"",INDEX($C$53:$C$112,MATCH(EZ294,$AF$53:$AF$112,0)))</f>
        <v/>
      </c>
      <c r="FA335" s="29" t="str">
        <f t="shared" si="557"/>
        <v/>
      </c>
      <c r="FB335" s="29" t="str">
        <f t="shared" si="557"/>
        <v/>
      </c>
      <c r="FC335" s="29" t="str">
        <f t="shared" si="557"/>
        <v/>
      </c>
      <c r="FD335" s="29" t="str">
        <f t="shared" si="557"/>
        <v/>
      </c>
      <c r="FE335" s="29" t="str">
        <f t="shared" si="557"/>
        <v/>
      </c>
      <c r="FF335" s="29" t="str">
        <f t="shared" si="557"/>
        <v/>
      </c>
      <c r="FG335" s="29" t="str">
        <f t="shared" si="557"/>
        <v/>
      </c>
      <c r="FH335" s="29" t="str">
        <f t="shared" si="557"/>
        <v/>
      </c>
      <c r="FI335" s="29" t="str">
        <f t="shared" si="557"/>
        <v/>
      </c>
      <c r="FJ335" s="29" t="str">
        <f t="shared" si="557"/>
        <v/>
      </c>
      <c r="FK335" s="29" t="str">
        <f t="shared" si="557"/>
        <v/>
      </c>
      <c r="FL335" s="29" t="str">
        <f t="shared" si="557"/>
        <v/>
      </c>
      <c r="FM335" s="29" t="str">
        <f t="shared" si="557"/>
        <v/>
      </c>
      <c r="FN335" s="29" t="str">
        <f t="shared" si="557"/>
        <v/>
      </c>
      <c r="FO335" s="29" t="str">
        <f t="shared" si="557"/>
        <v/>
      </c>
      <c r="FP335" s="29" t="str">
        <f t="shared" si="557"/>
        <v/>
      </c>
      <c r="FQ335" s="29" t="str">
        <f t="shared" si="557"/>
        <v/>
      </c>
      <c r="FR335" s="29" t="str">
        <f t="shared" si="557"/>
        <v/>
      </c>
      <c r="FS335" s="29" t="str">
        <f t="shared" si="557"/>
        <v/>
      </c>
      <c r="FT335" s="29" t="str">
        <f t="shared" si="557"/>
        <v/>
      </c>
      <c r="FU335" s="29" t="str">
        <f t="shared" si="557"/>
        <v/>
      </c>
      <c r="FV335" s="29" t="str">
        <f t="shared" si="556"/>
        <v/>
      </c>
    </row>
    <row r="336" spans="9:178" x14ac:dyDescent="0.25">
      <c r="I336" s="26" t="s">
        <v>210</v>
      </c>
      <c r="J336" s="29">
        <v>6</v>
      </c>
      <c r="K336" s="90" t="str">
        <f t="shared" ref="K336:AR336" si="558">K255</f>
        <v>8А</v>
      </c>
      <c r="L336" s="90" t="str">
        <f t="shared" si="558"/>
        <v>9А</v>
      </c>
      <c r="M336" s="90" t="str">
        <f t="shared" si="558"/>
        <v/>
      </c>
      <c r="N336" s="90" t="str">
        <f t="shared" si="558"/>
        <v/>
      </c>
      <c r="O336" s="90" t="str">
        <f t="shared" si="558"/>
        <v/>
      </c>
      <c r="P336" s="90" t="str">
        <f t="shared" si="558"/>
        <v/>
      </c>
      <c r="Q336" s="90" t="str">
        <f t="shared" si="558"/>
        <v/>
      </c>
      <c r="R336" s="90" t="str">
        <f t="shared" si="558"/>
        <v/>
      </c>
      <c r="S336" s="90" t="str">
        <f t="shared" si="558"/>
        <v/>
      </c>
      <c r="T336" s="90" t="str">
        <f t="shared" si="558"/>
        <v>8Б</v>
      </c>
      <c r="U336" s="90" t="str">
        <f t="shared" si="558"/>
        <v>8Б</v>
      </c>
      <c r="V336" s="90" t="str">
        <f t="shared" si="558"/>
        <v>8В</v>
      </c>
      <c r="W336" s="90" t="str">
        <f t="shared" si="558"/>
        <v>8Б</v>
      </c>
      <c r="X336" s="90" t="str">
        <f t="shared" si="558"/>
        <v/>
      </c>
      <c r="Y336" s="90" t="str">
        <f t="shared" si="558"/>
        <v>8В</v>
      </c>
      <c r="Z336" s="90" t="str">
        <f t="shared" si="558"/>
        <v/>
      </c>
      <c r="AA336" s="90" t="str">
        <f t="shared" si="558"/>
        <v>9Б</v>
      </c>
      <c r="AB336" s="90" t="str">
        <f t="shared" si="558"/>
        <v/>
      </c>
      <c r="AC336" s="90" t="str">
        <f t="shared" si="558"/>
        <v/>
      </c>
      <c r="AD336" s="90" t="str">
        <f t="shared" si="558"/>
        <v>7В</v>
      </c>
      <c r="AE336" s="90" t="str">
        <f t="shared" si="558"/>
        <v/>
      </c>
      <c r="AF336" s="90" t="str">
        <f t="shared" si="558"/>
        <v/>
      </c>
      <c r="AG336" s="90" t="str">
        <f t="shared" si="558"/>
        <v/>
      </c>
      <c r="AH336" s="90" t="str">
        <f t="shared" si="558"/>
        <v/>
      </c>
      <c r="AI336" s="90" t="str">
        <f t="shared" si="558"/>
        <v>7А</v>
      </c>
      <c r="AJ336" s="90" t="str">
        <f t="shared" si="558"/>
        <v>10А</v>
      </c>
      <c r="AK336" s="90" t="str">
        <f t="shared" si="558"/>
        <v>7Б</v>
      </c>
      <c r="AL336" s="90" t="str">
        <f t="shared" si="558"/>
        <v>10А</v>
      </c>
      <c r="AM336" s="90" t="str">
        <f t="shared" si="558"/>
        <v>11А</v>
      </c>
      <c r="AN336" s="90" t="str">
        <f t="shared" si="558"/>
        <v>11А</v>
      </c>
      <c r="AO336" s="90" t="str">
        <f t="shared" si="558"/>
        <v/>
      </c>
      <c r="AP336" s="90" t="str">
        <f t="shared" si="558"/>
        <v>7В</v>
      </c>
      <c r="AQ336" s="90" t="str">
        <f t="shared" si="558"/>
        <v/>
      </c>
      <c r="AR336" s="90" t="str">
        <f t="shared" si="558"/>
        <v/>
      </c>
      <c r="AW336" s="41" t="s">
        <v>210</v>
      </c>
      <c r="AX336" s="29">
        <v>6</v>
      </c>
      <c r="AY336" s="27" t="str">
        <f t="shared" si="511"/>
        <v/>
      </c>
      <c r="AZ336" s="27" t="str">
        <f t="shared" si="512"/>
        <v/>
      </c>
      <c r="BA336" s="27" t="str">
        <f t="shared" si="513"/>
        <v/>
      </c>
      <c r="BB336" s="27" t="str">
        <f t="shared" si="514"/>
        <v/>
      </c>
      <c r="BC336" s="27" t="str">
        <f t="shared" si="515"/>
        <v/>
      </c>
      <c r="BD336" s="27" t="str">
        <f t="shared" si="516"/>
        <v/>
      </c>
      <c r="BE336" s="27" t="str">
        <f t="shared" si="517"/>
        <v>Дуб</v>
      </c>
      <c r="BF336" s="27" t="str">
        <f t="shared" si="518"/>
        <v>Сав</v>
      </c>
      <c r="BG336" s="27" t="str">
        <f t="shared" si="519"/>
        <v>Чер/Мал</v>
      </c>
      <c r="BH336" s="27" t="str">
        <f t="shared" si="520"/>
        <v>Лоз</v>
      </c>
      <c r="BI336" s="27" t="str">
        <f t="shared" si="521"/>
        <v>БЛА/Яро/Дем</v>
      </c>
      <c r="BJ336" s="27" t="str">
        <f t="shared" si="522"/>
        <v>Вас/Ярм</v>
      </c>
      <c r="BK336" s="27" t="str">
        <f t="shared" si="523"/>
        <v>ОГП</v>
      </c>
      <c r="BL336" s="27" t="str">
        <f t="shared" si="524"/>
        <v>Нов</v>
      </c>
      <c r="BM336" s="27" t="str">
        <f t="shared" si="525"/>
        <v>Жег/Бин</v>
      </c>
      <c r="BN336" s="27" t="str">
        <f t="shared" si="526"/>
        <v/>
      </c>
      <c r="BO336" s="27" t="str">
        <f t="shared" si="527"/>
        <v>Кас/Мор</v>
      </c>
      <c r="BP336" s="27" t="str">
        <f t="shared" si="528"/>
        <v/>
      </c>
      <c r="BQ336" s="27" t="str">
        <f t="shared" si="529"/>
        <v/>
      </c>
      <c r="BR336" s="27" t="str">
        <f t="shared" si="530"/>
        <v/>
      </c>
      <c r="BS336" s="27" t="str">
        <f t="shared" si="531"/>
        <v/>
      </c>
      <c r="BT336" s="27" t="str">
        <f t="shared" si="532"/>
        <v/>
      </c>
      <c r="BU336" s="27" t="str">
        <f t="shared" si="533"/>
        <v/>
      </c>
      <c r="BW336" s="41" t="s">
        <v>210</v>
      </c>
      <c r="BX336" s="29">
        <v>6</v>
      </c>
      <c r="BY336" s="29" t="str">
        <f t="shared" ref="BY336:CU336" si="559">IF(ISNA(MATCH(BY295,$AF$53:$AF$112,0)),"",INDEX($C$53:$C$112,MATCH(BY295,$AF$53:$AF$112,0)))</f>
        <v/>
      </c>
      <c r="BZ336" s="29" t="str">
        <f t="shared" si="559"/>
        <v/>
      </c>
      <c r="CA336" s="29" t="str">
        <f t="shared" si="559"/>
        <v/>
      </c>
      <c r="CB336" s="29" t="str">
        <f t="shared" si="559"/>
        <v/>
      </c>
      <c r="CC336" s="29" t="str">
        <f t="shared" si="559"/>
        <v/>
      </c>
      <c r="CD336" s="29" t="str">
        <f t="shared" si="559"/>
        <v/>
      </c>
      <c r="CE336" s="29" t="str">
        <f t="shared" si="559"/>
        <v>Дуб</v>
      </c>
      <c r="CF336" s="29" t="str">
        <f t="shared" si="559"/>
        <v>Сав</v>
      </c>
      <c r="CG336" s="29" t="str">
        <f t="shared" si="559"/>
        <v>Чер</v>
      </c>
      <c r="CH336" s="29" t="str">
        <f t="shared" si="559"/>
        <v>Лоз</v>
      </c>
      <c r="CI336" s="29" t="str">
        <f t="shared" si="559"/>
        <v>БЛА</v>
      </c>
      <c r="CJ336" s="29" t="str">
        <f t="shared" si="559"/>
        <v>Вас</v>
      </c>
      <c r="CK336" s="29" t="str">
        <f t="shared" si="559"/>
        <v>ОГП</v>
      </c>
      <c r="CL336" s="29" t="str">
        <f t="shared" si="559"/>
        <v>Нов</v>
      </c>
      <c r="CM336" s="29" t="str">
        <f t="shared" si="559"/>
        <v>Жег</v>
      </c>
      <c r="CN336" s="29" t="str">
        <f t="shared" si="559"/>
        <v/>
      </c>
      <c r="CO336" s="29" t="str">
        <f t="shared" si="559"/>
        <v>Кас</v>
      </c>
      <c r="CP336" s="29" t="str">
        <f t="shared" si="559"/>
        <v/>
      </c>
      <c r="CQ336" s="29" t="str">
        <f t="shared" si="559"/>
        <v/>
      </c>
      <c r="CR336" s="29" t="str">
        <f t="shared" si="559"/>
        <v/>
      </c>
      <c r="CS336" s="29" t="str">
        <f t="shared" si="559"/>
        <v/>
      </c>
      <c r="CT336" s="29" t="str">
        <f t="shared" si="559"/>
        <v/>
      </c>
      <c r="CU336" s="29" t="str">
        <f t="shared" si="559"/>
        <v/>
      </c>
      <c r="CX336" s="41" t="s">
        <v>210</v>
      </c>
      <c r="CY336" s="29">
        <v>6</v>
      </c>
      <c r="CZ336" s="29" t="str">
        <f t="shared" ref="CZ336:DV336" si="560">IF(ISNA(MATCH(CZ295,$AF$53:$AF$112,0)),"",INDEX($C$53:$C$112,MATCH(CZ295,$AF$53:$AF$112,0)))</f>
        <v/>
      </c>
      <c r="DA336" s="29" t="str">
        <f t="shared" si="560"/>
        <v/>
      </c>
      <c r="DB336" s="29" t="str">
        <f t="shared" si="560"/>
        <v/>
      </c>
      <c r="DC336" s="29" t="str">
        <f t="shared" si="560"/>
        <v/>
      </c>
      <c r="DD336" s="29" t="str">
        <f t="shared" si="560"/>
        <v/>
      </c>
      <c r="DE336" s="29" t="str">
        <f t="shared" si="560"/>
        <v/>
      </c>
      <c r="DF336" s="29" t="str">
        <f t="shared" si="560"/>
        <v/>
      </c>
      <c r="DG336" s="29" t="str">
        <f t="shared" si="560"/>
        <v/>
      </c>
      <c r="DH336" s="29" t="str">
        <f t="shared" si="560"/>
        <v>Мал</v>
      </c>
      <c r="DI336" s="29" t="str">
        <f t="shared" si="560"/>
        <v/>
      </c>
      <c r="DJ336" s="29" t="str">
        <f t="shared" si="560"/>
        <v>Яро</v>
      </c>
      <c r="DK336" s="29" t="str">
        <f t="shared" si="560"/>
        <v>Ярм</v>
      </c>
      <c r="DL336" s="29" t="str">
        <f t="shared" si="560"/>
        <v/>
      </c>
      <c r="DM336" s="29" t="str">
        <f t="shared" si="560"/>
        <v/>
      </c>
      <c r="DN336" s="29" t="str">
        <f t="shared" si="560"/>
        <v>Бин</v>
      </c>
      <c r="DO336" s="29" t="str">
        <f t="shared" si="560"/>
        <v/>
      </c>
      <c r="DP336" s="29" t="str">
        <f t="shared" si="560"/>
        <v>Мор</v>
      </c>
      <c r="DQ336" s="29" t="str">
        <f t="shared" si="560"/>
        <v/>
      </c>
      <c r="DR336" s="29" t="str">
        <f t="shared" si="560"/>
        <v/>
      </c>
      <c r="DS336" s="29" t="str">
        <f t="shared" si="560"/>
        <v/>
      </c>
      <c r="DT336" s="29" t="str">
        <f t="shared" si="560"/>
        <v/>
      </c>
      <c r="DU336" s="29" t="str">
        <f t="shared" si="560"/>
        <v/>
      </c>
      <c r="DV336" s="29" t="str">
        <f t="shared" si="560"/>
        <v/>
      </c>
      <c r="DX336" s="41" t="s">
        <v>210</v>
      </c>
      <c r="DY336" s="29">
        <v>6</v>
      </c>
      <c r="DZ336" s="29" t="str">
        <f t="shared" ref="DZ336:FV336" si="561">IF(ISNA(MATCH(DZ295,$AF$53:$AF$112,0)),"",INDEX($C$53:$C$112,MATCH(DZ295,$AF$53:$AF$112,0)))</f>
        <v/>
      </c>
      <c r="EA336" s="29" t="str">
        <f t="shared" si="561"/>
        <v/>
      </c>
      <c r="EB336" s="29" t="str">
        <f t="shared" si="561"/>
        <v/>
      </c>
      <c r="EC336" s="29" t="str">
        <f t="shared" si="561"/>
        <v/>
      </c>
      <c r="ED336" s="29" t="str">
        <f t="shared" si="561"/>
        <v/>
      </c>
      <c r="EE336" s="29" t="str">
        <f t="shared" si="561"/>
        <v/>
      </c>
      <c r="EF336" s="29" t="str">
        <f t="shared" si="561"/>
        <v/>
      </c>
      <c r="EG336" s="29" t="str">
        <f t="shared" si="561"/>
        <v/>
      </c>
      <c r="EH336" s="29" t="str">
        <f t="shared" si="561"/>
        <v/>
      </c>
      <c r="EI336" s="29" t="str">
        <f t="shared" si="561"/>
        <v/>
      </c>
      <c r="EJ336" s="29" t="str">
        <f t="shared" si="561"/>
        <v>Дем</v>
      </c>
      <c r="EK336" s="29" t="str">
        <f t="shared" si="561"/>
        <v/>
      </c>
      <c r="EL336" s="29" t="str">
        <f t="shared" si="561"/>
        <v/>
      </c>
      <c r="EM336" s="29" t="str">
        <f t="shared" si="561"/>
        <v/>
      </c>
      <c r="EN336" s="29" t="str">
        <f t="shared" si="561"/>
        <v/>
      </c>
      <c r="EO336" s="29" t="str">
        <f t="shared" si="561"/>
        <v/>
      </c>
      <c r="EP336" s="29" t="str">
        <f t="shared" si="561"/>
        <v/>
      </c>
      <c r="EQ336" s="29" t="str">
        <f t="shared" si="561"/>
        <v/>
      </c>
      <c r="ER336" s="29" t="str">
        <f t="shared" si="561"/>
        <v/>
      </c>
      <c r="ES336" s="29" t="str">
        <f t="shared" si="561"/>
        <v/>
      </c>
      <c r="ET336" s="29" t="str">
        <f t="shared" si="561"/>
        <v/>
      </c>
      <c r="EU336" s="29" t="str">
        <f t="shared" si="561"/>
        <v/>
      </c>
      <c r="EV336" s="29" t="str">
        <f t="shared" si="561"/>
        <v/>
      </c>
      <c r="EX336" s="41" t="s">
        <v>210</v>
      </c>
      <c r="EY336" s="29">
        <v>6</v>
      </c>
      <c r="EZ336" s="29" t="str">
        <f t="shared" ref="EZ336:FU336" si="562">IF(ISNA(MATCH(EZ295,$AF$53:$AF$112,0)),"",INDEX($C$53:$C$112,MATCH(EZ295,$AF$53:$AF$112,0)))</f>
        <v/>
      </c>
      <c r="FA336" s="29" t="str">
        <f t="shared" si="562"/>
        <v/>
      </c>
      <c r="FB336" s="29" t="str">
        <f t="shared" si="562"/>
        <v/>
      </c>
      <c r="FC336" s="29" t="str">
        <f t="shared" si="562"/>
        <v/>
      </c>
      <c r="FD336" s="29" t="str">
        <f t="shared" si="562"/>
        <v/>
      </c>
      <c r="FE336" s="29" t="str">
        <f t="shared" si="562"/>
        <v/>
      </c>
      <c r="FF336" s="29" t="str">
        <f t="shared" si="562"/>
        <v/>
      </c>
      <c r="FG336" s="29" t="str">
        <f t="shared" si="562"/>
        <v/>
      </c>
      <c r="FH336" s="29" t="str">
        <f t="shared" si="562"/>
        <v/>
      </c>
      <c r="FI336" s="29" t="str">
        <f t="shared" si="562"/>
        <v/>
      </c>
      <c r="FJ336" s="29" t="str">
        <f t="shared" si="562"/>
        <v/>
      </c>
      <c r="FK336" s="29" t="str">
        <f t="shared" si="562"/>
        <v/>
      </c>
      <c r="FL336" s="29" t="str">
        <f t="shared" si="562"/>
        <v/>
      </c>
      <c r="FM336" s="29" t="str">
        <f t="shared" si="562"/>
        <v/>
      </c>
      <c r="FN336" s="29" t="str">
        <f t="shared" si="562"/>
        <v/>
      </c>
      <c r="FO336" s="29" t="str">
        <f t="shared" si="562"/>
        <v/>
      </c>
      <c r="FP336" s="29" t="str">
        <f t="shared" si="562"/>
        <v/>
      </c>
      <c r="FQ336" s="29" t="str">
        <f t="shared" si="562"/>
        <v/>
      </c>
      <c r="FR336" s="29" t="str">
        <f t="shared" si="562"/>
        <v/>
      </c>
      <c r="FS336" s="29" t="str">
        <f t="shared" si="562"/>
        <v/>
      </c>
      <c r="FT336" s="29" t="str">
        <f t="shared" si="562"/>
        <v/>
      </c>
      <c r="FU336" s="29" t="str">
        <f t="shared" si="562"/>
        <v/>
      </c>
      <c r="FV336" s="29" t="str">
        <f t="shared" si="561"/>
        <v/>
      </c>
    </row>
    <row r="337" spans="9:178" x14ac:dyDescent="0.25">
      <c r="I337" s="26" t="s">
        <v>210</v>
      </c>
      <c r="J337" s="88">
        <v>7</v>
      </c>
      <c r="K337" s="90" t="str">
        <f t="shared" ref="K337:AR337" si="563">K256</f>
        <v/>
      </c>
      <c r="L337" s="90" t="str">
        <f t="shared" si="563"/>
        <v/>
      </c>
      <c r="M337" s="90" t="str">
        <f t="shared" si="563"/>
        <v/>
      </c>
      <c r="N337" s="90" t="str">
        <f t="shared" si="563"/>
        <v/>
      </c>
      <c r="O337" s="90" t="str">
        <f t="shared" si="563"/>
        <v/>
      </c>
      <c r="P337" s="90" t="str">
        <f t="shared" si="563"/>
        <v/>
      </c>
      <c r="Q337" s="90" t="str">
        <f t="shared" si="563"/>
        <v/>
      </c>
      <c r="R337" s="90" t="str">
        <f t="shared" si="563"/>
        <v/>
      </c>
      <c r="S337" s="90" t="str">
        <f t="shared" si="563"/>
        <v/>
      </c>
      <c r="T337" s="90" t="str">
        <f t="shared" si="563"/>
        <v/>
      </c>
      <c r="U337" s="90" t="str">
        <f t="shared" si="563"/>
        <v/>
      </c>
      <c r="V337" s="90" t="str">
        <f t="shared" si="563"/>
        <v/>
      </c>
      <c r="W337" s="90" t="str">
        <f t="shared" si="563"/>
        <v/>
      </c>
      <c r="X337" s="90" t="str">
        <f t="shared" si="563"/>
        <v/>
      </c>
      <c r="Y337" s="90" t="str">
        <f t="shared" si="563"/>
        <v/>
      </c>
      <c r="Z337" s="90" t="str">
        <f t="shared" si="563"/>
        <v/>
      </c>
      <c r="AA337" s="90" t="str">
        <f t="shared" si="563"/>
        <v/>
      </c>
      <c r="AB337" s="90" t="str">
        <f t="shared" si="563"/>
        <v/>
      </c>
      <c r="AC337" s="90" t="str">
        <f t="shared" si="563"/>
        <v/>
      </c>
      <c r="AD337" s="90" t="str">
        <f t="shared" si="563"/>
        <v/>
      </c>
      <c r="AE337" s="90" t="str">
        <f t="shared" si="563"/>
        <v/>
      </c>
      <c r="AF337" s="90" t="str">
        <f t="shared" si="563"/>
        <v/>
      </c>
      <c r="AG337" s="90" t="str">
        <f t="shared" si="563"/>
        <v/>
      </c>
      <c r="AH337" s="90" t="str">
        <f t="shared" si="563"/>
        <v>9А</v>
      </c>
      <c r="AI337" s="90" t="str">
        <f t="shared" si="563"/>
        <v/>
      </c>
      <c r="AJ337" s="90" t="str">
        <f t="shared" si="563"/>
        <v/>
      </c>
      <c r="AK337" s="90" t="str">
        <f t="shared" si="563"/>
        <v/>
      </c>
      <c r="AL337" s="90" t="str">
        <f t="shared" si="563"/>
        <v/>
      </c>
      <c r="AM337" s="90" t="str">
        <f t="shared" si="563"/>
        <v>8А</v>
      </c>
      <c r="AN337" s="90" t="str">
        <f t="shared" si="563"/>
        <v/>
      </c>
      <c r="AO337" s="90" t="str">
        <f t="shared" si="563"/>
        <v/>
      </c>
      <c r="AP337" s="90" t="str">
        <f t="shared" si="563"/>
        <v/>
      </c>
      <c r="AQ337" s="90" t="str">
        <f t="shared" si="563"/>
        <v/>
      </c>
      <c r="AR337" s="90" t="str">
        <f t="shared" si="563"/>
        <v/>
      </c>
      <c r="AW337" s="41" t="s">
        <v>210</v>
      </c>
      <c r="AX337" s="88">
        <v>7</v>
      </c>
      <c r="AY337" s="27" t="str">
        <f t="shared" si="511"/>
        <v/>
      </c>
      <c r="AZ337" s="27" t="str">
        <f t="shared" si="512"/>
        <v/>
      </c>
      <c r="BA337" s="27" t="str">
        <f t="shared" si="513"/>
        <v/>
      </c>
      <c r="BB337" s="27" t="str">
        <f t="shared" si="514"/>
        <v/>
      </c>
      <c r="BC337" s="27" t="str">
        <f t="shared" si="515"/>
        <v/>
      </c>
      <c r="BD337" s="27" t="str">
        <f t="shared" si="516"/>
        <v/>
      </c>
      <c r="BE337" s="27" t="str">
        <f t="shared" si="517"/>
        <v/>
      </c>
      <c r="BF337" s="27" t="str">
        <f t="shared" si="518"/>
        <v/>
      </c>
      <c r="BG337" s="27" t="str">
        <f t="shared" si="519"/>
        <v/>
      </c>
      <c r="BH337" s="27" t="str">
        <f t="shared" si="520"/>
        <v>Кас</v>
      </c>
      <c r="BI337" s="27" t="str">
        <f t="shared" si="521"/>
        <v/>
      </c>
      <c r="BJ337" s="27" t="str">
        <f t="shared" si="522"/>
        <v/>
      </c>
      <c r="BK337" s="27" t="str">
        <f t="shared" si="523"/>
        <v>Мох</v>
      </c>
      <c r="BL337" s="27" t="str">
        <f t="shared" si="524"/>
        <v/>
      </c>
      <c r="BM337" s="27" t="str">
        <f t="shared" si="525"/>
        <v/>
      </c>
      <c r="BN337" s="27" t="str">
        <f t="shared" si="526"/>
        <v/>
      </c>
      <c r="BO337" s="27" t="str">
        <f t="shared" si="527"/>
        <v/>
      </c>
      <c r="BP337" s="27" t="str">
        <f t="shared" si="528"/>
        <v/>
      </c>
      <c r="BQ337" s="27" t="str">
        <f t="shared" si="529"/>
        <v/>
      </c>
      <c r="BR337" s="27" t="str">
        <f t="shared" si="530"/>
        <v/>
      </c>
      <c r="BS337" s="27" t="str">
        <f t="shared" si="531"/>
        <v/>
      </c>
      <c r="BT337" s="27" t="str">
        <f t="shared" si="532"/>
        <v/>
      </c>
      <c r="BU337" s="27" t="str">
        <f t="shared" si="533"/>
        <v/>
      </c>
      <c r="BW337" s="41" t="s">
        <v>210</v>
      </c>
      <c r="BX337" s="88">
        <v>7</v>
      </c>
      <c r="BY337" s="29" t="str">
        <f t="shared" ref="BY337:CU337" si="564">IF(ISNA(MATCH(BY296,$AF$53:$AF$112,0)),"",INDEX($C$53:$C$112,MATCH(BY296,$AF$53:$AF$112,0)))</f>
        <v/>
      </c>
      <c r="BZ337" s="29" t="str">
        <f t="shared" si="564"/>
        <v/>
      </c>
      <c r="CA337" s="29" t="str">
        <f t="shared" si="564"/>
        <v/>
      </c>
      <c r="CB337" s="29" t="str">
        <f t="shared" si="564"/>
        <v/>
      </c>
      <c r="CC337" s="29" t="str">
        <f t="shared" si="564"/>
        <v/>
      </c>
      <c r="CD337" s="29" t="str">
        <f t="shared" si="564"/>
        <v/>
      </c>
      <c r="CE337" s="29" t="str">
        <f t="shared" si="564"/>
        <v/>
      </c>
      <c r="CF337" s="29" t="str">
        <f t="shared" si="564"/>
        <v/>
      </c>
      <c r="CG337" s="29" t="str">
        <f t="shared" si="564"/>
        <v/>
      </c>
      <c r="CH337" s="29" t="str">
        <f t="shared" si="564"/>
        <v>Кас</v>
      </c>
      <c r="CI337" s="29" t="str">
        <f t="shared" si="564"/>
        <v/>
      </c>
      <c r="CJ337" s="29" t="str">
        <f t="shared" si="564"/>
        <v/>
      </c>
      <c r="CK337" s="29" t="str">
        <f t="shared" si="564"/>
        <v>Мох</v>
      </c>
      <c r="CL337" s="29" t="str">
        <f t="shared" si="564"/>
        <v/>
      </c>
      <c r="CM337" s="29" t="str">
        <f t="shared" si="564"/>
        <v/>
      </c>
      <c r="CN337" s="29" t="str">
        <f t="shared" si="564"/>
        <v/>
      </c>
      <c r="CO337" s="29" t="str">
        <f t="shared" si="564"/>
        <v/>
      </c>
      <c r="CP337" s="29" t="str">
        <f t="shared" si="564"/>
        <v/>
      </c>
      <c r="CQ337" s="29" t="str">
        <f t="shared" si="564"/>
        <v/>
      </c>
      <c r="CR337" s="29" t="str">
        <f t="shared" si="564"/>
        <v/>
      </c>
      <c r="CS337" s="29" t="str">
        <f t="shared" si="564"/>
        <v/>
      </c>
      <c r="CT337" s="29" t="str">
        <f t="shared" si="564"/>
        <v/>
      </c>
      <c r="CU337" s="29" t="str">
        <f t="shared" si="564"/>
        <v/>
      </c>
      <c r="CX337" s="41" t="s">
        <v>210</v>
      </c>
      <c r="CY337" s="88">
        <v>7</v>
      </c>
      <c r="CZ337" s="29" t="str">
        <f t="shared" ref="CZ337:DV337" si="565">IF(ISNA(MATCH(CZ296,$AF$53:$AF$112,0)),"",INDEX($C$53:$C$112,MATCH(CZ296,$AF$53:$AF$112,0)))</f>
        <v/>
      </c>
      <c r="DA337" s="29" t="str">
        <f t="shared" si="565"/>
        <v/>
      </c>
      <c r="DB337" s="29" t="str">
        <f t="shared" si="565"/>
        <v/>
      </c>
      <c r="DC337" s="29" t="str">
        <f t="shared" si="565"/>
        <v/>
      </c>
      <c r="DD337" s="29" t="str">
        <f t="shared" si="565"/>
        <v/>
      </c>
      <c r="DE337" s="29" t="str">
        <f t="shared" si="565"/>
        <v/>
      </c>
      <c r="DF337" s="29" t="str">
        <f t="shared" si="565"/>
        <v/>
      </c>
      <c r="DG337" s="29" t="str">
        <f t="shared" si="565"/>
        <v/>
      </c>
      <c r="DH337" s="29" t="str">
        <f t="shared" si="565"/>
        <v/>
      </c>
      <c r="DI337" s="29" t="str">
        <f t="shared" si="565"/>
        <v/>
      </c>
      <c r="DJ337" s="29" t="str">
        <f t="shared" si="565"/>
        <v/>
      </c>
      <c r="DK337" s="29" t="str">
        <f t="shared" si="565"/>
        <v/>
      </c>
      <c r="DL337" s="29" t="str">
        <f t="shared" si="565"/>
        <v/>
      </c>
      <c r="DM337" s="29" t="str">
        <f t="shared" si="565"/>
        <v/>
      </c>
      <c r="DN337" s="29" t="str">
        <f t="shared" si="565"/>
        <v/>
      </c>
      <c r="DO337" s="29" t="str">
        <f t="shared" si="565"/>
        <v/>
      </c>
      <c r="DP337" s="29" t="str">
        <f t="shared" si="565"/>
        <v/>
      </c>
      <c r="DQ337" s="29" t="str">
        <f t="shared" si="565"/>
        <v/>
      </c>
      <c r="DR337" s="29" t="str">
        <f t="shared" si="565"/>
        <v/>
      </c>
      <c r="DS337" s="29" t="str">
        <f t="shared" si="565"/>
        <v/>
      </c>
      <c r="DT337" s="29" t="str">
        <f t="shared" si="565"/>
        <v/>
      </c>
      <c r="DU337" s="29" t="str">
        <f t="shared" si="565"/>
        <v/>
      </c>
      <c r="DV337" s="29" t="str">
        <f t="shared" si="565"/>
        <v/>
      </c>
      <c r="DX337" s="41" t="s">
        <v>210</v>
      </c>
      <c r="DY337" s="88">
        <v>7</v>
      </c>
      <c r="DZ337" s="29" t="str">
        <f t="shared" ref="DZ337:FV337" si="566">IF(ISNA(MATCH(DZ296,$AF$53:$AF$112,0)),"",INDEX($C$53:$C$112,MATCH(DZ296,$AF$53:$AF$112,0)))</f>
        <v/>
      </c>
      <c r="EA337" s="29" t="str">
        <f t="shared" si="566"/>
        <v/>
      </c>
      <c r="EB337" s="29" t="str">
        <f t="shared" si="566"/>
        <v/>
      </c>
      <c r="EC337" s="29" t="str">
        <f t="shared" si="566"/>
        <v/>
      </c>
      <c r="ED337" s="29" t="str">
        <f t="shared" si="566"/>
        <v/>
      </c>
      <c r="EE337" s="29" t="str">
        <f t="shared" si="566"/>
        <v/>
      </c>
      <c r="EF337" s="29" t="str">
        <f t="shared" si="566"/>
        <v/>
      </c>
      <c r="EG337" s="29" t="str">
        <f t="shared" si="566"/>
        <v/>
      </c>
      <c r="EH337" s="29" t="str">
        <f t="shared" si="566"/>
        <v/>
      </c>
      <c r="EI337" s="29" t="str">
        <f t="shared" si="566"/>
        <v/>
      </c>
      <c r="EJ337" s="29" t="str">
        <f t="shared" si="566"/>
        <v/>
      </c>
      <c r="EK337" s="29" t="str">
        <f t="shared" si="566"/>
        <v/>
      </c>
      <c r="EL337" s="29" t="str">
        <f t="shared" si="566"/>
        <v/>
      </c>
      <c r="EM337" s="29" t="str">
        <f t="shared" si="566"/>
        <v/>
      </c>
      <c r="EN337" s="29" t="str">
        <f t="shared" si="566"/>
        <v/>
      </c>
      <c r="EO337" s="29" t="str">
        <f t="shared" si="566"/>
        <v/>
      </c>
      <c r="EP337" s="29" t="str">
        <f t="shared" si="566"/>
        <v/>
      </c>
      <c r="EQ337" s="29" t="str">
        <f t="shared" si="566"/>
        <v/>
      </c>
      <c r="ER337" s="29" t="str">
        <f t="shared" si="566"/>
        <v/>
      </c>
      <c r="ES337" s="29" t="str">
        <f t="shared" si="566"/>
        <v/>
      </c>
      <c r="ET337" s="29" t="str">
        <f t="shared" si="566"/>
        <v/>
      </c>
      <c r="EU337" s="29" t="str">
        <f t="shared" si="566"/>
        <v/>
      </c>
      <c r="EV337" s="29" t="str">
        <f t="shared" si="566"/>
        <v/>
      </c>
      <c r="EX337" s="41" t="s">
        <v>210</v>
      </c>
      <c r="EY337" s="88">
        <v>7</v>
      </c>
      <c r="EZ337" s="29" t="str">
        <f t="shared" ref="EZ337:FU337" si="567">IF(ISNA(MATCH(EZ296,$AF$53:$AF$112,0)),"",INDEX($C$53:$C$112,MATCH(EZ296,$AF$53:$AF$112,0)))</f>
        <v/>
      </c>
      <c r="FA337" s="29" t="str">
        <f t="shared" si="567"/>
        <v/>
      </c>
      <c r="FB337" s="29" t="str">
        <f t="shared" si="567"/>
        <v/>
      </c>
      <c r="FC337" s="29" t="str">
        <f t="shared" si="567"/>
        <v/>
      </c>
      <c r="FD337" s="29" t="str">
        <f t="shared" si="567"/>
        <v/>
      </c>
      <c r="FE337" s="29" t="str">
        <f t="shared" si="567"/>
        <v/>
      </c>
      <c r="FF337" s="29" t="str">
        <f t="shared" si="567"/>
        <v/>
      </c>
      <c r="FG337" s="29" t="str">
        <f t="shared" si="567"/>
        <v/>
      </c>
      <c r="FH337" s="29" t="str">
        <f t="shared" si="567"/>
        <v/>
      </c>
      <c r="FI337" s="29" t="str">
        <f t="shared" si="567"/>
        <v/>
      </c>
      <c r="FJ337" s="29" t="str">
        <f t="shared" si="567"/>
        <v/>
      </c>
      <c r="FK337" s="29" t="str">
        <f t="shared" si="567"/>
        <v/>
      </c>
      <c r="FL337" s="29" t="str">
        <f t="shared" si="567"/>
        <v/>
      </c>
      <c r="FM337" s="29" t="str">
        <f t="shared" si="567"/>
        <v/>
      </c>
      <c r="FN337" s="29" t="str">
        <f t="shared" si="567"/>
        <v/>
      </c>
      <c r="FO337" s="29" t="str">
        <f t="shared" si="567"/>
        <v/>
      </c>
      <c r="FP337" s="29" t="str">
        <f t="shared" si="567"/>
        <v/>
      </c>
      <c r="FQ337" s="29" t="str">
        <f t="shared" si="567"/>
        <v/>
      </c>
      <c r="FR337" s="29" t="str">
        <f t="shared" si="567"/>
        <v/>
      </c>
      <c r="FS337" s="29" t="str">
        <f t="shared" si="567"/>
        <v/>
      </c>
      <c r="FT337" s="29" t="str">
        <f t="shared" si="567"/>
        <v/>
      </c>
      <c r="FU337" s="29" t="str">
        <f t="shared" si="567"/>
        <v/>
      </c>
      <c r="FV337" s="29" t="str">
        <f t="shared" si="566"/>
        <v/>
      </c>
    </row>
    <row r="338" spans="9:178" x14ac:dyDescent="0.25">
      <c r="I338" s="25" t="s">
        <v>211</v>
      </c>
      <c r="J338" s="29">
        <v>1</v>
      </c>
      <c r="K338" s="91" t="str">
        <f t="shared" ref="K338:AR338" si="568">K257</f>
        <v>10Б</v>
      </c>
      <c r="L338" s="91" t="str">
        <f t="shared" si="568"/>
        <v>9Б</v>
      </c>
      <c r="M338" s="91" t="str">
        <f t="shared" si="568"/>
        <v>7В</v>
      </c>
      <c r="N338" s="91" t="str">
        <f t="shared" si="568"/>
        <v>5А</v>
      </c>
      <c r="O338" s="91" t="str">
        <f t="shared" si="568"/>
        <v/>
      </c>
      <c r="P338" s="91" t="str">
        <f t="shared" si="568"/>
        <v/>
      </c>
      <c r="Q338" s="91" t="str">
        <f t="shared" si="568"/>
        <v>10А</v>
      </c>
      <c r="R338" s="91" t="str">
        <f t="shared" si="568"/>
        <v>5В</v>
      </c>
      <c r="S338" s="91" t="str">
        <f t="shared" si="568"/>
        <v>6А</v>
      </c>
      <c r="T338" s="91" t="str">
        <f t="shared" si="568"/>
        <v>6А</v>
      </c>
      <c r="U338" s="91" t="str">
        <f t="shared" si="568"/>
        <v/>
      </c>
      <c r="V338" s="91" t="str">
        <f t="shared" si="568"/>
        <v/>
      </c>
      <c r="W338" s="91" t="str">
        <f t="shared" si="568"/>
        <v/>
      </c>
      <c r="X338" s="91" t="str">
        <f t="shared" si="568"/>
        <v/>
      </c>
      <c r="Y338" s="91" t="str">
        <f t="shared" si="568"/>
        <v>6А</v>
      </c>
      <c r="Z338" s="91" t="str">
        <f t="shared" si="568"/>
        <v>8В</v>
      </c>
      <c r="AA338" s="91" t="str">
        <f t="shared" si="568"/>
        <v>7А</v>
      </c>
      <c r="AB338" s="91" t="str">
        <f t="shared" si="568"/>
        <v/>
      </c>
      <c r="AC338" s="91" t="str">
        <f t="shared" si="568"/>
        <v/>
      </c>
      <c r="AD338" s="91" t="str">
        <f t="shared" si="568"/>
        <v>11А</v>
      </c>
      <c r="AE338" s="91" t="str">
        <f t="shared" si="568"/>
        <v>8А</v>
      </c>
      <c r="AF338" s="91" t="str">
        <f t="shared" si="568"/>
        <v>7Б</v>
      </c>
      <c r="AG338" s="91" t="str">
        <f t="shared" si="568"/>
        <v>6Б</v>
      </c>
      <c r="AH338" s="91" t="str">
        <f t="shared" si="568"/>
        <v>11А</v>
      </c>
      <c r="AI338" s="91" t="str">
        <f t="shared" si="568"/>
        <v>8Б</v>
      </c>
      <c r="AJ338" s="91" t="str">
        <f t="shared" si="568"/>
        <v>6В</v>
      </c>
      <c r="AK338" s="91" t="str">
        <f t="shared" si="568"/>
        <v/>
      </c>
      <c r="AL338" s="91" t="str">
        <f t="shared" si="568"/>
        <v>5Б</v>
      </c>
      <c r="AM338" s="91" t="str">
        <f t="shared" si="568"/>
        <v/>
      </c>
      <c r="AN338" s="91" t="str">
        <f t="shared" si="568"/>
        <v/>
      </c>
      <c r="AO338" s="91" t="str">
        <f t="shared" si="568"/>
        <v/>
      </c>
      <c r="AP338" s="91" t="str">
        <f t="shared" si="568"/>
        <v>9А</v>
      </c>
      <c r="AQ338" s="91" t="str">
        <f t="shared" si="568"/>
        <v>9А</v>
      </c>
      <c r="AR338" s="91" t="str">
        <f t="shared" si="568"/>
        <v/>
      </c>
      <c r="AW338" s="42" t="s">
        <v>211</v>
      </c>
      <c r="AX338" s="29">
        <v>1</v>
      </c>
      <c r="AY338" s="27" t="str">
        <f t="shared" si="511"/>
        <v>Мос</v>
      </c>
      <c r="AZ338" s="27" t="str">
        <f t="shared" si="512"/>
        <v>Жег</v>
      </c>
      <c r="BA338" s="27" t="str">
        <f t="shared" si="513"/>
        <v>Зах</v>
      </c>
      <c r="BB338" s="27" t="str">
        <f t="shared" si="514"/>
        <v>Вла/БЛА/Ярм</v>
      </c>
      <c r="BC338" s="27" t="str">
        <f t="shared" si="515"/>
        <v>Тру</v>
      </c>
      <c r="BD338" s="27" t="str">
        <f t="shared" si="516"/>
        <v>Бин</v>
      </c>
      <c r="BE338" s="27" t="str">
        <f t="shared" si="517"/>
        <v>Нов</v>
      </c>
      <c r="BF338" s="27" t="str">
        <f t="shared" si="518"/>
        <v>Мил</v>
      </c>
      <c r="BG338" s="27" t="str">
        <f t="shared" si="519"/>
        <v>Сок</v>
      </c>
      <c r="BH338" s="27" t="str">
        <f t="shared" si="520"/>
        <v>Сем</v>
      </c>
      <c r="BI338" s="27" t="str">
        <f t="shared" si="521"/>
        <v>Дуб</v>
      </c>
      <c r="BJ338" s="27" t="str">
        <f t="shared" si="522"/>
        <v>ОВТ</v>
      </c>
      <c r="BK338" s="27" t="str">
        <f t="shared" si="523"/>
        <v>Чер/Хом</v>
      </c>
      <c r="BL338" s="27" t="str">
        <f t="shared" si="524"/>
        <v>ОГП</v>
      </c>
      <c r="BM338" s="27" t="str">
        <f t="shared" si="525"/>
        <v>БЕВ</v>
      </c>
      <c r="BN338" s="27" t="str">
        <f t="shared" si="526"/>
        <v>Лоз</v>
      </c>
      <c r="BO338" s="27" t="str">
        <f t="shared" si="527"/>
        <v>Мох/Мал</v>
      </c>
      <c r="BP338" s="27" t="str">
        <f t="shared" si="528"/>
        <v/>
      </c>
      <c r="BQ338" s="27" t="str">
        <f t="shared" si="529"/>
        <v/>
      </c>
      <c r="BR338" s="27" t="str">
        <f t="shared" si="530"/>
        <v/>
      </c>
      <c r="BS338" s="27" t="str">
        <f t="shared" si="531"/>
        <v/>
      </c>
      <c r="BT338" s="27" t="str">
        <f t="shared" si="532"/>
        <v/>
      </c>
      <c r="BU338" s="27" t="str">
        <f t="shared" si="533"/>
        <v/>
      </c>
      <c r="BW338" s="42" t="s">
        <v>211</v>
      </c>
      <c r="BX338" s="29">
        <v>1</v>
      </c>
      <c r="BY338" s="29" t="str">
        <f t="shared" ref="BY338:CU338" si="569">IF(ISNA(MATCH(BY297,$AF$53:$AF$112,0)),"",INDEX($C$53:$C$112,MATCH(BY297,$AF$53:$AF$112,0)))</f>
        <v>Мос</v>
      </c>
      <c r="BZ338" s="29" t="str">
        <f t="shared" si="569"/>
        <v>Жег</v>
      </c>
      <c r="CA338" s="29" t="str">
        <f t="shared" si="569"/>
        <v>Зах</v>
      </c>
      <c r="CB338" s="29" t="str">
        <f t="shared" si="569"/>
        <v>Вла</v>
      </c>
      <c r="CC338" s="29" t="str">
        <f t="shared" si="569"/>
        <v>Тру</v>
      </c>
      <c r="CD338" s="29" t="str">
        <f t="shared" si="569"/>
        <v>Бин</v>
      </c>
      <c r="CE338" s="29" t="str">
        <f t="shared" si="569"/>
        <v>Нов</v>
      </c>
      <c r="CF338" s="29" t="str">
        <f t="shared" si="569"/>
        <v>Мил</v>
      </c>
      <c r="CG338" s="29" t="str">
        <f t="shared" si="569"/>
        <v>Сок</v>
      </c>
      <c r="CH338" s="29" t="str">
        <f t="shared" si="569"/>
        <v>Сем</v>
      </c>
      <c r="CI338" s="29" t="str">
        <f t="shared" si="569"/>
        <v>Дуб</v>
      </c>
      <c r="CJ338" s="29" t="str">
        <f t="shared" si="569"/>
        <v>ОВТ</v>
      </c>
      <c r="CK338" s="29" t="str">
        <f t="shared" si="569"/>
        <v>Чер</v>
      </c>
      <c r="CL338" s="29" t="str">
        <f t="shared" si="569"/>
        <v>ОГП</v>
      </c>
      <c r="CM338" s="29" t="str">
        <f t="shared" si="569"/>
        <v>БЕВ</v>
      </c>
      <c r="CN338" s="29" t="str">
        <f t="shared" si="569"/>
        <v>Лоз</v>
      </c>
      <c r="CO338" s="29" t="str">
        <f t="shared" si="569"/>
        <v>Мох</v>
      </c>
      <c r="CP338" s="29" t="str">
        <f t="shared" si="569"/>
        <v/>
      </c>
      <c r="CQ338" s="29" t="str">
        <f t="shared" si="569"/>
        <v/>
      </c>
      <c r="CR338" s="29" t="str">
        <f t="shared" si="569"/>
        <v/>
      </c>
      <c r="CS338" s="29" t="str">
        <f t="shared" si="569"/>
        <v/>
      </c>
      <c r="CT338" s="29" t="str">
        <f t="shared" si="569"/>
        <v/>
      </c>
      <c r="CU338" s="29" t="str">
        <f t="shared" si="569"/>
        <v/>
      </c>
      <c r="CX338" s="42" t="s">
        <v>211</v>
      </c>
      <c r="CY338" s="29">
        <v>1</v>
      </c>
      <c r="CZ338" s="29" t="str">
        <f t="shared" ref="CZ338:DV338" si="570">IF(ISNA(MATCH(CZ297,$AF$53:$AF$112,0)),"",INDEX($C$53:$C$112,MATCH(CZ297,$AF$53:$AF$112,0)))</f>
        <v/>
      </c>
      <c r="DA338" s="29" t="str">
        <f t="shared" si="570"/>
        <v/>
      </c>
      <c r="DB338" s="29" t="str">
        <f t="shared" si="570"/>
        <v/>
      </c>
      <c r="DC338" s="29" t="str">
        <f t="shared" si="570"/>
        <v>БЛА</v>
      </c>
      <c r="DD338" s="29" t="str">
        <f t="shared" si="570"/>
        <v/>
      </c>
      <c r="DE338" s="29" t="str">
        <f t="shared" si="570"/>
        <v/>
      </c>
      <c r="DF338" s="29" t="str">
        <f t="shared" si="570"/>
        <v/>
      </c>
      <c r="DG338" s="29" t="str">
        <f t="shared" si="570"/>
        <v/>
      </c>
      <c r="DH338" s="29" t="str">
        <f t="shared" si="570"/>
        <v/>
      </c>
      <c r="DI338" s="29" t="str">
        <f t="shared" si="570"/>
        <v/>
      </c>
      <c r="DJ338" s="29" t="str">
        <f t="shared" si="570"/>
        <v/>
      </c>
      <c r="DK338" s="29" t="str">
        <f t="shared" si="570"/>
        <v/>
      </c>
      <c r="DL338" s="29" t="str">
        <f t="shared" si="570"/>
        <v>Хом</v>
      </c>
      <c r="DM338" s="29" t="str">
        <f t="shared" si="570"/>
        <v/>
      </c>
      <c r="DN338" s="29" t="str">
        <f t="shared" si="570"/>
        <v/>
      </c>
      <c r="DO338" s="29" t="str">
        <f t="shared" si="570"/>
        <v/>
      </c>
      <c r="DP338" s="29" t="str">
        <f t="shared" si="570"/>
        <v>Мал</v>
      </c>
      <c r="DQ338" s="29" t="str">
        <f t="shared" si="570"/>
        <v/>
      </c>
      <c r="DR338" s="29" t="str">
        <f t="shared" si="570"/>
        <v/>
      </c>
      <c r="DS338" s="29" t="str">
        <f t="shared" si="570"/>
        <v/>
      </c>
      <c r="DT338" s="29" t="str">
        <f t="shared" si="570"/>
        <v/>
      </c>
      <c r="DU338" s="29" t="str">
        <f t="shared" si="570"/>
        <v/>
      </c>
      <c r="DV338" s="29" t="str">
        <f t="shared" si="570"/>
        <v/>
      </c>
      <c r="DX338" s="42" t="s">
        <v>211</v>
      </c>
      <c r="DY338" s="29">
        <v>1</v>
      </c>
      <c r="DZ338" s="29" t="str">
        <f t="shared" ref="DZ338:FV338" si="571">IF(ISNA(MATCH(DZ297,$AF$53:$AF$112,0)),"",INDEX($C$53:$C$112,MATCH(DZ297,$AF$53:$AF$112,0)))</f>
        <v/>
      </c>
      <c r="EA338" s="29" t="str">
        <f t="shared" si="571"/>
        <v/>
      </c>
      <c r="EB338" s="29" t="str">
        <f t="shared" si="571"/>
        <v/>
      </c>
      <c r="EC338" s="29" t="str">
        <f t="shared" si="571"/>
        <v>Ярм</v>
      </c>
      <c r="ED338" s="29" t="str">
        <f t="shared" si="571"/>
        <v/>
      </c>
      <c r="EE338" s="29" t="str">
        <f t="shared" si="571"/>
        <v/>
      </c>
      <c r="EF338" s="29" t="str">
        <f t="shared" si="571"/>
        <v/>
      </c>
      <c r="EG338" s="29" t="str">
        <f t="shared" si="571"/>
        <v/>
      </c>
      <c r="EH338" s="29" t="str">
        <f t="shared" si="571"/>
        <v/>
      </c>
      <c r="EI338" s="29" t="str">
        <f t="shared" si="571"/>
        <v/>
      </c>
      <c r="EJ338" s="29" t="str">
        <f t="shared" si="571"/>
        <v/>
      </c>
      <c r="EK338" s="29" t="str">
        <f t="shared" si="571"/>
        <v/>
      </c>
      <c r="EL338" s="29" t="str">
        <f t="shared" si="571"/>
        <v/>
      </c>
      <c r="EM338" s="29" t="str">
        <f t="shared" si="571"/>
        <v/>
      </c>
      <c r="EN338" s="29" t="str">
        <f t="shared" si="571"/>
        <v/>
      </c>
      <c r="EO338" s="29" t="str">
        <f t="shared" si="571"/>
        <v/>
      </c>
      <c r="EP338" s="29" t="str">
        <f t="shared" si="571"/>
        <v/>
      </c>
      <c r="EQ338" s="29" t="str">
        <f t="shared" si="571"/>
        <v/>
      </c>
      <c r="ER338" s="29" t="str">
        <f t="shared" si="571"/>
        <v/>
      </c>
      <c r="ES338" s="29" t="str">
        <f t="shared" si="571"/>
        <v/>
      </c>
      <c r="ET338" s="29" t="str">
        <f t="shared" si="571"/>
        <v/>
      </c>
      <c r="EU338" s="29" t="str">
        <f t="shared" si="571"/>
        <v/>
      </c>
      <c r="EV338" s="29" t="str">
        <f t="shared" si="571"/>
        <v/>
      </c>
      <c r="EX338" s="42" t="s">
        <v>211</v>
      </c>
      <c r="EY338" s="29">
        <v>1</v>
      </c>
      <c r="EZ338" s="29" t="str">
        <f t="shared" ref="EZ338:FU338" si="572">IF(ISNA(MATCH(EZ297,$AF$53:$AF$112,0)),"",INDEX($C$53:$C$112,MATCH(EZ297,$AF$53:$AF$112,0)))</f>
        <v/>
      </c>
      <c r="FA338" s="29" t="str">
        <f t="shared" si="572"/>
        <v/>
      </c>
      <c r="FB338" s="29" t="str">
        <f t="shared" si="572"/>
        <v/>
      </c>
      <c r="FC338" s="29" t="str">
        <f t="shared" si="572"/>
        <v/>
      </c>
      <c r="FD338" s="29" t="str">
        <f t="shared" si="572"/>
        <v/>
      </c>
      <c r="FE338" s="29" t="str">
        <f t="shared" si="572"/>
        <v/>
      </c>
      <c r="FF338" s="29" t="str">
        <f t="shared" si="572"/>
        <v/>
      </c>
      <c r="FG338" s="29" t="str">
        <f t="shared" si="572"/>
        <v/>
      </c>
      <c r="FH338" s="29" t="str">
        <f t="shared" si="572"/>
        <v/>
      </c>
      <c r="FI338" s="29" t="str">
        <f t="shared" si="572"/>
        <v/>
      </c>
      <c r="FJ338" s="29" t="str">
        <f t="shared" si="572"/>
        <v/>
      </c>
      <c r="FK338" s="29" t="str">
        <f t="shared" si="572"/>
        <v/>
      </c>
      <c r="FL338" s="29" t="str">
        <f t="shared" si="572"/>
        <v/>
      </c>
      <c r="FM338" s="29" t="str">
        <f t="shared" si="572"/>
        <v/>
      </c>
      <c r="FN338" s="29" t="str">
        <f t="shared" si="572"/>
        <v/>
      </c>
      <c r="FO338" s="29" t="str">
        <f t="shared" si="572"/>
        <v/>
      </c>
      <c r="FP338" s="29" t="str">
        <f t="shared" si="572"/>
        <v/>
      </c>
      <c r="FQ338" s="29" t="str">
        <f t="shared" si="572"/>
        <v/>
      </c>
      <c r="FR338" s="29" t="str">
        <f t="shared" si="572"/>
        <v/>
      </c>
      <c r="FS338" s="29" t="str">
        <f t="shared" si="572"/>
        <v/>
      </c>
      <c r="FT338" s="29" t="str">
        <f t="shared" si="572"/>
        <v/>
      </c>
      <c r="FU338" s="29" t="str">
        <f t="shared" si="572"/>
        <v/>
      </c>
      <c r="FV338" s="29" t="str">
        <f t="shared" si="571"/>
        <v/>
      </c>
    </row>
    <row r="339" spans="9:178" x14ac:dyDescent="0.25">
      <c r="I339" s="25" t="s">
        <v>211</v>
      </c>
      <c r="J339" s="29">
        <v>2</v>
      </c>
      <c r="K339" s="91" t="str">
        <f t="shared" ref="K339:AR339" si="573">K258</f>
        <v>10Б</v>
      </c>
      <c r="L339" s="91" t="str">
        <f t="shared" si="573"/>
        <v>9Б</v>
      </c>
      <c r="M339" s="91" t="str">
        <f t="shared" si="573"/>
        <v>7В</v>
      </c>
      <c r="N339" s="91" t="str">
        <f t="shared" si="573"/>
        <v>5А</v>
      </c>
      <c r="O339" s="91" t="str">
        <f t="shared" si="573"/>
        <v/>
      </c>
      <c r="P339" s="91" t="str">
        <f t="shared" si="573"/>
        <v/>
      </c>
      <c r="Q339" s="91" t="str">
        <f t="shared" si="573"/>
        <v>10А</v>
      </c>
      <c r="R339" s="91" t="str">
        <f t="shared" si="573"/>
        <v>5В</v>
      </c>
      <c r="S339" s="91" t="str">
        <f t="shared" si="573"/>
        <v>4А</v>
      </c>
      <c r="T339" s="91" t="str">
        <f t="shared" si="573"/>
        <v/>
      </c>
      <c r="U339" s="91" t="str">
        <f t="shared" si="573"/>
        <v>4Б</v>
      </c>
      <c r="V339" s="91" t="str">
        <f t="shared" si="573"/>
        <v>4В</v>
      </c>
      <c r="W339" s="91" t="str">
        <f t="shared" si="573"/>
        <v>4Б</v>
      </c>
      <c r="X339" s="91" t="str">
        <f t="shared" si="573"/>
        <v>4А</v>
      </c>
      <c r="Y339" s="91" t="str">
        <f t="shared" si="573"/>
        <v>4В</v>
      </c>
      <c r="Z339" s="91" t="str">
        <f t="shared" si="573"/>
        <v>8А</v>
      </c>
      <c r="AA339" s="91" t="str">
        <f t="shared" si="573"/>
        <v>6А</v>
      </c>
      <c r="AB339" s="91" t="str">
        <f t="shared" si="573"/>
        <v>6Б</v>
      </c>
      <c r="AC339" s="91" t="str">
        <f t="shared" si="573"/>
        <v/>
      </c>
      <c r="AD339" s="91" t="str">
        <f t="shared" si="573"/>
        <v>11А</v>
      </c>
      <c r="AE339" s="91" t="str">
        <f t="shared" si="573"/>
        <v>8Б</v>
      </c>
      <c r="AF339" s="91" t="str">
        <f t="shared" si="573"/>
        <v>7А</v>
      </c>
      <c r="AG339" s="91" t="str">
        <f t="shared" si="573"/>
        <v>6В</v>
      </c>
      <c r="AH339" s="91" t="str">
        <f t="shared" si="573"/>
        <v>9А</v>
      </c>
      <c r="AI339" s="91" t="str">
        <f t="shared" si="573"/>
        <v>8В</v>
      </c>
      <c r="AJ339" s="91" t="str">
        <f t="shared" si="573"/>
        <v/>
      </c>
      <c r="AK339" s="91" t="str">
        <f t="shared" si="573"/>
        <v/>
      </c>
      <c r="AL339" s="91" t="str">
        <f t="shared" si="573"/>
        <v>11А</v>
      </c>
      <c r="AM339" s="91" t="str">
        <f t="shared" si="573"/>
        <v/>
      </c>
      <c r="AN339" s="91" t="str">
        <f t="shared" si="573"/>
        <v>7Б</v>
      </c>
      <c r="AO339" s="91" t="str">
        <f t="shared" si="573"/>
        <v/>
      </c>
      <c r="AP339" s="91" t="str">
        <f t="shared" si="573"/>
        <v>5Б</v>
      </c>
      <c r="AQ339" s="91" t="str">
        <f t="shared" si="573"/>
        <v>5Б</v>
      </c>
      <c r="AR339" s="91" t="str">
        <f t="shared" si="573"/>
        <v/>
      </c>
      <c r="AW339" s="42" t="s">
        <v>211</v>
      </c>
      <c r="AX339" s="29">
        <v>2</v>
      </c>
      <c r="AY339" s="27" t="str">
        <f t="shared" si="511"/>
        <v>Мос</v>
      </c>
      <c r="AZ339" s="27" t="str">
        <f t="shared" si="512"/>
        <v>Чер/Хом</v>
      </c>
      <c r="BA339" s="27" t="str">
        <f t="shared" si="513"/>
        <v>Зах</v>
      </c>
      <c r="BB339" s="27" t="str">
        <f t="shared" si="514"/>
        <v>Нов</v>
      </c>
      <c r="BC339" s="27" t="str">
        <f t="shared" si="515"/>
        <v>Бер</v>
      </c>
      <c r="BD339" s="27" t="str">
        <f t="shared" si="516"/>
        <v>Тру</v>
      </c>
      <c r="BE339" s="27" t="str">
        <f t="shared" si="517"/>
        <v>Мил</v>
      </c>
      <c r="BF339" s="27" t="str">
        <f t="shared" si="518"/>
        <v>Мор</v>
      </c>
      <c r="BG339" s="27" t="str">
        <f t="shared" si="519"/>
        <v>Сок</v>
      </c>
      <c r="BH339" s="27" t="str">
        <f t="shared" si="520"/>
        <v>ОВТ</v>
      </c>
      <c r="BI339" s="27" t="str">
        <f t="shared" si="521"/>
        <v>Сем</v>
      </c>
      <c r="BJ339" s="27" t="str">
        <f t="shared" si="522"/>
        <v>Дуб</v>
      </c>
      <c r="BK339" s="27" t="str">
        <f t="shared" si="523"/>
        <v>Мох</v>
      </c>
      <c r="BL339" s="27" t="str">
        <f t="shared" si="524"/>
        <v>ОГП</v>
      </c>
      <c r="BM339" s="27" t="str">
        <f t="shared" si="525"/>
        <v>БЕВ</v>
      </c>
      <c r="BN339" s="27" t="str">
        <f t="shared" si="526"/>
        <v>Лоз</v>
      </c>
      <c r="BO339" s="27" t="str">
        <f t="shared" si="527"/>
        <v>Мал/Жег</v>
      </c>
      <c r="BP339" s="27" t="str">
        <f t="shared" si="528"/>
        <v/>
      </c>
      <c r="BQ339" s="27" t="str">
        <f t="shared" si="529"/>
        <v/>
      </c>
      <c r="BR339" s="27" t="str">
        <f t="shared" si="530"/>
        <v/>
      </c>
      <c r="BS339" s="27" t="str">
        <f t="shared" si="531"/>
        <v>Вла/Псы</v>
      </c>
      <c r="BT339" s="27" t="str">
        <f t="shared" si="532"/>
        <v>Яро/Дем</v>
      </c>
      <c r="BU339" s="27" t="str">
        <f t="shared" si="533"/>
        <v>Вас/Ярм</v>
      </c>
      <c r="BW339" s="42" t="s">
        <v>211</v>
      </c>
      <c r="BX339" s="29">
        <v>2</v>
      </c>
      <c r="BY339" s="29" t="str">
        <f t="shared" ref="BY339:CU339" si="574">IF(ISNA(MATCH(BY298,$AF$53:$AF$112,0)),"",INDEX($C$53:$C$112,MATCH(BY298,$AF$53:$AF$112,0)))</f>
        <v>Мос</v>
      </c>
      <c r="BZ339" s="29" t="str">
        <f t="shared" si="574"/>
        <v>Чер</v>
      </c>
      <c r="CA339" s="29" t="str">
        <f t="shared" si="574"/>
        <v>Зах</v>
      </c>
      <c r="CB339" s="29" t="str">
        <f t="shared" si="574"/>
        <v>Нов</v>
      </c>
      <c r="CC339" s="29" t="str">
        <f t="shared" si="574"/>
        <v>Бер</v>
      </c>
      <c r="CD339" s="29" t="str">
        <f t="shared" si="574"/>
        <v>Тру</v>
      </c>
      <c r="CE339" s="29" t="str">
        <f t="shared" si="574"/>
        <v>Мил</v>
      </c>
      <c r="CF339" s="29" t="str">
        <f t="shared" si="574"/>
        <v>Мор</v>
      </c>
      <c r="CG339" s="29" t="str">
        <f t="shared" si="574"/>
        <v>Сок</v>
      </c>
      <c r="CH339" s="29" t="str">
        <f t="shared" si="574"/>
        <v>ОВТ</v>
      </c>
      <c r="CI339" s="29" t="str">
        <f t="shared" si="574"/>
        <v>Сем</v>
      </c>
      <c r="CJ339" s="29" t="str">
        <f t="shared" si="574"/>
        <v>Дуб</v>
      </c>
      <c r="CK339" s="29" t="str">
        <f t="shared" si="574"/>
        <v>Мох</v>
      </c>
      <c r="CL339" s="29" t="str">
        <f t="shared" si="574"/>
        <v>ОГП</v>
      </c>
      <c r="CM339" s="29" t="str">
        <f t="shared" si="574"/>
        <v>БЕВ</v>
      </c>
      <c r="CN339" s="29" t="str">
        <f t="shared" si="574"/>
        <v>Лоз</v>
      </c>
      <c r="CO339" s="29" t="str">
        <f t="shared" si="574"/>
        <v>Мал</v>
      </c>
      <c r="CP339" s="29" t="str">
        <f t="shared" si="574"/>
        <v/>
      </c>
      <c r="CQ339" s="29" t="str">
        <f t="shared" si="574"/>
        <v/>
      </c>
      <c r="CR339" s="29" t="str">
        <f t="shared" si="574"/>
        <v/>
      </c>
      <c r="CS339" s="29" t="str">
        <f t="shared" si="574"/>
        <v>Вла</v>
      </c>
      <c r="CT339" s="29" t="str">
        <f t="shared" si="574"/>
        <v>Яро</v>
      </c>
      <c r="CU339" s="29" t="str">
        <f t="shared" si="574"/>
        <v>Вас</v>
      </c>
      <c r="CX339" s="42" t="s">
        <v>211</v>
      </c>
      <c r="CY339" s="29">
        <v>2</v>
      </c>
      <c r="CZ339" s="29" t="str">
        <f t="shared" ref="CZ339:DV339" si="575">IF(ISNA(MATCH(CZ298,$AF$53:$AF$112,0)),"",INDEX($C$53:$C$112,MATCH(CZ298,$AF$53:$AF$112,0)))</f>
        <v/>
      </c>
      <c r="DA339" s="29" t="str">
        <f t="shared" si="575"/>
        <v>Хом</v>
      </c>
      <c r="DB339" s="29" t="str">
        <f t="shared" si="575"/>
        <v/>
      </c>
      <c r="DC339" s="29" t="str">
        <f t="shared" si="575"/>
        <v/>
      </c>
      <c r="DD339" s="29" t="str">
        <f t="shared" si="575"/>
        <v/>
      </c>
      <c r="DE339" s="29" t="str">
        <f t="shared" si="575"/>
        <v/>
      </c>
      <c r="DF339" s="29" t="str">
        <f t="shared" si="575"/>
        <v/>
      </c>
      <c r="DG339" s="29" t="str">
        <f t="shared" si="575"/>
        <v/>
      </c>
      <c r="DH339" s="29" t="str">
        <f t="shared" si="575"/>
        <v/>
      </c>
      <c r="DI339" s="29" t="str">
        <f t="shared" si="575"/>
        <v/>
      </c>
      <c r="DJ339" s="29" t="str">
        <f t="shared" si="575"/>
        <v/>
      </c>
      <c r="DK339" s="29" t="str">
        <f t="shared" si="575"/>
        <v/>
      </c>
      <c r="DL339" s="29" t="str">
        <f t="shared" si="575"/>
        <v/>
      </c>
      <c r="DM339" s="29" t="str">
        <f t="shared" si="575"/>
        <v/>
      </c>
      <c r="DN339" s="29" t="str">
        <f t="shared" si="575"/>
        <v/>
      </c>
      <c r="DO339" s="29" t="str">
        <f t="shared" si="575"/>
        <v/>
      </c>
      <c r="DP339" s="29" t="str">
        <f t="shared" si="575"/>
        <v>Жег</v>
      </c>
      <c r="DQ339" s="29" t="str">
        <f t="shared" si="575"/>
        <v/>
      </c>
      <c r="DR339" s="29" t="str">
        <f t="shared" si="575"/>
        <v/>
      </c>
      <c r="DS339" s="29" t="str">
        <f t="shared" si="575"/>
        <v/>
      </c>
      <c r="DT339" s="29" t="str">
        <f t="shared" si="575"/>
        <v>Псы</v>
      </c>
      <c r="DU339" s="29" t="str">
        <f t="shared" si="575"/>
        <v>Дем</v>
      </c>
      <c r="DV339" s="29" t="str">
        <f t="shared" si="575"/>
        <v>Ярм</v>
      </c>
      <c r="DX339" s="42" t="s">
        <v>211</v>
      </c>
      <c r="DY339" s="29">
        <v>2</v>
      </c>
      <c r="DZ339" s="29" t="str">
        <f t="shared" ref="DZ339:FV339" si="576">IF(ISNA(MATCH(DZ298,$AF$53:$AF$112,0)),"",INDEX($C$53:$C$112,MATCH(DZ298,$AF$53:$AF$112,0)))</f>
        <v/>
      </c>
      <c r="EA339" s="29" t="str">
        <f t="shared" si="576"/>
        <v/>
      </c>
      <c r="EB339" s="29" t="str">
        <f t="shared" si="576"/>
        <v/>
      </c>
      <c r="EC339" s="29" t="str">
        <f t="shared" si="576"/>
        <v/>
      </c>
      <c r="ED339" s="29" t="str">
        <f t="shared" si="576"/>
        <v/>
      </c>
      <c r="EE339" s="29" t="str">
        <f t="shared" si="576"/>
        <v/>
      </c>
      <c r="EF339" s="29" t="str">
        <f t="shared" si="576"/>
        <v/>
      </c>
      <c r="EG339" s="29" t="str">
        <f t="shared" si="576"/>
        <v/>
      </c>
      <c r="EH339" s="29" t="str">
        <f t="shared" si="576"/>
        <v/>
      </c>
      <c r="EI339" s="29" t="str">
        <f t="shared" si="576"/>
        <v/>
      </c>
      <c r="EJ339" s="29" t="str">
        <f t="shared" si="576"/>
        <v/>
      </c>
      <c r="EK339" s="29" t="str">
        <f t="shared" si="576"/>
        <v/>
      </c>
      <c r="EL339" s="29" t="str">
        <f t="shared" si="576"/>
        <v/>
      </c>
      <c r="EM339" s="29" t="str">
        <f t="shared" si="576"/>
        <v/>
      </c>
      <c r="EN339" s="29" t="str">
        <f t="shared" si="576"/>
        <v/>
      </c>
      <c r="EO339" s="29" t="str">
        <f t="shared" si="576"/>
        <v/>
      </c>
      <c r="EP339" s="29" t="str">
        <f t="shared" si="576"/>
        <v/>
      </c>
      <c r="EQ339" s="29" t="str">
        <f t="shared" si="576"/>
        <v/>
      </c>
      <c r="ER339" s="29" t="str">
        <f t="shared" si="576"/>
        <v/>
      </c>
      <c r="ES339" s="29" t="str">
        <f t="shared" si="576"/>
        <v/>
      </c>
      <c r="ET339" s="29" t="str">
        <f t="shared" si="576"/>
        <v/>
      </c>
      <c r="EU339" s="29" t="str">
        <f t="shared" si="576"/>
        <v/>
      </c>
      <c r="EV339" s="29" t="str">
        <f t="shared" si="576"/>
        <v/>
      </c>
      <c r="EX339" s="42" t="s">
        <v>211</v>
      </c>
      <c r="EY339" s="29">
        <v>2</v>
      </c>
      <c r="EZ339" s="29" t="str">
        <f t="shared" ref="EZ339:FU339" si="577">IF(ISNA(MATCH(EZ298,$AF$53:$AF$112,0)),"",INDEX($C$53:$C$112,MATCH(EZ298,$AF$53:$AF$112,0)))</f>
        <v/>
      </c>
      <c r="FA339" s="29" t="str">
        <f t="shared" si="577"/>
        <v/>
      </c>
      <c r="FB339" s="29" t="str">
        <f t="shared" si="577"/>
        <v/>
      </c>
      <c r="FC339" s="29" t="str">
        <f t="shared" si="577"/>
        <v/>
      </c>
      <c r="FD339" s="29" t="str">
        <f t="shared" si="577"/>
        <v/>
      </c>
      <c r="FE339" s="29" t="str">
        <f t="shared" si="577"/>
        <v/>
      </c>
      <c r="FF339" s="29" t="str">
        <f t="shared" si="577"/>
        <v/>
      </c>
      <c r="FG339" s="29" t="str">
        <f t="shared" si="577"/>
        <v/>
      </c>
      <c r="FH339" s="29" t="str">
        <f t="shared" si="577"/>
        <v/>
      </c>
      <c r="FI339" s="29" t="str">
        <f t="shared" si="577"/>
        <v/>
      </c>
      <c r="FJ339" s="29" t="str">
        <f t="shared" si="577"/>
        <v/>
      </c>
      <c r="FK339" s="29" t="str">
        <f t="shared" si="577"/>
        <v/>
      </c>
      <c r="FL339" s="29" t="str">
        <f t="shared" si="577"/>
        <v/>
      </c>
      <c r="FM339" s="29" t="str">
        <f t="shared" si="577"/>
        <v/>
      </c>
      <c r="FN339" s="29" t="str">
        <f t="shared" si="577"/>
        <v/>
      </c>
      <c r="FO339" s="29" t="str">
        <f t="shared" si="577"/>
        <v/>
      </c>
      <c r="FP339" s="29" t="str">
        <f t="shared" si="577"/>
        <v/>
      </c>
      <c r="FQ339" s="29" t="str">
        <f t="shared" si="577"/>
        <v/>
      </c>
      <c r="FR339" s="29" t="str">
        <f t="shared" si="577"/>
        <v/>
      </c>
      <c r="FS339" s="29" t="str">
        <f t="shared" si="577"/>
        <v/>
      </c>
      <c r="FT339" s="29" t="str">
        <f t="shared" si="577"/>
        <v/>
      </c>
      <c r="FU339" s="29" t="str">
        <f t="shared" si="577"/>
        <v/>
      </c>
      <c r="FV339" s="29" t="str">
        <f t="shared" si="576"/>
        <v/>
      </c>
    </row>
    <row r="340" spans="9:178" x14ac:dyDescent="0.25">
      <c r="I340" s="25" t="s">
        <v>211</v>
      </c>
      <c r="J340" s="29">
        <v>3</v>
      </c>
      <c r="K340" s="91" t="str">
        <f t="shared" ref="K340:AR340" si="578">K259</f>
        <v/>
      </c>
      <c r="L340" s="91" t="str">
        <f t="shared" si="578"/>
        <v>6В</v>
      </c>
      <c r="M340" s="91" t="str">
        <f t="shared" si="578"/>
        <v>7Б</v>
      </c>
      <c r="N340" s="91" t="str">
        <f t="shared" si="578"/>
        <v>5Б</v>
      </c>
      <c r="O340" s="91" t="str">
        <f t="shared" si="578"/>
        <v>6А</v>
      </c>
      <c r="P340" s="91" t="str">
        <f t="shared" si="578"/>
        <v/>
      </c>
      <c r="Q340" s="91" t="str">
        <f t="shared" si="578"/>
        <v>6Б</v>
      </c>
      <c r="R340" s="91" t="str">
        <f t="shared" si="578"/>
        <v/>
      </c>
      <c r="S340" s="91" t="str">
        <f t="shared" si="578"/>
        <v>11А</v>
      </c>
      <c r="T340" s="91" t="str">
        <f t="shared" si="578"/>
        <v>3В</v>
      </c>
      <c r="U340" s="91" t="str">
        <f t="shared" si="578"/>
        <v>9А</v>
      </c>
      <c r="V340" s="91" t="str">
        <f t="shared" si="578"/>
        <v>9Б</v>
      </c>
      <c r="W340" s="91" t="str">
        <f t="shared" si="578"/>
        <v>9А</v>
      </c>
      <c r="X340" s="91" t="str">
        <f t="shared" si="578"/>
        <v>3В</v>
      </c>
      <c r="Y340" s="91" t="str">
        <f t="shared" si="578"/>
        <v>9Б</v>
      </c>
      <c r="Z340" s="91" t="str">
        <f t="shared" si="578"/>
        <v>10Б</v>
      </c>
      <c r="AA340" s="91" t="str">
        <f t="shared" si="578"/>
        <v>7В</v>
      </c>
      <c r="AB340" s="91" t="str">
        <f t="shared" si="578"/>
        <v/>
      </c>
      <c r="AC340" s="91" t="str">
        <f t="shared" si="578"/>
        <v/>
      </c>
      <c r="AD340" s="91" t="str">
        <f t="shared" si="578"/>
        <v>9А</v>
      </c>
      <c r="AE340" s="91" t="str">
        <f t="shared" si="578"/>
        <v>7А</v>
      </c>
      <c r="AF340" s="91" t="str">
        <f t="shared" si="578"/>
        <v>11А</v>
      </c>
      <c r="AG340" s="91" t="str">
        <f t="shared" si="578"/>
        <v/>
      </c>
      <c r="AH340" s="91" t="str">
        <f t="shared" si="578"/>
        <v>8В</v>
      </c>
      <c r="AI340" s="91" t="str">
        <f t="shared" si="578"/>
        <v>8А</v>
      </c>
      <c r="AJ340" s="91" t="str">
        <f t="shared" si="578"/>
        <v>8Б</v>
      </c>
      <c r="AK340" s="91" t="str">
        <f t="shared" si="578"/>
        <v/>
      </c>
      <c r="AL340" s="91" t="str">
        <f t="shared" si="578"/>
        <v>5В</v>
      </c>
      <c r="AM340" s="91" t="str">
        <f t="shared" si="578"/>
        <v>10А</v>
      </c>
      <c r="AN340" s="91" t="str">
        <f t="shared" si="578"/>
        <v>10А</v>
      </c>
      <c r="AO340" s="91" t="str">
        <f t="shared" si="578"/>
        <v/>
      </c>
      <c r="AP340" s="91" t="str">
        <f t="shared" si="578"/>
        <v>5А</v>
      </c>
      <c r="AQ340" s="91" t="str">
        <f t="shared" si="578"/>
        <v>5А</v>
      </c>
      <c r="AR340" s="91" t="str">
        <f t="shared" si="578"/>
        <v/>
      </c>
      <c r="AW340" s="42" t="s">
        <v>211</v>
      </c>
      <c r="AX340" s="29">
        <v>3</v>
      </c>
      <c r="AY340" s="27" t="str">
        <f t="shared" si="511"/>
        <v>Чер/Хом</v>
      </c>
      <c r="AZ340" s="27" t="str">
        <f t="shared" si="512"/>
        <v>Мос</v>
      </c>
      <c r="BA340" s="27" t="str">
        <f t="shared" si="513"/>
        <v>Жег</v>
      </c>
      <c r="BB340" s="27" t="str">
        <f t="shared" si="514"/>
        <v>Зми</v>
      </c>
      <c r="BC340" s="27" t="str">
        <f t="shared" si="515"/>
        <v>БЕВ</v>
      </c>
      <c r="BD340" s="27" t="str">
        <f t="shared" si="516"/>
        <v>ОГП</v>
      </c>
      <c r="BE340" s="27" t="str">
        <f t="shared" si="517"/>
        <v>Сем</v>
      </c>
      <c r="BF340" s="27" t="str">
        <f t="shared" si="518"/>
        <v>Сок</v>
      </c>
      <c r="BG340" s="27" t="str">
        <f t="shared" si="519"/>
        <v>Нов</v>
      </c>
      <c r="BH340" s="27" t="str">
        <f t="shared" si="520"/>
        <v>Дуб</v>
      </c>
      <c r="BI340" s="27" t="str">
        <f t="shared" si="521"/>
        <v>Бин</v>
      </c>
      <c r="BJ340" s="27" t="str">
        <f t="shared" si="522"/>
        <v>Мох</v>
      </c>
      <c r="BK340" s="27" t="str">
        <f t="shared" si="523"/>
        <v>Яро/Дем/Мал</v>
      </c>
      <c r="BL340" s="27" t="str">
        <f t="shared" si="524"/>
        <v>Вас/Ярм</v>
      </c>
      <c r="BM340" s="27" t="str">
        <f t="shared" si="525"/>
        <v>Кас/Мор</v>
      </c>
      <c r="BN340" s="27" t="str">
        <f t="shared" si="526"/>
        <v>ОВТ</v>
      </c>
      <c r="BO340" s="27" t="str">
        <f t="shared" si="527"/>
        <v>Мил/Вла</v>
      </c>
      <c r="BP340" s="27" t="str">
        <f t="shared" si="528"/>
        <v/>
      </c>
      <c r="BQ340" s="27" t="str">
        <f t="shared" si="529"/>
        <v/>
      </c>
      <c r="BR340" s="27" t="str">
        <f t="shared" si="530"/>
        <v>БЛА/Псы</v>
      </c>
      <c r="BS340" s="27" t="str">
        <f t="shared" si="531"/>
        <v/>
      </c>
      <c r="BT340" s="27" t="str">
        <f t="shared" si="532"/>
        <v/>
      </c>
      <c r="BU340" s="27" t="str">
        <f t="shared" si="533"/>
        <v/>
      </c>
      <c r="BW340" s="42" t="s">
        <v>211</v>
      </c>
      <c r="BX340" s="29">
        <v>3</v>
      </c>
      <c r="BY340" s="29" t="str">
        <f t="shared" ref="BY340:CU340" si="579">IF(ISNA(MATCH(BY299,$AF$53:$AF$112,0)),"",INDEX($C$53:$C$112,MATCH(BY299,$AF$53:$AF$112,0)))</f>
        <v>Чер</v>
      </c>
      <c r="BZ340" s="29" t="str">
        <f t="shared" si="579"/>
        <v>Мос</v>
      </c>
      <c r="CA340" s="29" t="str">
        <f t="shared" si="579"/>
        <v>Жег</v>
      </c>
      <c r="CB340" s="29" t="str">
        <f t="shared" si="579"/>
        <v>Зми</v>
      </c>
      <c r="CC340" s="29" t="str">
        <f t="shared" si="579"/>
        <v>БЕВ</v>
      </c>
      <c r="CD340" s="29" t="str">
        <f t="shared" si="579"/>
        <v>ОГП</v>
      </c>
      <c r="CE340" s="29" t="str">
        <f t="shared" si="579"/>
        <v>Сем</v>
      </c>
      <c r="CF340" s="29" t="str">
        <f t="shared" si="579"/>
        <v>Сок</v>
      </c>
      <c r="CG340" s="29" t="str">
        <f t="shared" si="579"/>
        <v>Нов</v>
      </c>
      <c r="CH340" s="29" t="str">
        <f t="shared" si="579"/>
        <v>Дуб</v>
      </c>
      <c r="CI340" s="29" t="str">
        <f t="shared" si="579"/>
        <v>Бин</v>
      </c>
      <c r="CJ340" s="29" t="str">
        <f t="shared" si="579"/>
        <v>Мох</v>
      </c>
      <c r="CK340" s="29" t="str">
        <f t="shared" si="579"/>
        <v>Яро</v>
      </c>
      <c r="CL340" s="29" t="str">
        <f t="shared" si="579"/>
        <v>Вас</v>
      </c>
      <c r="CM340" s="29" t="str">
        <f t="shared" si="579"/>
        <v>Кас</v>
      </c>
      <c r="CN340" s="29" t="str">
        <f t="shared" si="579"/>
        <v>ОВТ</v>
      </c>
      <c r="CO340" s="29" t="str">
        <f t="shared" si="579"/>
        <v>Мил</v>
      </c>
      <c r="CP340" s="29" t="str">
        <f t="shared" si="579"/>
        <v/>
      </c>
      <c r="CQ340" s="29" t="str">
        <f t="shared" si="579"/>
        <v/>
      </c>
      <c r="CR340" s="29" t="str">
        <f t="shared" si="579"/>
        <v>БЛА</v>
      </c>
      <c r="CS340" s="29" t="str">
        <f t="shared" si="579"/>
        <v/>
      </c>
      <c r="CT340" s="29" t="str">
        <f t="shared" si="579"/>
        <v/>
      </c>
      <c r="CU340" s="29" t="str">
        <f t="shared" si="579"/>
        <v/>
      </c>
      <c r="CX340" s="42" t="s">
        <v>211</v>
      </c>
      <c r="CY340" s="29">
        <v>3</v>
      </c>
      <c r="CZ340" s="29" t="str">
        <f t="shared" ref="CZ340:DV340" si="580">IF(ISNA(MATCH(CZ299,$AF$53:$AF$112,0)),"",INDEX($C$53:$C$112,MATCH(CZ299,$AF$53:$AF$112,0)))</f>
        <v>Хом</v>
      </c>
      <c r="DA340" s="29" t="str">
        <f t="shared" si="580"/>
        <v/>
      </c>
      <c r="DB340" s="29" t="str">
        <f t="shared" si="580"/>
        <v/>
      </c>
      <c r="DC340" s="29" t="str">
        <f t="shared" si="580"/>
        <v/>
      </c>
      <c r="DD340" s="29" t="str">
        <f t="shared" si="580"/>
        <v/>
      </c>
      <c r="DE340" s="29" t="str">
        <f t="shared" si="580"/>
        <v/>
      </c>
      <c r="DF340" s="29" t="str">
        <f t="shared" si="580"/>
        <v/>
      </c>
      <c r="DG340" s="29" t="str">
        <f t="shared" si="580"/>
        <v/>
      </c>
      <c r="DH340" s="29" t="str">
        <f t="shared" si="580"/>
        <v/>
      </c>
      <c r="DI340" s="29" t="str">
        <f t="shared" si="580"/>
        <v/>
      </c>
      <c r="DJ340" s="29" t="str">
        <f t="shared" si="580"/>
        <v/>
      </c>
      <c r="DK340" s="29" t="str">
        <f t="shared" si="580"/>
        <v/>
      </c>
      <c r="DL340" s="29" t="str">
        <f t="shared" si="580"/>
        <v>Дем</v>
      </c>
      <c r="DM340" s="29" t="str">
        <f t="shared" si="580"/>
        <v>Ярм</v>
      </c>
      <c r="DN340" s="29" t="str">
        <f t="shared" si="580"/>
        <v>Мор</v>
      </c>
      <c r="DO340" s="29" t="str">
        <f t="shared" si="580"/>
        <v/>
      </c>
      <c r="DP340" s="29" t="str">
        <f t="shared" si="580"/>
        <v>Вла</v>
      </c>
      <c r="DQ340" s="29" t="str">
        <f t="shared" si="580"/>
        <v/>
      </c>
      <c r="DR340" s="29" t="str">
        <f t="shared" si="580"/>
        <v/>
      </c>
      <c r="DS340" s="29" t="str">
        <f t="shared" si="580"/>
        <v>Псы</v>
      </c>
      <c r="DT340" s="29" t="str">
        <f t="shared" si="580"/>
        <v/>
      </c>
      <c r="DU340" s="29" t="str">
        <f t="shared" si="580"/>
        <v/>
      </c>
      <c r="DV340" s="29" t="str">
        <f t="shared" si="580"/>
        <v/>
      </c>
      <c r="DX340" s="42" t="s">
        <v>211</v>
      </c>
      <c r="DY340" s="29">
        <v>3</v>
      </c>
      <c r="DZ340" s="29" t="str">
        <f t="shared" ref="DZ340:FV340" si="581">IF(ISNA(MATCH(DZ299,$AF$53:$AF$112,0)),"",INDEX($C$53:$C$112,MATCH(DZ299,$AF$53:$AF$112,0)))</f>
        <v/>
      </c>
      <c r="EA340" s="29" t="str">
        <f t="shared" si="581"/>
        <v/>
      </c>
      <c r="EB340" s="29" t="str">
        <f t="shared" si="581"/>
        <v/>
      </c>
      <c r="EC340" s="29" t="str">
        <f t="shared" si="581"/>
        <v/>
      </c>
      <c r="ED340" s="29" t="str">
        <f t="shared" si="581"/>
        <v/>
      </c>
      <c r="EE340" s="29" t="str">
        <f t="shared" si="581"/>
        <v/>
      </c>
      <c r="EF340" s="29" t="str">
        <f t="shared" si="581"/>
        <v/>
      </c>
      <c r="EG340" s="29" t="str">
        <f t="shared" si="581"/>
        <v/>
      </c>
      <c r="EH340" s="29" t="str">
        <f t="shared" si="581"/>
        <v/>
      </c>
      <c r="EI340" s="29" t="str">
        <f t="shared" si="581"/>
        <v/>
      </c>
      <c r="EJ340" s="29" t="str">
        <f t="shared" si="581"/>
        <v/>
      </c>
      <c r="EK340" s="29" t="str">
        <f t="shared" si="581"/>
        <v/>
      </c>
      <c r="EL340" s="29" t="str">
        <f t="shared" si="581"/>
        <v>Мал</v>
      </c>
      <c r="EM340" s="29" t="str">
        <f t="shared" si="581"/>
        <v/>
      </c>
      <c r="EN340" s="29" t="str">
        <f t="shared" si="581"/>
        <v/>
      </c>
      <c r="EO340" s="29" t="str">
        <f t="shared" si="581"/>
        <v/>
      </c>
      <c r="EP340" s="29" t="str">
        <f t="shared" si="581"/>
        <v/>
      </c>
      <c r="EQ340" s="29" t="str">
        <f t="shared" si="581"/>
        <v/>
      </c>
      <c r="ER340" s="29" t="str">
        <f t="shared" si="581"/>
        <v/>
      </c>
      <c r="ES340" s="29" t="str">
        <f t="shared" si="581"/>
        <v/>
      </c>
      <c r="ET340" s="29" t="str">
        <f t="shared" si="581"/>
        <v/>
      </c>
      <c r="EU340" s="29" t="str">
        <f t="shared" si="581"/>
        <v/>
      </c>
      <c r="EV340" s="29" t="str">
        <f t="shared" si="581"/>
        <v/>
      </c>
      <c r="EX340" s="42" t="s">
        <v>211</v>
      </c>
      <c r="EY340" s="29">
        <v>3</v>
      </c>
      <c r="EZ340" s="29" t="str">
        <f t="shared" ref="EZ340:FU340" si="582">IF(ISNA(MATCH(EZ299,$AF$53:$AF$112,0)),"",INDEX($C$53:$C$112,MATCH(EZ299,$AF$53:$AF$112,0)))</f>
        <v/>
      </c>
      <c r="FA340" s="29" t="str">
        <f t="shared" si="582"/>
        <v/>
      </c>
      <c r="FB340" s="29" t="str">
        <f t="shared" si="582"/>
        <v/>
      </c>
      <c r="FC340" s="29" t="str">
        <f t="shared" si="582"/>
        <v/>
      </c>
      <c r="FD340" s="29" t="str">
        <f t="shared" si="582"/>
        <v/>
      </c>
      <c r="FE340" s="29" t="str">
        <f t="shared" si="582"/>
        <v/>
      </c>
      <c r="FF340" s="29" t="str">
        <f t="shared" si="582"/>
        <v/>
      </c>
      <c r="FG340" s="29" t="str">
        <f t="shared" si="582"/>
        <v/>
      </c>
      <c r="FH340" s="29" t="str">
        <f t="shared" si="582"/>
        <v/>
      </c>
      <c r="FI340" s="29" t="str">
        <f t="shared" si="582"/>
        <v/>
      </c>
      <c r="FJ340" s="29" t="str">
        <f t="shared" si="582"/>
        <v/>
      </c>
      <c r="FK340" s="29" t="str">
        <f t="shared" si="582"/>
        <v/>
      </c>
      <c r="FL340" s="29" t="str">
        <f t="shared" si="582"/>
        <v/>
      </c>
      <c r="FM340" s="29" t="str">
        <f t="shared" si="582"/>
        <v/>
      </c>
      <c r="FN340" s="29" t="str">
        <f t="shared" si="582"/>
        <v/>
      </c>
      <c r="FO340" s="29" t="str">
        <f t="shared" si="582"/>
        <v/>
      </c>
      <c r="FP340" s="29" t="str">
        <f t="shared" si="582"/>
        <v/>
      </c>
      <c r="FQ340" s="29" t="str">
        <f t="shared" si="582"/>
        <v/>
      </c>
      <c r="FR340" s="29" t="str">
        <f t="shared" si="582"/>
        <v/>
      </c>
      <c r="FS340" s="29" t="str">
        <f t="shared" si="582"/>
        <v/>
      </c>
      <c r="FT340" s="29" t="str">
        <f t="shared" si="582"/>
        <v/>
      </c>
      <c r="FU340" s="29" t="str">
        <f t="shared" si="582"/>
        <v/>
      </c>
      <c r="FV340" s="29" t="str">
        <f t="shared" si="581"/>
        <v/>
      </c>
    </row>
    <row r="341" spans="9:178" x14ac:dyDescent="0.25">
      <c r="I341" s="25" t="s">
        <v>211</v>
      </c>
      <c r="J341" s="29">
        <v>4</v>
      </c>
      <c r="K341" s="91" t="str">
        <f t="shared" ref="K341:AR341" si="583">K260</f>
        <v/>
      </c>
      <c r="L341" s="91" t="str">
        <f t="shared" si="583"/>
        <v/>
      </c>
      <c r="M341" s="91" t="str">
        <f t="shared" si="583"/>
        <v>7Б</v>
      </c>
      <c r="N341" s="91" t="str">
        <f t="shared" si="583"/>
        <v>5Б</v>
      </c>
      <c r="O341" s="91" t="str">
        <f t="shared" si="583"/>
        <v>6А</v>
      </c>
      <c r="P341" s="91" t="str">
        <f t="shared" si="583"/>
        <v/>
      </c>
      <c r="Q341" s="91" t="str">
        <f t="shared" si="583"/>
        <v>6Б</v>
      </c>
      <c r="R341" s="91" t="str">
        <f t="shared" si="583"/>
        <v/>
      </c>
      <c r="S341" s="91" t="str">
        <f t="shared" si="583"/>
        <v/>
      </c>
      <c r="T341" s="91" t="str">
        <f t="shared" si="583"/>
        <v>8Б</v>
      </c>
      <c r="U341" s="91" t="str">
        <f t="shared" si="583"/>
        <v>8Б</v>
      </c>
      <c r="V341" s="91" t="str">
        <f t="shared" si="583"/>
        <v>8В</v>
      </c>
      <c r="W341" s="91" t="str">
        <f t="shared" si="583"/>
        <v>8Б</v>
      </c>
      <c r="X341" s="91" t="str">
        <f t="shared" si="583"/>
        <v>9А</v>
      </c>
      <c r="Y341" s="91" t="str">
        <f t="shared" si="583"/>
        <v>8В</v>
      </c>
      <c r="Z341" s="91" t="str">
        <f t="shared" si="583"/>
        <v>10А</v>
      </c>
      <c r="AA341" s="91" t="str">
        <f t="shared" si="583"/>
        <v>9Б</v>
      </c>
      <c r="AB341" s="91" t="str">
        <f t="shared" si="583"/>
        <v>6В</v>
      </c>
      <c r="AC341" s="91" t="str">
        <f t="shared" si="583"/>
        <v>5А</v>
      </c>
      <c r="AD341" s="91" t="str">
        <f t="shared" si="583"/>
        <v>9А</v>
      </c>
      <c r="AE341" s="91" t="str">
        <f t="shared" si="583"/>
        <v>10А</v>
      </c>
      <c r="AF341" s="91" t="str">
        <f t="shared" si="583"/>
        <v>10Б</v>
      </c>
      <c r="AG341" s="91" t="str">
        <f t="shared" si="583"/>
        <v>7В</v>
      </c>
      <c r="AH341" s="91" t="str">
        <f t="shared" si="583"/>
        <v/>
      </c>
      <c r="AI341" s="91" t="str">
        <f t="shared" si="583"/>
        <v/>
      </c>
      <c r="AJ341" s="91" t="str">
        <f t="shared" si="583"/>
        <v>7А</v>
      </c>
      <c r="AK341" s="91" t="str">
        <f t="shared" si="583"/>
        <v/>
      </c>
      <c r="AL341" s="91" t="str">
        <f t="shared" si="583"/>
        <v>11А</v>
      </c>
      <c r="AM341" s="91" t="str">
        <f t="shared" si="583"/>
        <v>8А</v>
      </c>
      <c r="AN341" s="91" t="str">
        <f t="shared" si="583"/>
        <v/>
      </c>
      <c r="AO341" s="91" t="str">
        <f t="shared" si="583"/>
        <v/>
      </c>
      <c r="AP341" s="91" t="str">
        <f t="shared" si="583"/>
        <v>5В</v>
      </c>
      <c r="AQ341" s="91" t="str">
        <f t="shared" si="583"/>
        <v>5В</v>
      </c>
      <c r="AR341" s="91" t="str">
        <f t="shared" si="583"/>
        <v/>
      </c>
      <c r="AW341" s="42" t="s">
        <v>211</v>
      </c>
      <c r="AX341" s="29">
        <v>4</v>
      </c>
      <c r="AY341" s="27" t="str">
        <f t="shared" si="511"/>
        <v>Нех</v>
      </c>
      <c r="AZ341" s="27" t="str">
        <f t="shared" si="512"/>
        <v>Мос</v>
      </c>
      <c r="BA341" s="27" t="str">
        <f t="shared" si="513"/>
        <v>Чер/Хом</v>
      </c>
      <c r="BB341" s="27" t="str">
        <f t="shared" si="514"/>
        <v>Зми</v>
      </c>
      <c r="BC341" s="27" t="str">
        <f t="shared" si="515"/>
        <v>БЕВ</v>
      </c>
      <c r="BD341" s="27" t="str">
        <f t="shared" si="516"/>
        <v>Бер</v>
      </c>
      <c r="BE341" s="27" t="str">
        <f t="shared" si="517"/>
        <v>Бин</v>
      </c>
      <c r="BF341" s="27" t="str">
        <f t="shared" si="518"/>
        <v>Сок</v>
      </c>
      <c r="BG341" s="27" t="str">
        <f t="shared" si="519"/>
        <v>Тру</v>
      </c>
      <c r="BH341" s="27" t="str">
        <f t="shared" si="520"/>
        <v>Кас</v>
      </c>
      <c r="BI341" s="27" t="str">
        <f t="shared" si="521"/>
        <v>БЛА/Яро/Дем</v>
      </c>
      <c r="BJ341" s="27" t="str">
        <f t="shared" si="522"/>
        <v>Вас/Ярм</v>
      </c>
      <c r="BK341" s="27" t="str">
        <f t="shared" si="523"/>
        <v>Мал/Псы</v>
      </c>
      <c r="BL341" s="27" t="str">
        <f t="shared" si="524"/>
        <v>Нов</v>
      </c>
      <c r="BM341" s="27" t="str">
        <f t="shared" si="525"/>
        <v>ОВТ/Сем</v>
      </c>
      <c r="BN341" s="27" t="str">
        <f t="shared" si="526"/>
        <v>Мил</v>
      </c>
      <c r="BO341" s="27" t="str">
        <f t="shared" si="527"/>
        <v>Жег</v>
      </c>
      <c r="BP341" s="27" t="str">
        <f t="shared" si="528"/>
        <v/>
      </c>
      <c r="BQ341" s="27" t="str">
        <f t="shared" si="529"/>
        <v/>
      </c>
      <c r="BR341" s="27" t="str">
        <f t="shared" si="530"/>
        <v/>
      </c>
      <c r="BS341" s="27" t="str">
        <f t="shared" si="531"/>
        <v/>
      </c>
      <c r="BT341" s="27" t="str">
        <f t="shared" si="532"/>
        <v/>
      </c>
      <c r="BU341" s="27" t="str">
        <f t="shared" si="533"/>
        <v/>
      </c>
      <c r="BW341" s="42" t="s">
        <v>211</v>
      </c>
      <c r="BX341" s="29">
        <v>4</v>
      </c>
      <c r="BY341" s="29" t="str">
        <f t="shared" ref="BY341:CU341" si="584">IF(ISNA(MATCH(BY300,$AF$53:$AF$112,0)),"",INDEX($C$53:$C$112,MATCH(BY300,$AF$53:$AF$112,0)))</f>
        <v>Нех</v>
      </c>
      <c r="BZ341" s="29" t="str">
        <f t="shared" si="584"/>
        <v>Мос</v>
      </c>
      <c r="CA341" s="29" t="str">
        <f t="shared" si="584"/>
        <v>Чер</v>
      </c>
      <c r="CB341" s="29" t="str">
        <f t="shared" si="584"/>
        <v>Зми</v>
      </c>
      <c r="CC341" s="29" t="str">
        <f t="shared" si="584"/>
        <v>БЕВ</v>
      </c>
      <c r="CD341" s="29" t="str">
        <f t="shared" si="584"/>
        <v>Бер</v>
      </c>
      <c r="CE341" s="29" t="str">
        <f t="shared" si="584"/>
        <v>Бин</v>
      </c>
      <c r="CF341" s="29" t="str">
        <f t="shared" si="584"/>
        <v>Сок</v>
      </c>
      <c r="CG341" s="29" t="str">
        <f t="shared" si="584"/>
        <v>Тру</v>
      </c>
      <c r="CH341" s="29" t="str">
        <f t="shared" si="584"/>
        <v>Кас</v>
      </c>
      <c r="CI341" s="29" t="str">
        <f t="shared" si="584"/>
        <v>БЛА</v>
      </c>
      <c r="CJ341" s="29" t="str">
        <f t="shared" si="584"/>
        <v>Вас</v>
      </c>
      <c r="CK341" s="29" t="str">
        <f t="shared" si="584"/>
        <v>Мал</v>
      </c>
      <c r="CL341" s="29" t="str">
        <f t="shared" si="584"/>
        <v>Нов</v>
      </c>
      <c r="CM341" s="29" t="str">
        <f t="shared" si="584"/>
        <v>ОВТ</v>
      </c>
      <c r="CN341" s="29" t="str">
        <f t="shared" si="584"/>
        <v>Мил</v>
      </c>
      <c r="CO341" s="29" t="str">
        <f t="shared" si="584"/>
        <v>Жег</v>
      </c>
      <c r="CP341" s="29" t="str">
        <f t="shared" si="584"/>
        <v/>
      </c>
      <c r="CQ341" s="29" t="str">
        <f t="shared" si="584"/>
        <v/>
      </c>
      <c r="CR341" s="29" t="str">
        <f t="shared" si="584"/>
        <v/>
      </c>
      <c r="CS341" s="29" t="str">
        <f t="shared" si="584"/>
        <v/>
      </c>
      <c r="CT341" s="29" t="str">
        <f t="shared" si="584"/>
        <v/>
      </c>
      <c r="CU341" s="29" t="str">
        <f t="shared" si="584"/>
        <v/>
      </c>
      <c r="CX341" s="42" t="s">
        <v>211</v>
      </c>
      <c r="CY341" s="29">
        <v>4</v>
      </c>
      <c r="CZ341" s="29" t="str">
        <f t="shared" ref="CZ341:DV341" si="585">IF(ISNA(MATCH(CZ300,$AF$53:$AF$112,0)),"",INDEX($C$53:$C$112,MATCH(CZ300,$AF$53:$AF$112,0)))</f>
        <v/>
      </c>
      <c r="DA341" s="29" t="str">
        <f t="shared" si="585"/>
        <v/>
      </c>
      <c r="DB341" s="29" t="str">
        <f t="shared" si="585"/>
        <v>Хом</v>
      </c>
      <c r="DC341" s="29" t="str">
        <f t="shared" si="585"/>
        <v/>
      </c>
      <c r="DD341" s="29" t="str">
        <f t="shared" si="585"/>
        <v/>
      </c>
      <c r="DE341" s="29" t="str">
        <f t="shared" si="585"/>
        <v/>
      </c>
      <c r="DF341" s="29" t="str">
        <f t="shared" si="585"/>
        <v/>
      </c>
      <c r="DG341" s="29" t="str">
        <f t="shared" si="585"/>
        <v/>
      </c>
      <c r="DH341" s="29" t="str">
        <f t="shared" si="585"/>
        <v/>
      </c>
      <c r="DI341" s="29" t="str">
        <f t="shared" si="585"/>
        <v/>
      </c>
      <c r="DJ341" s="29" t="str">
        <f t="shared" si="585"/>
        <v>Яро</v>
      </c>
      <c r="DK341" s="29" t="str">
        <f t="shared" si="585"/>
        <v>Ярм</v>
      </c>
      <c r="DL341" s="29" t="str">
        <f t="shared" si="585"/>
        <v>Псы</v>
      </c>
      <c r="DM341" s="29" t="str">
        <f t="shared" si="585"/>
        <v/>
      </c>
      <c r="DN341" s="29" t="str">
        <f t="shared" si="585"/>
        <v>Сем</v>
      </c>
      <c r="DO341" s="29" t="str">
        <f t="shared" si="585"/>
        <v/>
      </c>
      <c r="DP341" s="29" t="str">
        <f t="shared" si="585"/>
        <v/>
      </c>
      <c r="DQ341" s="29" t="str">
        <f t="shared" si="585"/>
        <v/>
      </c>
      <c r="DR341" s="29" t="str">
        <f t="shared" si="585"/>
        <v/>
      </c>
      <c r="DS341" s="29" t="str">
        <f t="shared" si="585"/>
        <v/>
      </c>
      <c r="DT341" s="29" t="str">
        <f t="shared" si="585"/>
        <v/>
      </c>
      <c r="DU341" s="29" t="str">
        <f t="shared" si="585"/>
        <v/>
      </c>
      <c r="DV341" s="29" t="str">
        <f t="shared" si="585"/>
        <v/>
      </c>
      <c r="DX341" s="42" t="s">
        <v>211</v>
      </c>
      <c r="DY341" s="29">
        <v>4</v>
      </c>
      <c r="DZ341" s="29" t="str">
        <f t="shared" ref="DZ341:FV341" si="586">IF(ISNA(MATCH(DZ300,$AF$53:$AF$112,0)),"",INDEX($C$53:$C$112,MATCH(DZ300,$AF$53:$AF$112,0)))</f>
        <v/>
      </c>
      <c r="EA341" s="29" t="str">
        <f t="shared" si="586"/>
        <v/>
      </c>
      <c r="EB341" s="29" t="str">
        <f t="shared" si="586"/>
        <v/>
      </c>
      <c r="EC341" s="29" t="str">
        <f t="shared" si="586"/>
        <v/>
      </c>
      <c r="ED341" s="29" t="str">
        <f t="shared" si="586"/>
        <v/>
      </c>
      <c r="EE341" s="29" t="str">
        <f t="shared" si="586"/>
        <v/>
      </c>
      <c r="EF341" s="29" t="str">
        <f t="shared" si="586"/>
        <v/>
      </c>
      <c r="EG341" s="29" t="str">
        <f t="shared" si="586"/>
        <v/>
      </c>
      <c r="EH341" s="29" t="str">
        <f t="shared" si="586"/>
        <v/>
      </c>
      <c r="EI341" s="29" t="str">
        <f t="shared" si="586"/>
        <v/>
      </c>
      <c r="EJ341" s="29" t="str">
        <f t="shared" si="586"/>
        <v>Дем</v>
      </c>
      <c r="EK341" s="29" t="str">
        <f t="shared" si="586"/>
        <v/>
      </c>
      <c r="EL341" s="29" t="str">
        <f t="shared" si="586"/>
        <v/>
      </c>
      <c r="EM341" s="29" t="str">
        <f t="shared" si="586"/>
        <v/>
      </c>
      <c r="EN341" s="29" t="str">
        <f t="shared" si="586"/>
        <v/>
      </c>
      <c r="EO341" s="29" t="str">
        <f t="shared" si="586"/>
        <v/>
      </c>
      <c r="EP341" s="29" t="str">
        <f t="shared" si="586"/>
        <v/>
      </c>
      <c r="EQ341" s="29" t="str">
        <f t="shared" si="586"/>
        <v/>
      </c>
      <c r="ER341" s="29" t="str">
        <f t="shared" si="586"/>
        <v/>
      </c>
      <c r="ES341" s="29" t="str">
        <f t="shared" si="586"/>
        <v/>
      </c>
      <c r="ET341" s="29" t="str">
        <f t="shared" si="586"/>
        <v/>
      </c>
      <c r="EU341" s="29" t="str">
        <f t="shared" si="586"/>
        <v/>
      </c>
      <c r="EV341" s="29" t="str">
        <f t="shared" si="586"/>
        <v/>
      </c>
      <c r="EX341" s="42" t="s">
        <v>211</v>
      </c>
      <c r="EY341" s="29">
        <v>4</v>
      </c>
      <c r="EZ341" s="29" t="str">
        <f t="shared" ref="EZ341:FU341" si="587">IF(ISNA(MATCH(EZ300,$AF$53:$AF$112,0)),"",INDEX($C$53:$C$112,MATCH(EZ300,$AF$53:$AF$112,0)))</f>
        <v/>
      </c>
      <c r="FA341" s="29" t="str">
        <f t="shared" si="587"/>
        <v/>
      </c>
      <c r="FB341" s="29" t="str">
        <f t="shared" si="587"/>
        <v/>
      </c>
      <c r="FC341" s="29" t="str">
        <f t="shared" si="587"/>
        <v/>
      </c>
      <c r="FD341" s="29" t="str">
        <f t="shared" si="587"/>
        <v/>
      </c>
      <c r="FE341" s="29" t="str">
        <f t="shared" si="587"/>
        <v/>
      </c>
      <c r="FF341" s="29" t="str">
        <f t="shared" si="587"/>
        <v/>
      </c>
      <c r="FG341" s="29" t="str">
        <f t="shared" si="587"/>
        <v/>
      </c>
      <c r="FH341" s="29" t="str">
        <f t="shared" si="587"/>
        <v/>
      </c>
      <c r="FI341" s="29" t="str">
        <f t="shared" si="587"/>
        <v/>
      </c>
      <c r="FJ341" s="29" t="str">
        <f t="shared" si="587"/>
        <v/>
      </c>
      <c r="FK341" s="29" t="str">
        <f t="shared" si="587"/>
        <v/>
      </c>
      <c r="FL341" s="29" t="str">
        <f t="shared" si="587"/>
        <v/>
      </c>
      <c r="FM341" s="29" t="str">
        <f t="shared" si="587"/>
        <v/>
      </c>
      <c r="FN341" s="29" t="str">
        <f t="shared" si="587"/>
        <v/>
      </c>
      <c r="FO341" s="29" t="str">
        <f t="shared" si="587"/>
        <v/>
      </c>
      <c r="FP341" s="29" t="str">
        <f t="shared" si="587"/>
        <v/>
      </c>
      <c r="FQ341" s="29" t="str">
        <f t="shared" si="587"/>
        <v/>
      </c>
      <c r="FR341" s="29" t="str">
        <f t="shared" si="587"/>
        <v/>
      </c>
      <c r="FS341" s="29" t="str">
        <f t="shared" si="587"/>
        <v/>
      </c>
      <c r="FT341" s="29" t="str">
        <f t="shared" si="587"/>
        <v/>
      </c>
      <c r="FU341" s="29" t="str">
        <f t="shared" si="587"/>
        <v/>
      </c>
      <c r="FV341" s="29" t="str">
        <f t="shared" si="586"/>
        <v/>
      </c>
    </row>
    <row r="342" spans="9:178" x14ac:dyDescent="0.25">
      <c r="I342" s="25" t="s">
        <v>211</v>
      </c>
      <c r="J342" s="29">
        <v>5</v>
      </c>
      <c r="K342" s="91" t="str">
        <f t="shared" ref="K342:AR342" si="588">K261</f>
        <v>8А</v>
      </c>
      <c r="L342" s="91" t="str">
        <f t="shared" si="588"/>
        <v/>
      </c>
      <c r="M342" s="91" t="str">
        <f t="shared" si="588"/>
        <v>7А</v>
      </c>
      <c r="N342" s="91" t="str">
        <f t="shared" si="588"/>
        <v>6Б</v>
      </c>
      <c r="O342" s="91" t="str">
        <f t="shared" si="588"/>
        <v>10Б</v>
      </c>
      <c r="P342" s="91" t="str">
        <f t="shared" si="588"/>
        <v/>
      </c>
      <c r="Q342" s="91" t="str">
        <f t="shared" si="588"/>
        <v>6В</v>
      </c>
      <c r="R342" s="91" t="str">
        <f t="shared" si="588"/>
        <v/>
      </c>
      <c r="S342" s="91" t="str">
        <f t="shared" si="588"/>
        <v>5Б</v>
      </c>
      <c r="T342" s="91" t="str">
        <f t="shared" si="588"/>
        <v>5Б</v>
      </c>
      <c r="U342" s="91" t="str">
        <f t="shared" si="588"/>
        <v>5В</v>
      </c>
      <c r="V342" s="91" t="str">
        <f t="shared" si="588"/>
        <v>5Б</v>
      </c>
      <c r="W342" s="91" t="str">
        <f t="shared" si="588"/>
        <v>5В</v>
      </c>
      <c r="X342" s="91" t="str">
        <f t="shared" si="588"/>
        <v>5А</v>
      </c>
      <c r="Y342" s="91" t="str">
        <f t="shared" si="588"/>
        <v>5А</v>
      </c>
      <c r="Z342" s="91" t="str">
        <f t="shared" si="588"/>
        <v>7Б</v>
      </c>
      <c r="AA342" s="91" t="str">
        <f t="shared" si="588"/>
        <v>9А</v>
      </c>
      <c r="AB342" s="91" t="str">
        <f t="shared" si="588"/>
        <v>8Б</v>
      </c>
      <c r="AC342" s="91" t="str">
        <f t="shared" si="588"/>
        <v/>
      </c>
      <c r="AD342" s="91" t="str">
        <f t="shared" si="588"/>
        <v>9Б</v>
      </c>
      <c r="AE342" s="91" t="str">
        <f t="shared" si="588"/>
        <v>8В</v>
      </c>
      <c r="AF342" s="91" t="str">
        <f t="shared" si="588"/>
        <v>10А</v>
      </c>
      <c r="AG342" s="91" t="str">
        <f t="shared" si="588"/>
        <v>6А</v>
      </c>
      <c r="AH342" s="91" t="str">
        <f t="shared" si="588"/>
        <v>10А</v>
      </c>
      <c r="AI342" s="91" t="str">
        <f t="shared" si="588"/>
        <v>11А</v>
      </c>
      <c r="AJ342" s="91" t="str">
        <f t="shared" si="588"/>
        <v>7В</v>
      </c>
      <c r="AK342" s="91" t="str">
        <f t="shared" si="588"/>
        <v/>
      </c>
      <c r="AL342" s="91" t="str">
        <f t="shared" si="588"/>
        <v/>
      </c>
      <c r="AM342" s="91" t="str">
        <f t="shared" si="588"/>
        <v/>
      </c>
      <c r="AN342" s="91" t="str">
        <f t="shared" si="588"/>
        <v/>
      </c>
      <c r="AO342" s="91" t="str">
        <f t="shared" si="588"/>
        <v/>
      </c>
      <c r="AP342" s="91" t="str">
        <f t="shared" si="588"/>
        <v>9Б</v>
      </c>
      <c r="AQ342" s="91" t="str">
        <f t="shared" si="588"/>
        <v/>
      </c>
      <c r="AR342" s="91" t="str">
        <f t="shared" si="588"/>
        <v/>
      </c>
      <c r="AW342" s="42" t="s">
        <v>211</v>
      </c>
      <c r="AX342" s="29">
        <v>5</v>
      </c>
      <c r="AY342" s="27" t="str">
        <f t="shared" si="511"/>
        <v>Псы/Ярм</v>
      </c>
      <c r="AZ342" s="27" t="str">
        <f t="shared" si="512"/>
        <v>Вла/БЛА/Вас</v>
      </c>
      <c r="BA342" s="27" t="str">
        <f t="shared" si="513"/>
        <v>Яро/Дем</v>
      </c>
      <c r="BB342" s="27" t="str">
        <f t="shared" si="514"/>
        <v>Тру</v>
      </c>
      <c r="BC342" s="27" t="str">
        <f t="shared" si="515"/>
        <v>Мос</v>
      </c>
      <c r="BD342" s="27" t="str">
        <f t="shared" si="516"/>
        <v>БЕВ</v>
      </c>
      <c r="BE342" s="27" t="str">
        <f t="shared" si="517"/>
        <v>Сок</v>
      </c>
      <c r="BF342" s="27" t="str">
        <f t="shared" si="518"/>
        <v>ОВТ</v>
      </c>
      <c r="BG342" s="27" t="str">
        <f t="shared" si="519"/>
        <v>Бин</v>
      </c>
      <c r="BH342" s="27" t="str">
        <f t="shared" si="520"/>
        <v>Лоз</v>
      </c>
      <c r="BI342" s="27" t="str">
        <f t="shared" si="521"/>
        <v>Бер</v>
      </c>
      <c r="BJ342" s="27" t="str">
        <f t="shared" si="522"/>
        <v>Сем</v>
      </c>
      <c r="BK342" s="27" t="str">
        <f t="shared" si="523"/>
        <v>Нов</v>
      </c>
      <c r="BL342" s="27" t="str">
        <f t="shared" si="524"/>
        <v>Чер/Мал</v>
      </c>
      <c r="BM342" s="27" t="str">
        <f t="shared" si="525"/>
        <v>Мох/Мил</v>
      </c>
      <c r="BN342" s="27" t="str">
        <f t="shared" si="526"/>
        <v>Зми</v>
      </c>
      <c r="BO342" s="27" t="str">
        <f t="shared" si="527"/>
        <v>Дуб</v>
      </c>
      <c r="BP342" s="27" t="str">
        <f t="shared" si="528"/>
        <v/>
      </c>
      <c r="BQ342" s="27" t="str">
        <f t="shared" si="529"/>
        <v/>
      </c>
      <c r="BR342" s="27" t="str">
        <f t="shared" si="530"/>
        <v/>
      </c>
      <c r="BS342" s="27" t="str">
        <f t="shared" si="531"/>
        <v/>
      </c>
      <c r="BT342" s="27" t="str">
        <f t="shared" si="532"/>
        <v/>
      </c>
      <c r="BU342" s="27" t="str">
        <f t="shared" si="533"/>
        <v/>
      </c>
      <c r="BW342" s="42" t="s">
        <v>211</v>
      </c>
      <c r="BX342" s="29">
        <v>5</v>
      </c>
      <c r="BY342" s="29" t="str">
        <f t="shared" ref="BY342:CU342" si="589">IF(ISNA(MATCH(BY301,$AF$53:$AF$112,0)),"",INDEX($C$53:$C$112,MATCH(BY301,$AF$53:$AF$112,0)))</f>
        <v>Псы</v>
      </c>
      <c r="BZ342" s="29" t="str">
        <f t="shared" si="589"/>
        <v>Вла</v>
      </c>
      <c r="CA342" s="29" t="str">
        <f t="shared" si="589"/>
        <v>Яро</v>
      </c>
      <c r="CB342" s="29" t="str">
        <f t="shared" si="589"/>
        <v>Тру</v>
      </c>
      <c r="CC342" s="29" t="str">
        <f t="shared" si="589"/>
        <v>Мос</v>
      </c>
      <c r="CD342" s="29" t="str">
        <f t="shared" si="589"/>
        <v>БЕВ</v>
      </c>
      <c r="CE342" s="29" t="str">
        <f t="shared" si="589"/>
        <v>Сок</v>
      </c>
      <c r="CF342" s="29" t="str">
        <f t="shared" si="589"/>
        <v>ОВТ</v>
      </c>
      <c r="CG342" s="29" t="str">
        <f t="shared" si="589"/>
        <v>Бин</v>
      </c>
      <c r="CH342" s="29" t="str">
        <f t="shared" si="589"/>
        <v>Лоз</v>
      </c>
      <c r="CI342" s="29" t="str">
        <f t="shared" si="589"/>
        <v>Бер</v>
      </c>
      <c r="CJ342" s="29" t="str">
        <f t="shared" si="589"/>
        <v>Сем</v>
      </c>
      <c r="CK342" s="29" t="str">
        <f t="shared" si="589"/>
        <v>Нов</v>
      </c>
      <c r="CL342" s="29" t="str">
        <f t="shared" si="589"/>
        <v>Чер</v>
      </c>
      <c r="CM342" s="29" t="str">
        <f t="shared" si="589"/>
        <v>Мох</v>
      </c>
      <c r="CN342" s="29" t="str">
        <f t="shared" si="589"/>
        <v>Зми</v>
      </c>
      <c r="CO342" s="29" t="str">
        <f t="shared" si="589"/>
        <v>Дуб</v>
      </c>
      <c r="CP342" s="29" t="str">
        <f t="shared" si="589"/>
        <v/>
      </c>
      <c r="CQ342" s="29" t="str">
        <f t="shared" si="589"/>
        <v/>
      </c>
      <c r="CR342" s="29" t="str">
        <f t="shared" si="589"/>
        <v/>
      </c>
      <c r="CS342" s="29" t="str">
        <f t="shared" si="589"/>
        <v/>
      </c>
      <c r="CT342" s="29" t="str">
        <f t="shared" si="589"/>
        <v/>
      </c>
      <c r="CU342" s="29" t="str">
        <f t="shared" si="589"/>
        <v/>
      </c>
      <c r="CX342" s="42" t="s">
        <v>211</v>
      </c>
      <c r="CY342" s="29">
        <v>5</v>
      </c>
      <c r="CZ342" s="29" t="str">
        <f t="shared" ref="CZ342:DV342" si="590">IF(ISNA(MATCH(CZ301,$AF$53:$AF$112,0)),"",INDEX($C$53:$C$112,MATCH(CZ301,$AF$53:$AF$112,0)))</f>
        <v>Ярм</v>
      </c>
      <c r="DA342" s="29" t="str">
        <f t="shared" si="590"/>
        <v>БЛА</v>
      </c>
      <c r="DB342" s="29" t="str">
        <f t="shared" si="590"/>
        <v>Дем</v>
      </c>
      <c r="DC342" s="29" t="str">
        <f t="shared" si="590"/>
        <v/>
      </c>
      <c r="DD342" s="29" t="str">
        <f t="shared" si="590"/>
        <v/>
      </c>
      <c r="DE342" s="29" t="str">
        <f t="shared" si="590"/>
        <v/>
      </c>
      <c r="DF342" s="29" t="str">
        <f t="shared" si="590"/>
        <v/>
      </c>
      <c r="DG342" s="29" t="str">
        <f t="shared" si="590"/>
        <v/>
      </c>
      <c r="DH342" s="29" t="str">
        <f t="shared" si="590"/>
        <v/>
      </c>
      <c r="DI342" s="29" t="str">
        <f t="shared" si="590"/>
        <v/>
      </c>
      <c r="DJ342" s="29" t="str">
        <f t="shared" si="590"/>
        <v/>
      </c>
      <c r="DK342" s="29" t="str">
        <f t="shared" si="590"/>
        <v/>
      </c>
      <c r="DL342" s="29" t="str">
        <f t="shared" si="590"/>
        <v/>
      </c>
      <c r="DM342" s="29" t="str">
        <f t="shared" si="590"/>
        <v>Мал</v>
      </c>
      <c r="DN342" s="29" t="str">
        <f t="shared" si="590"/>
        <v>Мил</v>
      </c>
      <c r="DO342" s="29" t="str">
        <f t="shared" si="590"/>
        <v/>
      </c>
      <c r="DP342" s="29" t="str">
        <f t="shared" si="590"/>
        <v/>
      </c>
      <c r="DQ342" s="29" t="str">
        <f t="shared" si="590"/>
        <v/>
      </c>
      <c r="DR342" s="29" t="str">
        <f t="shared" si="590"/>
        <v/>
      </c>
      <c r="DS342" s="29" t="str">
        <f t="shared" si="590"/>
        <v/>
      </c>
      <c r="DT342" s="29" t="str">
        <f t="shared" si="590"/>
        <v/>
      </c>
      <c r="DU342" s="29" t="str">
        <f t="shared" si="590"/>
        <v/>
      </c>
      <c r="DV342" s="29" t="str">
        <f t="shared" si="590"/>
        <v/>
      </c>
      <c r="DX342" s="42" t="s">
        <v>211</v>
      </c>
      <c r="DY342" s="29">
        <v>5</v>
      </c>
      <c r="DZ342" s="29" t="str">
        <f t="shared" ref="DZ342:FV342" si="591">IF(ISNA(MATCH(DZ301,$AF$53:$AF$112,0)),"",INDEX($C$53:$C$112,MATCH(DZ301,$AF$53:$AF$112,0)))</f>
        <v/>
      </c>
      <c r="EA342" s="29" t="str">
        <f t="shared" si="591"/>
        <v>Вас</v>
      </c>
      <c r="EB342" s="29" t="str">
        <f t="shared" si="591"/>
        <v/>
      </c>
      <c r="EC342" s="29" t="str">
        <f t="shared" si="591"/>
        <v/>
      </c>
      <c r="ED342" s="29" t="str">
        <f t="shared" si="591"/>
        <v/>
      </c>
      <c r="EE342" s="29" t="str">
        <f t="shared" si="591"/>
        <v/>
      </c>
      <c r="EF342" s="29" t="str">
        <f t="shared" si="591"/>
        <v/>
      </c>
      <c r="EG342" s="29" t="str">
        <f t="shared" si="591"/>
        <v/>
      </c>
      <c r="EH342" s="29" t="str">
        <f t="shared" si="591"/>
        <v/>
      </c>
      <c r="EI342" s="29" t="str">
        <f t="shared" si="591"/>
        <v/>
      </c>
      <c r="EJ342" s="29" t="str">
        <f t="shared" si="591"/>
        <v/>
      </c>
      <c r="EK342" s="29" t="str">
        <f t="shared" si="591"/>
        <v/>
      </c>
      <c r="EL342" s="29" t="str">
        <f t="shared" si="591"/>
        <v/>
      </c>
      <c r="EM342" s="29" t="str">
        <f t="shared" si="591"/>
        <v/>
      </c>
      <c r="EN342" s="29" t="str">
        <f t="shared" si="591"/>
        <v/>
      </c>
      <c r="EO342" s="29" t="str">
        <f t="shared" si="591"/>
        <v/>
      </c>
      <c r="EP342" s="29" t="str">
        <f t="shared" si="591"/>
        <v/>
      </c>
      <c r="EQ342" s="29" t="str">
        <f t="shared" si="591"/>
        <v/>
      </c>
      <c r="ER342" s="29" t="str">
        <f t="shared" si="591"/>
        <v/>
      </c>
      <c r="ES342" s="29" t="str">
        <f t="shared" si="591"/>
        <v/>
      </c>
      <c r="ET342" s="29" t="str">
        <f t="shared" si="591"/>
        <v/>
      </c>
      <c r="EU342" s="29" t="str">
        <f t="shared" si="591"/>
        <v/>
      </c>
      <c r="EV342" s="29" t="str">
        <f t="shared" si="591"/>
        <v/>
      </c>
      <c r="EX342" s="42" t="s">
        <v>211</v>
      </c>
      <c r="EY342" s="29">
        <v>5</v>
      </c>
      <c r="EZ342" s="29" t="str">
        <f t="shared" ref="EZ342:FU342" si="592">IF(ISNA(MATCH(EZ301,$AF$53:$AF$112,0)),"",INDEX($C$53:$C$112,MATCH(EZ301,$AF$53:$AF$112,0)))</f>
        <v/>
      </c>
      <c r="FA342" s="29" t="str">
        <f t="shared" si="592"/>
        <v/>
      </c>
      <c r="FB342" s="29" t="str">
        <f t="shared" si="592"/>
        <v/>
      </c>
      <c r="FC342" s="29" t="str">
        <f t="shared" si="592"/>
        <v/>
      </c>
      <c r="FD342" s="29" t="str">
        <f t="shared" si="592"/>
        <v/>
      </c>
      <c r="FE342" s="29" t="str">
        <f t="shared" si="592"/>
        <v/>
      </c>
      <c r="FF342" s="29" t="str">
        <f t="shared" si="592"/>
        <v/>
      </c>
      <c r="FG342" s="29" t="str">
        <f t="shared" si="592"/>
        <v/>
      </c>
      <c r="FH342" s="29" t="str">
        <f t="shared" si="592"/>
        <v/>
      </c>
      <c r="FI342" s="29" t="str">
        <f t="shared" si="592"/>
        <v/>
      </c>
      <c r="FJ342" s="29" t="str">
        <f t="shared" si="592"/>
        <v/>
      </c>
      <c r="FK342" s="29" t="str">
        <f t="shared" si="592"/>
        <v/>
      </c>
      <c r="FL342" s="29" t="str">
        <f t="shared" si="592"/>
        <v/>
      </c>
      <c r="FM342" s="29" t="str">
        <f t="shared" si="592"/>
        <v/>
      </c>
      <c r="FN342" s="29" t="str">
        <f t="shared" si="592"/>
        <v/>
      </c>
      <c r="FO342" s="29" t="str">
        <f t="shared" si="592"/>
        <v/>
      </c>
      <c r="FP342" s="29" t="str">
        <f t="shared" si="592"/>
        <v/>
      </c>
      <c r="FQ342" s="29" t="str">
        <f t="shared" si="592"/>
        <v/>
      </c>
      <c r="FR342" s="29" t="str">
        <f t="shared" si="592"/>
        <v/>
      </c>
      <c r="FS342" s="29" t="str">
        <f t="shared" si="592"/>
        <v/>
      </c>
      <c r="FT342" s="29" t="str">
        <f t="shared" si="592"/>
        <v/>
      </c>
      <c r="FU342" s="29" t="str">
        <f t="shared" si="592"/>
        <v/>
      </c>
      <c r="FV342" s="29" t="str">
        <f t="shared" si="591"/>
        <v/>
      </c>
    </row>
    <row r="343" spans="9:178" x14ac:dyDescent="0.25">
      <c r="I343" s="25" t="s">
        <v>211</v>
      </c>
      <c r="J343" s="29">
        <v>6</v>
      </c>
      <c r="K343" s="91" t="str">
        <f t="shared" ref="K343:AR343" si="593">K262</f>
        <v/>
      </c>
      <c r="L343" s="91" t="str">
        <f t="shared" si="593"/>
        <v>8В</v>
      </c>
      <c r="M343" s="91" t="str">
        <f t="shared" si="593"/>
        <v>7А</v>
      </c>
      <c r="N343" s="91" t="str">
        <f t="shared" si="593"/>
        <v>6Б</v>
      </c>
      <c r="O343" s="91" t="str">
        <f t="shared" si="593"/>
        <v>10Б</v>
      </c>
      <c r="P343" s="91" t="str">
        <f t="shared" si="593"/>
        <v/>
      </c>
      <c r="Q343" s="91" t="str">
        <f t="shared" si="593"/>
        <v>6В</v>
      </c>
      <c r="R343" s="91" t="str">
        <f t="shared" si="593"/>
        <v>9А</v>
      </c>
      <c r="S343" s="91" t="str">
        <f t="shared" si="593"/>
        <v>8А</v>
      </c>
      <c r="T343" s="91" t="str">
        <f t="shared" si="593"/>
        <v>10А</v>
      </c>
      <c r="U343" s="91" t="str">
        <f t="shared" si="593"/>
        <v>8А</v>
      </c>
      <c r="V343" s="91" t="str">
        <f t="shared" si="593"/>
        <v/>
      </c>
      <c r="W343" s="91" t="str">
        <f t="shared" si="593"/>
        <v/>
      </c>
      <c r="X343" s="91" t="str">
        <f t="shared" si="593"/>
        <v>10А</v>
      </c>
      <c r="Y343" s="91" t="str">
        <f t="shared" si="593"/>
        <v/>
      </c>
      <c r="Z343" s="91" t="str">
        <f t="shared" si="593"/>
        <v>10А</v>
      </c>
      <c r="AA343" s="91" t="str">
        <f t="shared" si="593"/>
        <v>11А</v>
      </c>
      <c r="AB343" s="91" t="str">
        <f t="shared" si="593"/>
        <v>5В</v>
      </c>
      <c r="AC343" s="91" t="str">
        <f t="shared" si="593"/>
        <v>5Б</v>
      </c>
      <c r="AD343" s="91" t="str">
        <f t="shared" si="593"/>
        <v>9Б</v>
      </c>
      <c r="AE343" s="91" t="str">
        <f t="shared" si="593"/>
        <v>7Б</v>
      </c>
      <c r="AF343" s="91" t="str">
        <f t="shared" si="593"/>
        <v>7В</v>
      </c>
      <c r="AG343" s="91" t="str">
        <f t="shared" si="593"/>
        <v>8Б</v>
      </c>
      <c r="AH343" s="91" t="str">
        <f t="shared" si="593"/>
        <v>10А</v>
      </c>
      <c r="AI343" s="91" t="str">
        <f t="shared" si="593"/>
        <v/>
      </c>
      <c r="AJ343" s="91" t="str">
        <f t="shared" si="593"/>
        <v>6А</v>
      </c>
      <c r="AK343" s="91" t="str">
        <f t="shared" si="593"/>
        <v/>
      </c>
      <c r="AL343" s="91" t="str">
        <f t="shared" si="593"/>
        <v>5А</v>
      </c>
      <c r="AM343" s="91" t="str">
        <f t="shared" si="593"/>
        <v/>
      </c>
      <c r="AN343" s="91" t="str">
        <f t="shared" si="593"/>
        <v/>
      </c>
      <c r="AO343" s="91" t="str">
        <f t="shared" si="593"/>
        <v/>
      </c>
      <c r="AP343" s="91" t="str">
        <f t="shared" si="593"/>
        <v/>
      </c>
      <c r="AQ343" s="91" t="str">
        <f t="shared" si="593"/>
        <v>9Б</v>
      </c>
      <c r="AR343" s="91" t="str">
        <f t="shared" si="593"/>
        <v/>
      </c>
      <c r="AW343" s="42" t="s">
        <v>211</v>
      </c>
      <c r="AX343" s="29">
        <v>6</v>
      </c>
      <c r="AY343" s="27" t="str">
        <f t="shared" si="511"/>
        <v>Жег</v>
      </c>
      <c r="AZ343" s="27" t="str">
        <f t="shared" si="512"/>
        <v>Нех</v>
      </c>
      <c r="BA343" s="27" t="str">
        <f t="shared" si="513"/>
        <v>Бер</v>
      </c>
      <c r="BB343" s="27" t="str">
        <f t="shared" si="514"/>
        <v>Бин</v>
      </c>
      <c r="BC343" s="27" t="str">
        <f t="shared" si="515"/>
        <v>Мос</v>
      </c>
      <c r="BD343" s="27" t="str">
        <f t="shared" si="516"/>
        <v>БЕВ</v>
      </c>
      <c r="BE343" s="27" t="str">
        <f t="shared" si="517"/>
        <v>Сок</v>
      </c>
      <c r="BF343" s="27" t="str">
        <f t="shared" si="518"/>
        <v>Сем</v>
      </c>
      <c r="BG343" s="27" t="str">
        <f t="shared" si="519"/>
        <v>Мил</v>
      </c>
      <c r="BH343" s="27" t="str">
        <f t="shared" si="520"/>
        <v>Вла/Яро</v>
      </c>
      <c r="BI343" s="27" t="str">
        <f t="shared" si="521"/>
        <v>Тру</v>
      </c>
      <c r="BJ343" s="27" t="str">
        <f t="shared" si="522"/>
        <v>ОГП</v>
      </c>
      <c r="BK343" s="27" t="str">
        <f t="shared" si="523"/>
        <v>Зах</v>
      </c>
      <c r="BL343" s="27" t="str">
        <f t="shared" si="524"/>
        <v>Мал/Хом</v>
      </c>
      <c r="BM343" s="27" t="str">
        <f t="shared" si="525"/>
        <v>ОВТ/Мох/БЛА</v>
      </c>
      <c r="BN343" s="27" t="str">
        <f t="shared" si="526"/>
        <v>Зми</v>
      </c>
      <c r="BO343" s="27" t="str">
        <f t="shared" si="527"/>
        <v>Нов</v>
      </c>
      <c r="BP343" s="27" t="str">
        <f t="shared" si="528"/>
        <v/>
      </c>
      <c r="BQ343" s="27" t="str">
        <f t="shared" si="529"/>
        <v/>
      </c>
      <c r="BR343" s="27" t="str">
        <f t="shared" si="530"/>
        <v/>
      </c>
      <c r="BS343" s="27" t="str">
        <f t="shared" si="531"/>
        <v/>
      </c>
      <c r="BT343" s="27" t="str">
        <f t="shared" si="532"/>
        <v/>
      </c>
      <c r="BU343" s="27" t="str">
        <f t="shared" si="533"/>
        <v/>
      </c>
      <c r="BW343" s="42" t="s">
        <v>211</v>
      </c>
      <c r="BX343" s="29">
        <v>6</v>
      </c>
      <c r="BY343" s="29" t="str">
        <f t="shared" ref="BY343:CU343" si="594">IF(ISNA(MATCH(BY302,$AF$53:$AF$112,0)),"",INDEX($C$53:$C$112,MATCH(BY302,$AF$53:$AF$112,0)))</f>
        <v>Жег</v>
      </c>
      <c r="BZ343" s="29" t="str">
        <f t="shared" si="594"/>
        <v>Нех</v>
      </c>
      <c r="CA343" s="29" t="str">
        <f t="shared" si="594"/>
        <v>Бер</v>
      </c>
      <c r="CB343" s="29" t="str">
        <f t="shared" si="594"/>
        <v>Бин</v>
      </c>
      <c r="CC343" s="29" t="str">
        <f t="shared" si="594"/>
        <v>Мос</v>
      </c>
      <c r="CD343" s="29" t="str">
        <f t="shared" si="594"/>
        <v>БЕВ</v>
      </c>
      <c r="CE343" s="29" t="str">
        <f t="shared" si="594"/>
        <v>Сок</v>
      </c>
      <c r="CF343" s="29" t="str">
        <f t="shared" si="594"/>
        <v>Сем</v>
      </c>
      <c r="CG343" s="29" t="str">
        <f t="shared" si="594"/>
        <v>Мил</v>
      </c>
      <c r="CH343" s="29" t="str">
        <f t="shared" si="594"/>
        <v>Вла</v>
      </c>
      <c r="CI343" s="29" t="str">
        <f t="shared" si="594"/>
        <v>Тру</v>
      </c>
      <c r="CJ343" s="29" t="str">
        <f t="shared" si="594"/>
        <v>ОГП</v>
      </c>
      <c r="CK343" s="29" t="str">
        <f t="shared" si="594"/>
        <v>Зах</v>
      </c>
      <c r="CL343" s="29" t="str">
        <f t="shared" si="594"/>
        <v>Мал</v>
      </c>
      <c r="CM343" s="29" t="str">
        <f t="shared" si="594"/>
        <v>ОВТ</v>
      </c>
      <c r="CN343" s="29" t="str">
        <f t="shared" si="594"/>
        <v>Зми</v>
      </c>
      <c r="CO343" s="29" t="str">
        <f t="shared" si="594"/>
        <v>Нов</v>
      </c>
      <c r="CP343" s="29" t="str">
        <f t="shared" si="594"/>
        <v/>
      </c>
      <c r="CQ343" s="29" t="str">
        <f t="shared" si="594"/>
        <v/>
      </c>
      <c r="CR343" s="29" t="str">
        <f t="shared" si="594"/>
        <v/>
      </c>
      <c r="CS343" s="29" t="str">
        <f t="shared" si="594"/>
        <v/>
      </c>
      <c r="CT343" s="29" t="str">
        <f t="shared" si="594"/>
        <v/>
      </c>
      <c r="CU343" s="29" t="str">
        <f t="shared" si="594"/>
        <v/>
      </c>
      <c r="CX343" s="42" t="s">
        <v>211</v>
      </c>
      <c r="CY343" s="29">
        <v>6</v>
      </c>
      <c r="CZ343" s="29" t="str">
        <f t="shared" ref="CZ343:DV343" si="595">IF(ISNA(MATCH(CZ302,$AF$53:$AF$112,0)),"",INDEX($C$53:$C$112,MATCH(CZ302,$AF$53:$AF$112,0)))</f>
        <v/>
      </c>
      <c r="DA343" s="29" t="str">
        <f t="shared" si="595"/>
        <v/>
      </c>
      <c r="DB343" s="29" t="str">
        <f t="shared" si="595"/>
        <v/>
      </c>
      <c r="DC343" s="29" t="str">
        <f t="shared" si="595"/>
        <v/>
      </c>
      <c r="DD343" s="29" t="str">
        <f t="shared" si="595"/>
        <v/>
      </c>
      <c r="DE343" s="29" t="str">
        <f t="shared" si="595"/>
        <v/>
      </c>
      <c r="DF343" s="29" t="str">
        <f t="shared" si="595"/>
        <v/>
      </c>
      <c r="DG343" s="29" t="str">
        <f t="shared" si="595"/>
        <v/>
      </c>
      <c r="DH343" s="29" t="str">
        <f t="shared" si="595"/>
        <v/>
      </c>
      <c r="DI343" s="29" t="str">
        <f t="shared" si="595"/>
        <v>Яро</v>
      </c>
      <c r="DJ343" s="29" t="str">
        <f t="shared" si="595"/>
        <v/>
      </c>
      <c r="DK343" s="29" t="str">
        <f t="shared" si="595"/>
        <v/>
      </c>
      <c r="DL343" s="29" t="str">
        <f t="shared" si="595"/>
        <v/>
      </c>
      <c r="DM343" s="29" t="str">
        <f t="shared" si="595"/>
        <v>Хом</v>
      </c>
      <c r="DN343" s="29" t="str">
        <f t="shared" si="595"/>
        <v>Мох</v>
      </c>
      <c r="DO343" s="29" t="str">
        <f t="shared" si="595"/>
        <v/>
      </c>
      <c r="DP343" s="29" t="str">
        <f t="shared" si="595"/>
        <v/>
      </c>
      <c r="DQ343" s="29" t="str">
        <f t="shared" si="595"/>
        <v/>
      </c>
      <c r="DR343" s="29" t="str">
        <f t="shared" si="595"/>
        <v/>
      </c>
      <c r="DS343" s="29" t="str">
        <f t="shared" si="595"/>
        <v/>
      </c>
      <c r="DT343" s="29" t="str">
        <f t="shared" si="595"/>
        <v/>
      </c>
      <c r="DU343" s="29" t="str">
        <f t="shared" si="595"/>
        <v/>
      </c>
      <c r="DV343" s="29" t="str">
        <f t="shared" si="595"/>
        <v/>
      </c>
      <c r="DX343" s="42" t="s">
        <v>211</v>
      </c>
      <c r="DY343" s="29">
        <v>6</v>
      </c>
      <c r="DZ343" s="29" t="str">
        <f t="shared" ref="DZ343:FV343" si="596">IF(ISNA(MATCH(DZ302,$AF$53:$AF$112,0)),"",INDEX($C$53:$C$112,MATCH(DZ302,$AF$53:$AF$112,0)))</f>
        <v/>
      </c>
      <c r="EA343" s="29" t="str">
        <f t="shared" si="596"/>
        <v/>
      </c>
      <c r="EB343" s="29" t="str">
        <f t="shared" si="596"/>
        <v/>
      </c>
      <c r="EC343" s="29" t="str">
        <f t="shared" si="596"/>
        <v/>
      </c>
      <c r="ED343" s="29" t="str">
        <f t="shared" si="596"/>
        <v/>
      </c>
      <c r="EE343" s="29" t="str">
        <f t="shared" si="596"/>
        <v/>
      </c>
      <c r="EF343" s="29" t="str">
        <f t="shared" si="596"/>
        <v/>
      </c>
      <c r="EG343" s="29" t="str">
        <f t="shared" si="596"/>
        <v/>
      </c>
      <c r="EH343" s="29" t="str">
        <f t="shared" si="596"/>
        <v/>
      </c>
      <c r="EI343" s="29" t="str">
        <f t="shared" si="596"/>
        <v/>
      </c>
      <c r="EJ343" s="29" t="str">
        <f t="shared" si="596"/>
        <v/>
      </c>
      <c r="EK343" s="29" t="str">
        <f t="shared" si="596"/>
        <v/>
      </c>
      <c r="EL343" s="29" t="str">
        <f t="shared" si="596"/>
        <v/>
      </c>
      <c r="EM343" s="29" t="str">
        <f t="shared" si="596"/>
        <v/>
      </c>
      <c r="EN343" s="29" t="str">
        <f t="shared" si="596"/>
        <v>БЛА</v>
      </c>
      <c r="EO343" s="29" t="str">
        <f t="shared" si="596"/>
        <v/>
      </c>
      <c r="EP343" s="29" t="str">
        <f t="shared" si="596"/>
        <v/>
      </c>
      <c r="EQ343" s="29" t="str">
        <f t="shared" si="596"/>
        <v/>
      </c>
      <c r="ER343" s="29" t="str">
        <f t="shared" si="596"/>
        <v/>
      </c>
      <c r="ES343" s="29" t="str">
        <f t="shared" si="596"/>
        <v/>
      </c>
      <c r="ET343" s="29" t="str">
        <f t="shared" si="596"/>
        <v/>
      </c>
      <c r="EU343" s="29" t="str">
        <f t="shared" si="596"/>
        <v/>
      </c>
      <c r="EV343" s="29" t="str">
        <f t="shared" si="596"/>
        <v/>
      </c>
      <c r="EX343" s="42" t="s">
        <v>211</v>
      </c>
      <c r="EY343" s="29">
        <v>6</v>
      </c>
      <c r="EZ343" s="29" t="str">
        <f t="shared" ref="EZ343:FU343" si="597">IF(ISNA(MATCH(EZ302,$AF$53:$AF$112,0)),"",INDEX($C$53:$C$112,MATCH(EZ302,$AF$53:$AF$112,0)))</f>
        <v/>
      </c>
      <c r="FA343" s="29" t="str">
        <f t="shared" si="597"/>
        <v/>
      </c>
      <c r="FB343" s="29" t="str">
        <f t="shared" si="597"/>
        <v/>
      </c>
      <c r="FC343" s="29" t="str">
        <f t="shared" si="597"/>
        <v/>
      </c>
      <c r="FD343" s="29" t="str">
        <f t="shared" si="597"/>
        <v/>
      </c>
      <c r="FE343" s="29" t="str">
        <f t="shared" si="597"/>
        <v/>
      </c>
      <c r="FF343" s="29" t="str">
        <f t="shared" si="597"/>
        <v/>
      </c>
      <c r="FG343" s="29" t="str">
        <f t="shared" si="597"/>
        <v/>
      </c>
      <c r="FH343" s="29" t="str">
        <f t="shared" si="597"/>
        <v/>
      </c>
      <c r="FI343" s="29" t="str">
        <f t="shared" si="597"/>
        <v/>
      </c>
      <c r="FJ343" s="29" t="str">
        <f t="shared" si="597"/>
        <v/>
      </c>
      <c r="FK343" s="29" t="str">
        <f t="shared" si="597"/>
        <v/>
      </c>
      <c r="FL343" s="29" t="str">
        <f t="shared" si="597"/>
        <v/>
      </c>
      <c r="FM343" s="29" t="str">
        <f t="shared" si="597"/>
        <v/>
      </c>
      <c r="FN343" s="29" t="str">
        <f t="shared" si="597"/>
        <v>Псы</v>
      </c>
      <c r="FO343" s="29" t="str">
        <f t="shared" si="597"/>
        <v/>
      </c>
      <c r="FP343" s="29" t="str">
        <f t="shared" si="597"/>
        <v/>
      </c>
      <c r="FQ343" s="29" t="str">
        <f t="shared" si="597"/>
        <v/>
      </c>
      <c r="FR343" s="29" t="str">
        <f t="shared" si="597"/>
        <v/>
      </c>
      <c r="FS343" s="29" t="str">
        <f t="shared" si="597"/>
        <v/>
      </c>
      <c r="FT343" s="29" t="str">
        <f t="shared" si="597"/>
        <v/>
      </c>
      <c r="FU343" s="29" t="str">
        <f t="shared" si="597"/>
        <v/>
      </c>
      <c r="FV343" s="29" t="str">
        <f t="shared" si="596"/>
        <v/>
      </c>
    </row>
    <row r="344" spans="9:178" x14ac:dyDescent="0.25">
      <c r="I344" s="25" t="s">
        <v>211</v>
      </c>
      <c r="J344" s="88">
        <v>7</v>
      </c>
      <c r="K344" s="91" t="str">
        <f t="shared" ref="K344:AR344" si="598">K263</f>
        <v/>
      </c>
      <c r="L344" s="91" t="str">
        <f t="shared" si="598"/>
        <v/>
      </c>
      <c r="M344" s="91" t="str">
        <f t="shared" si="598"/>
        <v/>
      </c>
      <c r="N344" s="91" t="str">
        <f t="shared" si="598"/>
        <v/>
      </c>
      <c r="O344" s="91" t="str">
        <f t="shared" si="598"/>
        <v/>
      </c>
      <c r="P344" s="91" t="str">
        <f t="shared" si="598"/>
        <v/>
      </c>
      <c r="Q344" s="91" t="str">
        <f t="shared" si="598"/>
        <v/>
      </c>
      <c r="R344" s="91" t="str">
        <f t="shared" si="598"/>
        <v/>
      </c>
      <c r="S344" s="91" t="str">
        <f t="shared" si="598"/>
        <v/>
      </c>
      <c r="T344" s="91" t="str">
        <f t="shared" si="598"/>
        <v/>
      </c>
      <c r="U344" s="91" t="str">
        <f t="shared" si="598"/>
        <v/>
      </c>
      <c r="V344" s="91" t="str">
        <f t="shared" si="598"/>
        <v/>
      </c>
      <c r="W344" s="91" t="str">
        <f t="shared" si="598"/>
        <v/>
      </c>
      <c r="X344" s="91" t="str">
        <f t="shared" si="598"/>
        <v/>
      </c>
      <c r="Y344" s="91" t="str">
        <f t="shared" si="598"/>
        <v/>
      </c>
      <c r="Z344" s="91" t="str">
        <f t="shared" si="598"/>
        <v/>
      </c>
      <c r="AA344" s="91" t="str">
        <f t="shared" si="598"/>
        <v/>
      </c>
      <c r="AB344" s="91" t="str">
        <f t="shared" si="598"/>
        <v/>
      </c>
      <c r="AC344" s="91" t="str">
        <f t="shared" si="598"/>
        <v/>
      </c>
      <c r="AD344" s="91" t="str">
        <f t="shared" si="598"/>
        <v/>
      </c>
      <c r="AE344" s="91" t="str">
        <f t="shared" si="598"/>
        <v/>
      </c>
      <c r="AF344" s="91" t="str">
        <f t="shared" si="598"/>
        <v/>
      </c>
      <c r="AG344" s="91" t="str">
        <f t="shared" si="598"/>
        <v/>
      </c>
      <c r="AH344" s="91" t="str">
        <f t="shared" si="598"/>
        <v>9А</v>
      </c>
      <c r="AI344" s="91" t="str">
        <f t="shared" si="598"/>
        <v/>
      </c>
      <c r="AJ344" s="91" t="str">
        <f t="shared" si="598"/>
        <v/>
      </c>
      <c r="AK344" s="91" t="str">
        <f t="shared" si="598"/>
        <v/>
      </c>
      <c r="AL344" s="91" t="str">
        <f t="shared" si="598"/>
        <v/>
      </c>
      <c r="AM344" s="91" t="str">
        <f t="shared" si="598"/>
        <v/>
      </c>
      <c r="AN344" s="91" t="str">
        <f t="shared" si="598"/>
        <v/>
      </c>
      <c r="AO344" s="91" t="str">
        <f t="shared" si="598"/>
        <v/>
      </c>
      <c r="AP344" s="91" t="str">
        <f t="shared" si="598"/>
        <v/>
      </c>
      <c r="AQ344" s="91" t="str">
        <f t="shared" si="598"/>
        <v/>
      </c>
      <c r="AR344" s="91" t="str">
        <f t="shared" si="598"/>
        <v/>
      </c>
      <c r="AW344" s="42" t="s">
        <v>211</v>
      </c>
      <c r="AX344" s="88">
        <v>7</v>
      </c>
      <c r="AY344" s="27" t="str">
        <f t="shared" si="511"/>
        <v/>
      </c>
      <c r="AZ344" s="27" t="str">
        <f t="shared" si="512"/>
        <v/>
      </c>
      <c r="BA344" s="27" t="str">
        <f t="shared" si="513"/>
        <v/>
      </c>
      <c r="BB344" s="27" t="str">
        <f t="shared" si="514"/>
        <v/>
      </c>
      <c r="BC344" s="27" t="str">
        <f t="shared" si="515"/>
        <v/>
      </c>
      <c r="BD344" s="27" t="str">
        <f t="shared" si="516"/>
        <v/>
      </c>
      <c r="BE344" s="27" t="str">
        <f t="shared" si="517"/>
        <v/>
      </c>
      <c r="BF344" s="27" t="str">
        <f t="shared" si="518"/>
        <v/>
      </c>
      <c r="BG344" s="27" t="str">
        <f t="shared" si="519"/>
        <v/>
      </c>
      <c r="BH344" s="27" t="str">
        <f t="shared" si="520"/>
        <v/>
      </c>
      <c r="BI344" s="27" t="str">
        <f t="shared" si="521"/>
        <v/>
      </c>
      <c r="BJ344" s="27" t="str">
        <f t="shared" si="522"/>
        <v/>
      </c>
      <c r="BK344" s="27" t="str">
        <f t="shared" si="523"/>
        <v>Мох</v>
      </c>
      <c r="BL344" s="27" t="str">
        <f t="shared" si="524"/>
        <v/>
      </c>
      <c r="BM344" s="27" t="str">
        <f t="shared" si="525"/>
        <v/>
      </c>
      <c r="BN344" s="27" t="str">
        <f t="shared" si="526"/>
        <v/>
      </c>
      <c r="BO344" s="27" t="str">
        <f t="shared" si="527"/>
        <v/>
      </c>
      <c r="BP344" s="27" t="str">
        <f t="shared" si="528"/>
        <v/>
      </c>
      <c r="BQ344" s="27" t="str">
        <f t="shared" si="529"/>
        <v/>
      </c>
      <c r="BR344" s="27" t="str">
        <f t="shared" si="530"/>
        <v/>
      </c>
      <c r="BS344" s="27" t="str">
        <f t="shared" si="531"/>
        <v/>
      </c>
      <c r="BT344" s="27" t="str">
        <f t="shared" si="532"/>
        <v/>
      </c>
      <c r="BU344" s="27" t="str">
        <f t="shared" si="533"/>
        <v/>
      </c>
      <c r="BW344" s="42" t="s">
        <v>211</v>
      </c>
      <c r="BX344" s="88">
        <v>7</v>
      </c>
      <c r="BY344" s="29" t="str">
        <f t="shared" ref="BY344:CU344" si="599">IF(ISNA(MATCH(BY303,$AF$53:$AF$112,0)),"",INDEX($C$53:$C$112,MATCH(BY303,$AF$53:$AF$112,0)))</f>
        <v/>
      </c>
      <c r="BZ344" s="29" t="str">
        <f t="shared" si="599"/>
        <v/>
      </c>
      <c r="CA344" s="29" t="str">
        <f t="shared" si="599"/>
        <v/>
      </c>
      <c r="CB344" s="29" t="str">
        <f t="shared" si="599"/>
        <v/>
      </c>
      <c r="CC344" s="29" t="str">
        <f t="shared" si="599"/>
        <v/>
      </c>
      <c r="CD344" s="29" t="str">
        <f t="shared" si="599"/>
        <v/>
      </c>
      <c r="CE344" s="29" t="str">
        <f t="shared" si="599"/>
        <v/>
      </c>
      <c r="CF344" s="29" t="str">
        <f t="shared" si="599"/>
        <v/>
      </c>
      <c r="CG344" s="29" t="str">
        <f t="shared" si="599"/>
        <v/>
      </c>
      <c r="CH344" s="29" t="str">
        <f t="shared" si="599"/>
        <v/>
      </c>
      <c r="CI344" s="29" t="str">
        <f t="shared" si="599"/>
        <v/>
      </c>
      <c r="CJ344" s="29" t="str">
        <f t="shared" si="599"/>
        <v/>
      </c>
      <c r="CK344" s="29" t="str">
        <f t="shared" si="599"/>
        <v>Мох</v>
      </c>
      <c r="CL344" s="29" t="str">
        <f t="shared" si="599"/>
        <v/>
      </c>
      <c r="CM344" s="29" t="str">
        <f t="shared" si="599"/>
        <v/>
      </c>
      <c r="CN344" s="29" t="str">
        <f t="shared" si="599"/>
        <v/>
      </c>
      <c r="CO344" s="29" t="str">
        <f t="shared" si="599"/>
        <v/>
      </c>
      <c r="CP344" s="29" t="str">
        <f t="shared" si="599"/>
        <v/>
      </c>
      <c r="CQ344" s="29" t="str">
        <f t="shared" si="599"/>
        <v/>
      </c>
      <c r="CR344" s="29" t="str">
        <f t="shared" si="599"/>
        <v/>
      </c>
      <c r="CS344" s="29" t="str">
        <f t="shared" si="599"/>
        <v/>
      </c>
      <c r="CT344" s="29" t="str">
        <f t="shared" si="599"/>
        <v/>
      </c>
      <c r="CU344" s="29" t="str">
        <f t="shared" si="599"/>
        <v/>
      </c>
      <c r="CX344" s="42" t="s">
        <v>211</v>
      </c>
      <c r="CY344" s="88">
        <v>7</v>
      </c>
      <c r="CZ344" s="29" t="str">
        <f t="shared" ref="CZ344:DV344" si="600">IF(ISNA(MATCH(CZ303,$AF$53:$AF$112,0)),"",INDEX($C$53:$C$112,MATCH(CZ303,$AF$53:$AF$112,0)))</f>
        <v/>
      </c>
      <c r="DA344" s="29" t="str">
        <f t="shared" si="600"/>
        <v/>
      </c>
      <c r="DB344" s="29" t="str">
        <f t="shared" si="600"/>
        <v/>
      </c>
      <c r="DC344" s="29" t="str">
        <f t="shared" si="600"/>
        <v/>
      </c>
      <c r="DD344" s="29" t="str">
        <f t="shared" si="600"/>
        <v/>
      </c>
      <c r="DE344" s="29" t="str">
        <f t="shared" si="600"/>
        <v/>
      </c>
      <c r="DF344" s="29" t="str">
        <f t="shared" si="600"/>
        <v/>
      </c>
      <c r="DG344" s="29" t="str">
        <f t="shared" si="600"/>
        <v/>
      </c>
      <c r="DH344" s="29" t="str">
        <f t="shared" si="600"/>
        <v/>
      </c>
      <c r="DI344" s="29" t="str">
        <f t="shared" si="600"/>
        <v/>
      </c>
      <c r="DJ344" s="29" t="str">
        <f t="shared" si="600"/>
        <v/>
      </c>
      <c r="DK344" s="29" t="str">
        <f t="shared" si="600"/>
        <v/>
      </c>
      <c r="DL344" s="29" t="str">
        <f t="shared" si="600"/>
        <v/>
      </c>
      <c r="DM344" s="29" t="str">
        <f t="shared" si="600"/>
        <v/>
      </c>
      <c r="DN344" s="29" t="str">
        <f t="shared" si="600"/>
        <v/>
      </c>
      <c r="DO344" s="29" t="str">
        <f t="shared" si="600"/>
        <v/>
      </c>
      <c r="DP344" s="29" t="str">
        <f t="shared" si="600"/>
        <v/>
      </c>
      <c r="DQ344" s="29" t="str">
        <f t="shared" si="600"/>
        <v/>
      </c>
      <c r="DR344" s="29" t="str">
        <f t="shared" si="600"/>
        <v/>
      </c>
      <c r="DS344" s="29" t="str">
        <f t="shared" si="600"/>
        <v/>
      </c>
      <c r="DT344" s="29" t="str">
        <f t="shared" si="600"/>
        <v/>
      </c>
      <c r="DU344" s="29" t="str">
        <f t="shared" si="600"/>
        <v/>
      </c>
      <c r="DV344" s="29" t="str">
        <f t="shared" si="600"/>
        <v/>
      </c>
      <c r="DX344" s="42" t="s">
        <v>211</v>
      </c>
      <c r="DY344" s="88">
        <v>7</v>
      </c>
      <c r="DZ344" s="29" t="str">
        <f t="shared" ref="DZ344:FV344" si="601">IF(ISNA(MATCH(DZ303,$AF$53:$AF$112,0)),"",INDEX($C$53:$C$112,MATCH(DZ303,$AF$53:$AF$112,0)))</f>
        <v/>
      </c>
      <c r="EA344" s="29" t="str">
        <f t="shared" si="601"/>
        <v/>
      </c>
      <c r="EB344" s="29" t="str">
        <f t="shared" si="601"/>
        <v/>
      </c>
      <c r="EC344" s="29" t="str">
        <f t="shared" si="601"/>
        <v/>
      </c>
      <c r="ED344" s="29" t="str">
        <f t="shared" si="601"/>
        <v/>
      </c>
      <c r="EE344" s="29" t="str">
        <f t="shared" si="601"/>
        <v/>
      </c>
      <c r="EF344" s="29" t="str">
        <f t="shared" si="601"/>
        <v/>
      </c>
      <c r="EG344" s="29" t="str">
        <f t="shared" si="601"/>
        <v/>
      </c>
      <c r="EH344" s="29" t="str">
        <f t="shared" si="601"/>
        <v/>
      </c>
      <c r="EI344" s="29" t="str">
        <f t="shared" si="601"/>
        <v/>
      </c>
      <c r="EJ344" s="29" t="str">
        <f t="shared" si="601"/>
        <v/>
      </c>
      <c r="EK344" s="29" t="str">
        <f t="shared" si="601"/>
        <v/>
      </c>
      <c r="EL344" s="29" t="str">
        <f t="shared" si="601"/>
        <v/>
      </c>
      <c r="EM344" s="29" t="str">
        <f t="shared" si="601"/>
        <v/>
      </c>
      <c r="EN344" s="29" t="str">
        <f t="shared" si="601"/>
        <v/>
      </c>
      <c r="EO344" s="29" t="str">
        <f t="shared" si="601"/>
        <v/>
      </c>
      <c r="EP344" s="29" t="str">
        <f t="shared" si="601"/>
        <v/>
      </c>
      <c r="EQ344" s="29" t="str">
        <f t="shared" si="601"/>
        <v/>
      </c>
      <c r="ER344" s="29" t="str">
        <f t="shared" si="601"/>
        <v/>
      </c>
      <c r="ES344" s="29" t="str">
        <f t="shared" si="601"/>
        <v/>
      </c>
      <c r="ET344" s="29" t="str">
        <f t="shared" si="601"/>
        <v/>
      </c>
      <c r="EU344" s="29" t="str">
        <f t="shared" si="601"/>
        <v/>
      </c>
      <c r="EV344" s="29" t="str">
        <f t="shared" si="601"/>
        <v/>
      </c>
      <c r="EX344" s="42" t="s">
        <v>211</v>
      </c>
      <c r="EY344" s="88">
        <v>7</v>
      </c>
      <c r="EZ344" s="29" t="str">
        <f t="shared" ref="EZ344:FU344" si="602">IF(ISNA(MATCH(EZ303,$AF$53:$AF$112,0)),"",INDEX($C$53:$C$112,MATCH(EZ303,$AF$53:$AF$112,0)))</f>
        <v/>
      </c>
      <c r="FA344" s="29" t="str">
        <f t="shared" si="602"/>
        <v/>
      </c>
      <c r="FB344" s="29" t="str">
        <f t="shared" si="602"/>
        <v/>
      </c>
      <c r="FC344" s="29" t="str">
        <f t="shared" si="602"/>
        <v/>
      </c>
      <c r="FD344" s="29" t="str">
        <f t="shared" si="602"/>
        <v/>
      </c>
      <c r="FE344" s="29" t="str">
        <f t="shared" si="602"/>
        <v/>
      </c>
      <c r="FF344" s="29" t="str">
        <f t="shared" si="602"/>
        <v/>
      </c>
      <c r="FG344" s="29" t="str">
        <f t="shared" si="602"/>
        <v/>
      </c>
      <c r="FH344" s="29" t="str">
        <f t="shared" si="602"/>
        <v/>
      </c>
      <c r="FI344" s="29" t="str">
        <f t="shared" si="602"/>
        <v/>
      </c>
      <c r="FJ344" s="29" t="str">
        <f t="shared" si="602"/>
        <v/>
      </c>
      <c r="FK344" s="29" t="str">
        <f t="shared" si="602"/>
        <v/>
      </c>
      <c r="FL344" s="29" t="str">
        <f t="shared" si="602"/>
        <v/>
      </c>
      <c r="FM344" s="29" t="str">
        <f t="shared" si="602"/>
        <v/>
      </c>
      <c r="FN344" s="29" t="str">
        <f t="shared" si="602"/>
        <v/>
      </c>
      <c r="FO344" s="29" t="str">
        <f t="shared" si="602"/>
        <v/>
      </c>
      <c r="FP344" s="29" t="str">
        <f t="shared" si="602"/>
        <v/>
      </c>
      <c r="FQ344" s="29" t="str">
        <f t="shared" si="602"/>
        <v/>
      </c>
      <c r="FR344" s="29" t="str">
        <f t="shared" si="602"/>
        <v/>
      </c>
      <c r="FS344" s="29" t="str">
        <f t="shared" si="602"/>
        <v/>
      </c>
      <c r="FT344" s="29" t="str">
        <f t="shared" si="602"/>
        <v/>
      </c>
      <c r="FU344" s="29" t="str">
        <f t="shared" si="602"/>
        <v/>
      </c>
      <c r="FV344" s="29" t="str">
        <f t="shared" si="601"/>
        <v/>
      </c>
    </row>
    <row r="345" spans="9:178" x14ac:dyDescent="0.25">
      <c r="I345" s="24" t="s">
        <v>212</v>
      </c>
      <c r="J345" s="29">
        <v>1</v>
      </c>
      <c r="K345" s="92" t="str">
        <f t="shared" ref="K345:AR345" si="603">K264</f>
        <v>5В</v>
      </c>
      <c r="L345" s="92" t="str">
        <f t="shared" si="603"/>
        <v>9А</v>
      </c>
      <c r="M345" s="92" t="str">
        <f t="shared" si="603"/>
        <v>6А</v>
      </c>
      <c r="N345" s="92" t="str">
        <f t="shared" si="603"/>
        <v>5Б</v>
      </c>
      <c r="O345" s="92" t="str">
        <f t="shared" si="603"/>
        <v>8А</v>
      </c>
      <c r="P345" s="92" t="str">
        <f t="shared" si="603"/>
        <v/>
      </c>
      <c r="Q345" s="92" t="str">
        <f t="shared" si="603"/>
        <v>7А</v>
      </c>
      <c r="R345" s="92" t="str">
        <f t="shared" si="603"/>
        <v>8В</v>
      </c>
      <c r="S345" s="92" t="str">
        <f t="shared" si="603"/>
        <v>11А</v>
      </c>
      <c r="T345" s="92" t="str">
        <f t="shared" si="603"/>
        <v/>
      </c>
      <c r="U345" s="92" t="str">
        <f t="shared" si="603"/>
        <v>11А</v>
      </c>
      <c r="V345" s="92" t="str">
        <f t="shared" si="603"/>
        <v/>
      </c>
      <c r="W345" s="92" t="str">
        <f t="shared" si="603"/>
        <v/>
      </c>
      <c r="X345" s="92" t="str">
        <f t="shared" si="603"/>
        <v/>
      </c>
      <c r="Y345" s="92" t="str">
        <f t="shared" si="603"/>
        <v/>
      </c>
      <c r="Z345" s="92" t="str">
        <f t="shared" si="603"/>
        <v>10А</v>
      </c>
      <c r="AA345" s="92" t="str">
        <f t="shared" si="603"/>
        <v>9Б</v>
      </c>
      <c r="AB345" s="92" t="str">
        <f t="shared" si="603"/>
        <v>6Б</v>
      </c>
      <c r="AC345" s="92" t="str">
        <f t="shared" si="603"/>
        <v/>
      </c>
      <c r="AD345" s="92" t="str">
        <f t="shared" si="603"/>
        <v>10Б</v>
      </c>
      <c r="AE345" s="92" t="str">
        <f t="shared" si="603"/>
        <v>10А</v>
      </c>
      <c r="AF345" s="92" t="str">
        <f t="shared" si="603"/>
        <v>7Б</v>
      </c>
      <c r="AG345" s="92" t="str">
        <f t="shared" si="603"/>
        <v>8Б</v>
      </c>
      <c r="AH345" s="92" t="str">
        <f t="shared" si="603"/>
        <v/>
      </c>
      <c r="AI345" s="92" t="str">
        <f t="shared" si="603"/>
        <v/>
      </c>
      <c r="AJ345" s="92" t="str">
        <f t="shared" si="603"/>
        <v>7В</v>
      </c>
      <c r="AK345" s="92" t="str">
        <f t="shared" si="603"/>
        <v/>
      </c>
      <c r="AL345" s="92" t="str">
        <f t="shared" si="603"/>
        <v/>
      </c>
      <c r="AM345" s="92" t="str">
        <f t="shared" si="603"/>
        <v>10Б</v>
      </c>
      <c r="AN345" s="92" t="str">
        <f t="shared" si="603"/>
        <v>6В</v>
      </c>
      <c r="AO345" s="92" t="str">
        <f t="shared" si="603"/>
        <v/>
      </c>
      <c r="AP345" s="92" t="str">
        <f t="shared" si="603"/>
        <v/>
      </c>
      <c r="AQ345" s="92" t="str">
        <f t="shared" si="603"/>
        <v/>
      </c>
      <c r="AR345" s="92" t="str">
        <f t="shared" si="603"/>
        <v>5А</v>
      </c>
      <c r="AW345" s="38" t="s">
        <v>212</v>
      </c>
      <c r="AX345" s="29">
        <v>1</v>
      </c>
      <c r="AY345" s="27" t="str">
        <f t="shared" si="511"/>
        <v>Гор</v>
      </c>
      <c r="AZ345" s="27" t="str">
        <f t="shared" si="512"/>
        <v>Мос</v>
      </c>
      <c r="BA345" s="27" t="str">
        <f t="shared" si="513"/>
        <v>Лоз</v>
      </c>
      <c r="BB345" s="27" t="str">
        <f t="shared" si="514"/>
        <v>Сок</v>
      </c>
      <c r="BC345" s="27" t="str">
        <f t="shared" si="515"/>
        <v>Бер</v>
      </c>
      <c r="BD345" s="27" t="str">
        <f t="shared" si="516"/>
        <v>Мор</v>
      </c>
      <c r="BE345" s="27" t="str">
        <f t="shared" si="517"/>
        <v>БЕВ</v>
      </c>
      <c r="BF345" s="27" t="str">
        <f t="shared" si="518"/>
        <v>Мил</v>
      </c>
      <c r="BG345" s="27" t="str">
        <f t="shared" si="519"/>
        <v>Бин</v>
      </c>
      <c r="BH345" s="27" t="str">
        <f t="shared" si="520"/>
        <v>Зми</v>
      </c>
      <c r="BI345" s="27" t="str">
        <f t="shared" si="521"/>
        <v>Тру</v>
      </c>
      <c r="BJ345" s="27" t="str">
        <f t="shared" si="522"/>
        <v>Зах</v>
      </c>
      <c r="BK345" s="27" t="str">
        <f t="shared" si="523"/>
        <v>ОГП</v>
      </c>
      <c r="BL345" s="27" t="str">
        <f t="shared" si="524"/>
        <v>Нов</v>
      </c>
      <c r="BM345" s="27" t="str">
        <f t="shared" si="525"/>
        <v>ОВТ/Сем</v>
      </c>
      <c r="BN345" s="27" t="str">
        <f t="shared" si="526"/>
        <v>Кас/Мал</v>
      </c>
      <c r="BO345" s="27" t="str">
        <f t="shared" si="527"/>
        <v>Вла/Яро</v>
      </c>
      <c r="BP345" s="27" t="str">
        <f t="shared" si="528"/>
        <v/>
      </c>
      <c r="BQ345" s="27" t="str">
        <f t="shared" si="529"/>
        <v/>
      </c>
      <c r="BR345" s="27" t="str">
        <f t="shared" si="530"/>
        <v/>
      </c>
      <c r="BS345" s="27" t="str">
        <f t="shared" si="531"/>
        <v/>
      </c>
      <c r="BT345" s="27" t="str">
        <f t="shared" si="532"/>
        <v/>
      </c>
      <c r="BU345" s="27" t="str">
        <f t="shared" si="533"/>
        <v/>
      </c>
      <c r="BW345" s="38" t="s">
        <v>212</v>
      </c>
      <c r="BX345" s="29">
        <v>1</v>
      </c>
      <c r="BY345" s="29" t="str">
        <f t="shared" ref="BY345:CU345" si="604">IF(ISNA(MATCH(BY304,$AF$53:$AF$112,0)),"",INDEX($C$53:$C$112,MATCH(BY304,$AF$53:$AF$112,0)))</f>
        <v>Гор</v>
      </c>
      <c r="BZ345" s="29" t="str">
        <f t="shared" si="604"/>
        <v>Мос</v>
      </c>
      <c r="CA345" s="29" t="str">
        <f t="shared" si="604"/>
        <v>Лоз</v>
      </c>
      <c r="CB345" s="29" t="str">
        <f t="shared" si="604"/>
        <v>Сок</v>
      </c>
      <c r="CC345" s="29" t="str">
        <f t="shared" si="604"/>
        <v>Бер</v>
      </c>
      <c r="CD345" s="29" t="str">
        <f t="shared" si="604"/>
        <v>Мор</v>
      </c>
      <c r="CE345" s="29" t="str">
        <f t="shared" si="604"/>
        <v>БЕВ</v>
      </c>
      <c r="CF345" s="29" t="str">
        <f t="shared" si="604"/>
        <v>Мил</v>
      </c>
      <c r="CG345" s="29" t="str">
        <f t="shared" si="604"/>
        <v>Бин</v>
      </c>
      <c r="CH345" s="29" t="str">
        <f t="shared" si="604"/>
        <v>Зми</v>
      </c>
      <c r="CI345" s="29" t="str">
        <f t="shared" si="604"/>
        <v>Тру</v>
      </c>
      <c r="CJ345" s="29" t="str">
        <f t="shared" si="604"/>
        <v>Зах</v>
      </c>
      <c r="CK345" s="29" t="str">
        <f t="shared" si="604"/>
        <v>ОГП</v>
      </c>
      <c r="CL345" s="29" t="str">
        <f t="shared" si="604"/>
        <v>Нов</v>
      </c>
      <c r="CM345" s="29" t="str">
        <f t="shared" si="604"/>
        <v>ОВТ</v>
      </c>
      <c r="CN345" s="29" t="str">
        <f t="shared" si="604"/>
        <v>Кас</v>
      </c>
      <c r="CO345" s="29" t="str">
        <f t="shared" si="604"/>
        <v>Вла</v>
      </c>
      <c r="CP345" s="29" t="str">
        <f t="shared" si="604"/>
        <v/>
      </c>
      <c r="CQ345" s="29" t="str">
        <f t="shared" si="604"/>
        <v/>
      </c>
      <c r="CR345" s="29" t="str">
        <f t="shared" si="604"/>
        <v/>
      </c>
      <c r="CS345" s="29" t="str">
        <f t="shared" si="604"/>
        <v/>
      </c>
      <c r="CT345" s="29" t="str">
        <f t="shared" si="604"/>
        <v/>
      </c>
      <c r="CU345" s="29" t="str">
        <f t="shared" si="604"/>
        <v/>
      </c>
      <c r="CX345" s="38" t="s">
        <v>212</v>
      </c>
      <c r="CY345" s="29">
        <v>1</v>
      </c>
      <c r="CZ345" s="29" t="str">
        <f t="shared" ref="CZ345:DV345" si="605">IF(ISNA(MATCH(CZ304,$AF$53:$AF$112,0)),"",INDEX($C$53:$C$112,MATCH(CZ304,$AF$53:$AF$112,0)))</f>
        <v/>
      </c>
      <c r="DA345" s="29" t="str">
        <f t="shared" si="605"/>
        <v/>
      </c>
      <c r="DB345" s="29" t="str">
        <f t="shared" si="605"/>
        <v/>
      </c>
      <c r="DC345" s="29" t="str">
        <f t="shared" si="605"/>
        <v/>
      </c>
      <c r="DD345" s="29" t="str">
        <f t="shared" si="605"/>
        <v/>
      </c>
      <c r="DE345" s="29" t="str">
        <f t="shared" si="605"/>
        <v/>
      </c>
      <c r="DF345" s="29" t="str">
        <f t="shared" si="605"/>
        <v/>
      </c>
      <c r="DG345" s="29" t="str">
        <f t="shared" si="605"/>
        <v/>
      </c>
      <c r="DH345" s="29" t="str">
        <f t="shared" si="605"/>
        <v/>
      </c>
      <c r="DI345" s="29" t="str">
        <f t="shared" si="605"/>
        <v/>
      </c>
      <c r="DJ345" s="29" t="str">
        <f t="shared" si="605"/>
        <v/>
      </c>
      <c r="DK345" s="29" t="str">
        <f t="shared" si="605"/>
        <v/>
      </c>
      <c r="DL345" s="29" t="str">
        <f t="shared" si="605"/>
        <v/>
      </c>
      <c r="DM345" s="29" t="str">
        <f t="shared" si="605"/>
        <v/>
      </c>
      <c r="DN345" s="29" t="str">
        <f t="shared" si="605"/>
        <v>Сем</v>
      </c>
      <c r="DO345" s="29" t="str">
        <f t="shared" si="605"/>
        <v>Мал</v>
      </c>
      <c r="DP345" s="29" t="str">
        <f t="shared" si="605"/>
        <v>Яро</v>
      </c>
      <c r="DQ345" s="29" t="str">
        <f t="shared" si="605"/>
        <v/>
      </c>
      <c r="DR345" s="29" t="str">
        <f t="shared" si="605"/>
        <v/>
      </c>
      <c r="DS345" s="29" t="str">
        <f t="shared" si="605"/>
        <v/>
      </c>
      <c r="DT345" s="29" t="str">
        <f t="shared" si="605"/>
        <v/>
      </c>
      <c r="DU345" s="29" t="str">
        <f t="shared" si="605"/>
        <v/>
      </c>
      <c r="DV345" s="29" t="str">
        <f t="shared" si="605"/>
        <v/>
      </c>
      <c r="DX345" s="38" t="s">
        <v>212</v>
      </c>
      <c r="DY345" s="29">
        <v>1</v>
      </c>
      <c r="DZ345" s="29" t="str">
        <f t="shared" ref="DZ345:FV345" si="606">IF(ISNA(MATCH(DZ304,$AF$53:$AF$112,0)),"",INDEX($C$53:$C$112,MATCH(DZ304,$AF$53:$AF$112,0)))</f>
        <v/>
      </c>
      <c r="EA345" s="29" t="str">
        <f t="shared" si="606"/>
        <v/>
      </c>
      <c r="EB345" s="29" t="str">
        <f t="shared" si="606"/>
        <v/>
      </c>
      <c r="EC345" s="29" t="str">
        <f t="shared" si="606"/>
        <v/>
      </c>
      <c r="ED345" s="29" t="str">
        <f t="shared" si="606"/>
        <v/>
      </c>
      <c r="EE345" s="29" t="str">
        <f t="shared" si="606"/>
        <v/>
      </c>
      <c r="EF345" s="29" t="str">
        <f t="shared" si="606"/>
        <v/>
      </c>
      <c r="EG345" s="29" t="str">
        <f t="shared" si="606"/>
        <v/>
      </c>
      <c r="EH345" s="29" t="str">
        <f t="shared" si="606"/>
        <v/>
      </c>
      <c r="EI345" s="29" t="str">
        <f t="shared" si="606"/>
        <v/>
      </c>
      <c r="EJ345" s="29" t="str">
        <f t="shared" si="606"/>
        <v/>
      </c>
      <c r="EK345" s="29" t="str">
        <f t="shared" si="606"/>
        <v/>
      </c>
      <c r="EL345" s="29" t="str">
        <f t="shared" si="606"/>
        <v/>
      </c>
      <c r="EM345" s="29" t="str">
        <f t="shared" si="606"/>
        <v/>
      </c>
      <c r="EN345" s="29" t="str">
        <f t="shared" si="606"/>
        <v/>
      </c>
      <c r="EO345" s="29" t="str">
        <f t="shared" si="606"/>
        <v/>
      </c>
      <c r="EP345" s="29" t="str">
        <f t="shared" si="606"/>
        <v/>
      </c>
      <c r="EQ345" s="29" t="str">
        <f t="shared" si="606"/>
        <v/>
      </c>
      <c r="ER345" s="29" t="str">
        <f t="shared" si="606"/>
        <v/>
      </c>
      <c r="ES345" s="29" t="str">
        <f t="shared" si="606"/>
        <v/>
      </c>
      <c r="ET345" s="29" t="str">
        <f t="shared" si="606"/>
        <v/>
      </c>
      <c r="EU345" s="29" t="str">
        <f t="shared" si="606"/>
        <v/>
      </c>
      <c r="EV345" s="29" t="str">
        <f t="shared" si="606"/>
        <v/>
      </c>
      <c r="EX345" s="38" t="s">
        <v>212</v>
      </c>
      <c r="EY345" s="29">
        <v>1</v>
      </c>
      <c r="EZ345" s="29" t="str">
        <f t="shared" ref="EZ345:FU345" si="607">IF(ISNA(MATCH(EZ304,$AF$53:$AF$112,0)),"",INDEX($C$53:$C$112,MATCH(EZ304,$AF$53:$AF$112,0)))</f>
        <v/>
      </c>
      <c r="FA345" s="29" t="str">
        <f t="shared" si="607"/>
        <v/>
      </c>
      <c r="FB345" s="29" t="str">
        <f t="shared" si="607"/>
        <v/>
      </c>
      <c r="FC345" s="29" t="str">
        <f t="shared" si="607"/>
        <v/>
      </c>
      <c r="FD345" s="29" t="str">
        <f t="shared" si="607"/>
        <v/>
      </c>
      <c r="FE345" s="29" t="str">
        <f t="shared" si="607"/>
        <v/>
      </c>
      <c r="FF345" s="29" t="str">
        <f t="shared" si="607"/>
        <v/>
      </c>
      <c r="FG345" s="29" t="str">
        <f t="shared" si="607"/>
        <v/>
      </c>
      <c r="FH345" s="29" t="str">
        <f t="shared" si="607"/>
        <v/>
      </c>
      <c r="FI345" s="29" t="str">
        <f t="shared" si="607"/>
        <v/>
      </c>
      <c r="FJ345" s="29" t="str">
        <f t="shared" si="607"/>
        <v/>
      </c>
      <c r="FK345" s="29" t="str">
        <f t="shared" si="607"/>
        <v/>
      </c>
      <c r="FL345" s="29" t="str">
        <f t="shared" si="607"/>
        <v/>
      </c>
      <c r="FM345" s="29" t="str">
        <f t="shared" si="607"/>
        <v/>
      </c>
      <c r="FN345" s="29" t="str">
        <f t="shared" si="607"/>
        <v/>
      </c>
      <c r="FO345" s="29" t="str">
        <f t="shared" si="607"/>
        <v/>
      </c>
      <c r="FP345" s="29" t="str">
        <f t="shared" si="607"/>
        <v/>
      </c>
      <c r="FQ345" s="29" t="str">
        <f t="shared" si="607"/>
        <v/>
      </c>
      <c r="FR345" s="29" t="str">
        <f t="shared" si="607"/>
        <v/>
      </c>
      <c r="FS345" s="29" t="str">
        <f t="shared" si="607"/>
        <v/>
      </c>
      <c r="FT345" s="29" t="str">
        <f t="shared" si="607"/>
        <v/>
      </c>
      <c r="FU345" s="29" t="str">
        <f t="shared" si="607"/>
        <v/>
      </c>
      <c r="FV345" s="29" t="str">
        <f t="shared" si="606"/>
        <v/>
      </c>
    </row>
    <row r="346" spans="9:178" x14ac:dyDescent="0.25">
      <c r="I346" s="24" t="s">
        <v>212</v>
      </c>
      <c r="J346" s="29">
        <v>2</v>
      </c>
      <c r="K346" s="92" t="str">
        <f t="shared" ref="K346:AR346" si="608">K265</f>
        <v>5В</v>
      </c>
      <c r="L346" s="92" t="str">
        <f t="shared" si="608"/>
        <v>11А</v>
      </c>
      <c r="M346" s="92" t="str">
        <f t="shared" si="608"/>
        <v>5А</v>
      </c>
      <c r="N346" s="92" t="str">
        <f t="shared" si="608"/>
        <v>5Б</v>
      </c>
      <c r="O346" s="92" t="str">
        <f t="shared" si="608"/>
        <v>8А</v>
      </c>
      <c r="P346" s="92" t="str">
        <f t="shared" si="608"/>
        <v/>
      </c>
      <c r="Q346" s="92" t="str">
        <f t="shared" si="608"/>
        <v>7А</v>
      </c>
      <c r="R346" s="92" t="str">
        <f t="shared" si="608"/>
        <v>8В</v>
      </c>
      <c r="S346" s="92" t="str">
        <f t="shared" si="608"/>
        <v>3А</v>
      </c>
      <c r="T346" s="92" t="str">
        <f t="shared" si="608"/>
        <v/>
      </c>
      <c r="U346" s="92" t="str">
        <f t="shared" si="608"/>
        <v/>
      </c>
      <c r="V346" s="92" t="str">
        <f t="shared" si="608"/>
        <v>3Б</v>
      </c>
      <c r="W346" s="92" t="str">
        <f t="shared" si="608"/>
        <v>3Б</v>
      </c>
      <c r="X346" s="92" t="str">
        <f t="shared" si="608"/>
        <v>3А</v>
      </c>
      <c r="Y346" s="92" t="str">
        <f t="shared" si="608"/>
        <v/>
      </c>
      <c r="Z346" s="92" t="str">
        <f t="shared" si="608"/>
        <v>7Б</v>
      </c>
      <c r="AA346" s="92" t="str">
        <f t="shared" si="608"/>
        <v>7В</v>
      </c>
      <c r="AB346" s="92" t="str">
        <f t="shared" si="608"/>
        <v>6В</v>
      </c>
      <c r="AC346" s="92" t="str">
        <f t="shared" si="608"/>
        <v/>
      </c>
      <c r="AD346" s="92" t="str">
        <f t="shared" si="608"/>
        <v>10Б</v>
      </c>
      <c r="AE346" s="92" t="str">
        <f t="shared" si="608"/>
        <v>9Б</v>
      </c>
      <c r="AF346" s="92" t="str">
        <f t="shared" si="608"/>
        <v/>
      </c>
      <c r="AG346" s="92" t="str">
        <f t="shared" si="608"/>
        <v>8Б</v>
      </c>
      <c r="AH346" s="92" t="str">
        <f t="shared" si="608"/>
        <v>9А</v>
      </c>
      <c r="AI346" s="92" t="str">
        <f t="shared" si="608"/>
        <v/>
      </c>
      <c r="AJ346" s="92" t="str">
        <f t="shared" si="608"/>
        <v>6А</v>
      </c>
      <c r="AK346" s="92" t="str">
        <f t="shared" si="608"/>
        <v/>
      </c>
      <c r="AL346" s="92" t="str">
        <f t="shared" si="608"/>
        <v>10А</v>
      </c>
      <c r="AM346" s="92" t="str">
        <f t="shared" si="608"/>
        <v>6Б</v>
      </c>
      <c r="AN346" s="92" t="str">
        <f t="shared" si="608"/>
        <v>10Б</v>
      </c>
      <c r="AO346" s="92" t="str">
        <f t="shared" si="608"/>
        <v/>
      </c>
      <c r="AP346" s="92" t="str">
        <f t="shared" si="608"/>
        <v/>
      </c>
      <c r="AQ346" s="92" t="str">
        <f t="shared" si="608"/>
        <v/>
      </c>
      <c r="AR346" s="92" t="str">
        <f t="shared" si="608"/>
        <v/>
      </c>
      <c r="AW346" s="38" t="s">
        <v>212</v>
      </c>
      <c r="AX346" s="29">
        <v>2</v>
      </c>
      <c r="AY346" s="27" t="str">
        <f t="shared" si="511"/>
        <v>Сок</v>
      </c>
      <c r="AZ346" s="27" t="str">
        <f t="shared" si="512"/>
        <v>Мос</v>
      </c>
      <c r="BA346" s="27" t="str">
        <f t="shared" si="513"/>
        <v>Лоз</v>
      </c>
      <c r="BB346" s="27" t="str">
        <f t="shared" si="514"/>
        <v>Бин</v>
      </c>
      <c r="BC346" s="27" t="str">
        <f t="shared" si="515"/>
        <v>Кас</v>
      </c>
      <c r="BD346" s="27" t="str">
        <f t="shared" si="516"/>
        <v>Бер</v>
      </c>
      <c r="BE346" s="27" t="str">
        <f t="shared" si="517"/>
        <v>БЕВ</v>
      </c>
      <c r="BF346" s="27" t="str">
        <f t="shared" si="518"/>
        <v>ОВТ</v>
      </c>
      <c r="BG346" s="27" t="str">
        <f t="shared" si="519"/>
        <v>Нов</v>
      </c>
      <c r="BH346" s="27" t="str">
        <f t="shared" si="520"/>
        <v>Зми</v>
      </c>
      <c r="BI346" s="27" t="str">
        <f t="shared" si="521"/>
        <v>Тру</v>
      </c>
      <c r="BJ346" s="27" t="str">
        <f t="shared" si="522"/>
        <v>Зах</v>
      </c>
      <c r="BK346" s="27" t="str">
        <f t="shared" si="523"/>
        <v>Мох</v>
      </c>
      <c r="BL346" s="27" t="str">
        <f t="shared" si="524"/>
        <v>Сем</v>
      </c>
      <c r="BM346" s="27" t="str">
        <f t="shared" si="525"/>
        <v>Жег</v>
      </c>
      <c r="BN346" s="27" t="str">
        <f t="shared" si="526"/>
        <v>Мал/Мор</v>
      </c>
      <c r="BO346" s="27" t="str">
        <f t="shared" si="527"/>
        <v>ОГП</v>
      </c>
      <c r="BP346" s="27" t="str">
        <f t="shared" si="528"/>
        <v>Вла/Псы</v>
      </c>
      <c r="BQ346" s="27" t="str">
        <f t="shared" si="529"/>
        <v>Вас/Дем</v>
      </c>
      <c r="BR346" s="27" t="str">
        <f t="shared" si="530"/>
        <v/>
      </c>
      <c r="BS346" s="27" t="str">
        <f t="shared" si="531"/>
        <v/>
      </c>
      <c r="BT346" s="27" t="str">
        <f t="shared" si="532"/>
        <v/>
      </c>
      <c r="BU346" s="27" t="str">
        <f t="shared" si="533"/>
        <v/>
      </c>
      <c r="BW346" s="38" t="s">
        <v>212</v>
      </c>
      <c r="BX346" s="29">
        <v>2</v>
      </c>
      <c r="BY346" s="29" t="str">
        <f t="shared" ref="BY346:CU346" si="609">IF(ISNA(MATCH(BY305,$AF$53:$AF$112,0)),"",INDEX($C$53:$C$112,MATCH(BY305,$AF$53:$AF$112,0)))</f>
        <v>Сок</v>
      </c>
      <c r="BZ346" s="29" t="str">
        <f t="shared" si="609"/>
        <v>Мос</v>
      </c>
      <c r="CA346" s="29" t="str">
        <f t="shared" si="609"/>
        <v>Лоз</v>
      </c>
      <c r="CB346" s="29" t="str">
        <f t="shared" si="609"/>
        <v>Бин</v>
      </c>
      <c r="CC346" s="29" t="str">
        <f t="shared" si="609"/>
        <v>Кас</v>
      </c>
      <c r="CD346" s="29" t="str">
        <f t="shared" si="609"/>
        <v>Бер</v>
      </c>
      <c r="CE346" s="29" t="str">
        <f t="shared" si="609"/>
        <v>БЕВ</v>
      </c>
      <c r="CF346" s="29" t="str">
        <f t="shared" si="609"/>
        <v>ОВТ</v>
      </c>
      <c r="CG346" s="29" t="str">
        <f t="shared" si="609"/>
        <v>Нов</v>
      </c>
      <c r="CH346" s="29" t="str">
        <f t="shared" si="609"/>
        <v>Зми</v>
      </c>
      <c r="CI346" s="29" t="str">
        <f t="shared" si="609"/>
        <v>Тру</v>
      </c>
      <c r="CJ346" s="29" t="str">
        <f t="shared" si="609"/>
        <v>Зах</v>
      </c>
      <c r="CK346" s="29" t="str">
        <f t="shared" si="609"/>
        <v>Мох</v>
      </c>
      <c r="CL346" s="29" t="str">
        <f t="shared" si="609"/>
        <v>Сем</v>
      </c>
      <c r="CM346" s="29" t="str">
        <f t="shared" si="609"/>
        <v>Жег</v>
      </c>
      <c r="CN346" s="29" t="str">
        <f t="shared" si="609"/>
        <v>Мал</v>
      </c>
      <c r="CO346" s="29" t="str">
        <f t="shared" si="609"/>
        <v>ОГП</v>
      </c>
      <c r="CP346" s="29" t="str">
        <f t="shared" si="609"/>
        <v>Вла</v>
      </c>
      <c r="CQ346" s="29" t="str">
        <f t="shared" si="609"/>
        <v>Вас</v>
      </c>
      <c r="CR346" s="29" t="str">
        <f t="shared" si="609"/>
        <v/>
      </c>
      <c r="CS346" s="29" t="str">
        <f t="shared" si="609"/>
        <v/>
      </c>
      <c r="CT346" s="29" t="str">
        <f t="shared" si="609"/>
        <v/>
      </c>
      <c r="CU346" s="29" t="str">
        <f t="shared" si="609"/>
        <v/>
      </c>
      <c r="CX346" s="38" t="s">
        <v>212</v>
      </c>
      <c r="CY346" s="29">
        <v>2</v>
      </c>
      <c r="CZ346" s="29" t="str">
        <f t="shared" ref="CZ346:DV346" si="610">IF(ISNA(MATCH(CZ305,$AF$53:$AF$112,0)),"",INDEX($C$53:$C$112,MATCH(CZ305,$AF$53:$AF$112,0)))</f>
        <v/>
      </c>
      <c r="DA346" s="29" t="str">
        <f t="shared" si="610"/>
        <v/>
      </c>
      <c r="DB346" s="29" t="str">
        <f t="shared" si="610"/>
        <v/>
      </c>
      <c r="DC346" s="29" t="str">
        <f t="shared" si="610"/>
        <v/>
      </c>
      <c r="DD346" s="29" t="str">
        <f t="shared" si="610"/>
        <v/>
      </c>
      <c r="DE346" s="29" t="str">
        <f t="shared" si="610"/>
        <v/>
      </c>
      <c r="DF346" s="29" t="str">
        <f t="shared" si="610"/>
        <v/>
      </c>
      <c r="DG346" s="29" t="str">
        <f t="shared" si="610"/>
        <v/>
      </c>
      <c r="DH346" s="29" t="str">
        <f t="shared" si="610"/>
        <v/>
      </c>
      <c r="DI346" s="29" t="str">
        <f t="shared" si="610"/>
        <v/>
      </c>
      <c r="DJ346" s="29" t="str">
        <f t="shared" si="610"/>
        <v/>
      </c>
      <c r="DK346" s="29" t="str">
        <f t="shared" si="610"/>
        <v/>
      </c>
      <c r="DL346" s="29" t="str">
        <f t="shared" si="610"/>
        <v/>
      </c>
      <c r="DM346" s="29" t="str">
        <f t="shared" si="610"/>
        <v/>
      </c>
      <c r="DN346" s="29" t="str">
        <f t="shared" si="610"/>
        <v/>
      </c>
      <c r="DO346" s="29" t="str">
        <f t="shared" si="610"/>
        <v>Мор</v>
      </c>
      <c r="DP346" s="29" t="str">
        <f t="shared" si="610"/>
        <v/>
      </c>
      <c r="DQ346" s="29" t="str">
        <f t="shared" si="610"/>
        <v>Псы</v>
      </c>
      <c r="DR346" s="29" t="str">
        <f t="shared" si="610"/>
        <v>Дем</v>
      </c>
      <c r="DS346" s="29" t="str">
        <f t="shared" si="610"/>
        <v/>
      </c>
      <c r="DT346" s="29" t="str">
        <f t="shared" si="610"/>
        <v/>
      </c>
      <c r="DU346" s="29" t="str">
        <f t="shared" si="610"/>
        <v/>
      </c>
      <c r="DV346" s="29" t="str">
        <f t="shared" si="610"/>
        <v/>
      </c>
      <c r="DX346" s="38" t="s">
        <v>212</v>
      </c>
      <c r="DY346" s="29">
        <v>2</v>
      </c>
      <c r="DZ346" s="29" t="str">
        <f t="shared" ref="DZ346:FV346" si="611">IF(ISNA(MATCH(DZ305,$AF$53:$AF$112,0)),"",INDEX($C$53:$C$112,MATCH(DZ305,$AF$53:$AF$112,0)))</f>
        <v/>
      </c>
      <c r="EA346" s="29" t="str">
        <f t="shared" si="611"/>
        <v/>
      </c>
      <c r="EB346" s="29" t="str">
        <f t="shared" si="611"/>
        <v/>
      </c>
      <c r="EC346" s="29" t="str">
        <f t="shared" si="611"/>
        <v/>
      </c>
      <c r="ED346" s="29" t="str">
        <f t="shared" si="611"/>
        <v/>
      </c>
      <c r="EE346" s="29" t="str">
        <f t="shared" si="611"/>
        <v/>
      </c>
      <c r="EF346" s="29" t="str">
        <f t="shared" si="611"/>
        <v/>
      </c>
      <c r="EG346" s="29" t="str">
        <f t="shared" si="611"/>
        <v/>
      </c>
      <c r="EH346" s="29" t="str">
        <f t="shared" si="611"/>
        <v/>
      </c>
      <c r="EI346" s="29" t="str">
        <f t="shared" si="611"/>
        <v/>
      </c>
      <c r="EJ346" s="29" t="str">
        <f t="shared" si="611"/>
        <v/>
      </c>
      <c r="EK346" s="29" t="str">
        <f t="shared" si="611"/>
        <v/>
      </c>
      <c r="EL346" s="29" t="str">
        <f t="shared" si="611"/>
        <v/>
      </c>
      <c r="EM346" s="29" t="str">
        <f t="shared" si="611"/>
        <v/>
      </c>
      <c r="EN346" s="29" t="str">
        <f t="shared" si="611"/>
        <v/>
      </c>
      <c r="EO346" s="29" t="str">
        <f t="shared" si="611"/>
        <v/>
      </c>
      <c r="EP346" s="29" t="str">
        <f t="shared" si="611"/>
        <v/>
      </c>
      <c r="EQ346" s="29" t="str">
        <f t="shared" si="611"/>
        <v/>
      </c>
      <c r="ER346" s="29" t="str">
        <f t="shared" si="611"/>
        <v/>
      </c>
      <c r="ES346" s="29" t="str">
        <f t="shared" si="611"/>
        <v/>
      </c>
      <c r="ET346" s="29" t="str">
        <f t="shared" si="611"/>
        <v/>
      </c>
      <c r="EU346" s="29" t="str">
        <f t="shared" si="611"/>
        <v/>
      </c>
      <c r="EV346" s="29" t="str">
        <f t="shared" si="611"/>
        <v/>
      </c>
      <c r="EX346" s="38" t="s">
        <v>212</v>
      </c>
      <c r="EY346" s="29">
        <v>2</v>
      </c>
      <c r="EZ346" s="29" t="str">
        <f t="shared" ref="EZ346:FU346" si="612">IF(ISNA(MATCH(EZ305,$AF$53:$AF$112,0)),"",INDEX($C$53:$C$112,MATCH(EZ305,$AF$53:$AF$112,0)))</f>
        <v/>
      </c>
      <c r="FA346" s="29" t="str">
        <f t="shared" si="612"/>
        <v/>
      </c>
      <c r="FB346" s="29" t="str">
        <f t="shared" si="612"/>
        <v/>
      </c>
      <c r="FC346" s="29" t="str">
        <f t="shared" si="612"/>
        <v/>
      </c>
      <c r="FD346" s="29" t="str">
        <f t="shared" si="612"/>
        <v/>
      </c>
      <c r="FE346" s="29" t="str">
        <f t="shared" si="612"/>
        <v/>
      </c>
      <c r="FF346" s="29" t="str">
        <f t="shared" si="612"/>
        <v/>
      </c>
      <c r="FG346" s="29" t="str">
        <f t="shared" si="612"/>
        <v/>
      </c>
      <c r="FH346" s="29" t="str">
        <f t="shared" si="612"/>
        <v/>
      </c>
      <c r="FI346" s="29" t="str">
        <f t="shared" si="612"/>
        <v/>
      </c>
      <c r="FJ346" s="29" t="str">
        <f t="shared" si="612"/>
        <v/>
      </c>
      <c r="FK346" s="29" t="str">
        <f t="shared" si="612"/>
        <v/>
      </c>
      <c r="FL346" s="29" t="str">
        <f t="shared" si="612"/>
        <v/>
      </c>
      <c r="FM346" s="29" t="str">
        <f t="shared" si="612"/>
        <v/>
      </c>
      <c r="FN346" s="29" t="str">
        <f t="shared" si="612"/>
        <v/>
      </c>
      <c r="FO346" s="29" t="str">
        <f t="shared" si="612"/>
        <v/>
      </c>
      <c r="FP346" s="29" t="str">
        <f t="shared" si="612"/>
        <v/>
      </c>
      <c r="FQ346" s="29" t="str">
        <f t="shared" si="612"/>
        <v/>
      </c>
      <c r="FR346" s="29" t="str">
        <f t="shared" si="612"/>
        <v/>
      </c>
      <c r="FS346" s="29" t="str">
        <f t="shared" si="612"/>
        <v/>
      </c>
      <c r="FT346" s="29" t="str">
        <f t="shared" si="612"/>
        <v/>
      </c>
      <c r="FU346" s="29" t="str">
        <f t="shared" si="612"/>
        <v/>
      </c>
      <c r="FV346" s="29" t="str">
        <f t="shared" si="611"/>
        <v/>
      </c>
    </row>
    <row r="347" spans="9:178" x14ac:dyDescent="0.25">
      <c r="I347" s="24" t="s">
        <v>212</v>
      </c>
      <c r="J347" s="29">
        <v>3</v>
      </c>
      <c r="K347" s="92" t="str">
        <f t="shared" ref="K347:AR347" si="613">K266</f>
        <v>10А</v>
      </c>
      <c r="L347" s="92" t="str">
        <f t="shared" si="613"/>
        <v>11А</v>
      </c>
      <c r="M347" s="92" t="str">
        <f t="shared" si="613"/>
        <v>5А</v>
      </c>
      <c r="N347" s="92" t="str">
        <f t="shared" si="613"/>
        <v>8Б</v>
      </c>
      <c r="O347" s="92" t="str">
        <f t="shared" si="613"/>
        <v>9Б</v>
      </c>
      <c r="P347" s="92" t="str">
        <f t="shared" si="613"/>
        <v/>
      </c>
      <c r="Q347" s="92" t="str">
        <f t="shared" si="613"/>
        <v/>
      </c>
      <c r="R347" s="92" t="str">
        <f t="shared" si="613"/>
        <v>5В</v>
      </c>
      <c r="S347" s="92" t="str">
        <f t="shared" si="613"/>
        <v>6В</v>
      </c>
      <c r="T347" s="92" t="str">
        <f t="shared" si="613"/>
        <v/>
      </c>
      <c r="U347" s="92" t="str">
        <f t="shared" si="613"/>
        <v/>
      </c>
      <c r="V347" s="92" t="str">
        <f t="shared" si="613"/>
        <v>6Б</v>
      </c>
      <c r="W347" s="92" t="str">
        <f t="shared" si="613"/>
        <v>6В</v>
      </c>
      <c r="X347" s="92" t="str">
        <f t="shared" si="613"/>
        <v>7Б</v>
      </c>
      <c r="Y347" s="92" t="str">
        <f t="shared" si="613"/>
        <v>6Б</v>
      </c>
      <c r="Z347" s="92" t="str">
        <f t="shared" si="613"/>
        <v>8А</v>
      </c>
      <c r="AA347" s="92" t="str">
        <f t="shared" si="613"/>
        <v>6А</v>
      </c>
      <c r="AB347" s="92" t="str">
        <f t="shared" si="613"/>
        <v/>
      </c>
      <c r="AC347" s="92" t="str">
        <f t="shared" si="613"/>
        <v/>
      </c>
      <c r="AD347" s="92" t="str">
        <f t="shared" si="613"/>
        <v>7Б</v>
      </c>
      <c r="AE347" s="92" t="str">
        <f t="shared" si="613"/>
        <v>8В</v>
      </c>
      <c r="AF347" s="92" t="str">
        <f t="shared" si="613"/>
        <v>10Б</v>
      </c>
      <c r="AG347" s="92" t="str">
        <f t="shared" si="613"/>
        <v/>
      </c>
      <c r="AH347" s="92" t="str">
        <f t="shared" si="613"/>
        <v>7А</v>
      </c>
      <c r="AI347" s="92" t="str">
        <f t="shared" si="613"/>
        <v/>
      </c>
      <c r="AJ347" s="92" t="str">
        <f t="shared" si="613"/>
        <v/>
      </c>
      <c r="AK347" s="92" t="str">
        <f t="shared" si="613"/>
        <v/>
      </c>
      <c r="AL347" s="92" t="str">
        <f t="shared" si="613"/>
        <v/>
      </c>
      <c r="AM347" s="92" t="str">
        <f t="shared" si="613"/>
        <v>9А</v>
      </c>
      <c r="AN347" s="92" t="str">
        <f t="shared" si="613"/>
        <v>7В</v>
      </c>
      <c r="AO347" s="92" t="str">
        <f t="shared" si="613"/>
        <v/>
      </c>
      <c r="AP347" s="92" t="str">
        <f t="shared" si="613"/>
        <v/>
      </c>
      <c r="AQ347" s="92" t="str">
        <f t="shared" si="613"/>
        <v/>
      </c>
      <c r="AR347" s="92" t="str">
        <f t="shared" si="613"/>
        <v>5Б</v>
      </c>
      <c r="AW347" s="38" t="s">
        <v>212</v>
      </c>
      <c r="AX347" s="29">
        <v>3</v>
      </c>
      <c r="AY347" s="27" t="str">
        <f t="shared" si="511"/>
        <v>Сок</v>
      </c>
      <c r="AZ347" s="27" t="str">
        <f t="shared" si="512"/>
        <v>Гор</v>
      </c>
      <c r="BA347" s="27" t="str">
        <f t="shared" si="513"/>
        <v>Зах</v>
      </c>
      <c r="BB347" s="27" t="str">
        <f t="shared" si="514"/>
        <v>Нов</v>
      </c>
      <c r="BC347" s="27" t="str">
        <f t="shared" si="515"/>
        <v>Вас/Ярм</v>
      </c>
      <c r="BD347" s="27" t="str">
        <f t="shared" si="516"/>
        <v>Вла/Дем</v>
      </c>
      <c r="BE347" s="27" t="str">
        <f t="shared" si="517"/>
        <v>Мох</v>
      </c>
      <c r="BF347" s="27" t="str">
        <f t="shared" si="518"/>
        <v>Мал/Псы</v>
      </c>
      <c r="BG347" s="27" t="str">
        <f t="shared" si="519"/>
        <v>Мор</v>
      </c>
      <c r="BH347" s="27" t="str">
        <f t="shared" si="520"/>
        <v>ОВТ</v>
      </c>
      <c r="BI347" s="27" t="str">
        <f t="shared" si="521"/>
        <v>Мос</v>
      </c>
      <c r="BJ347" s="27" t="str">
        <f t="shared" si="522"/>
        <v>Сем</v>
      </c>
      <c r="BK347" s="27" t="str">
        <f t="shared" si="523"/>
        <v>Кас</v>
      </c>
      <c r="BL347" s="27" t="str">
        <f t="shared" si="524"/>
        <v>Зми</v>
      </c>
      <c r="BM347" s="27" t="str">
        <f t="shared" si="525"/>
        <v>Лоз</v>
      </c>
      <c r="BN347" s="27" t="str">
        <f t="shared" si="526"/>
        <v>Мил</v>
      </c>
      <c r="BO347" s="27" t="str">
        <f t="shared" si="527"/>
        <v>ОГП</v>
      </c>
      <c r="BP347" s="27" t="str">
        <f t="shared" si="528"/>
        <v/>
      </c>
      <c r="BQ347" s="27" t="str">
        <f t="shared" si="529"/>
        <v/>
      </c>
      <c r="BR347" s="27" t="str">
        <f t="shared" si="530"/>
        <v/>
      </c>
      <c r="BS347" s="27" t="str">
        <f t="shared" si="531"/>
        <v/>
      </c>
      <c r="BT347" s="27" t="str">
        <f t="shared" si="532"/>
        <v/>
      </c>
      <c r="BU347" s="27" t="str">
        <f t="shared" si="533"/>
        <v/>
      </c>
      <c r="BW347" s="38" t="s">
        <v>212</v>
      </c>
      <c r="BX347" s="29">
        <v>3</v>
      </c>
      <c r="BY347" s="29" t="str">
        <f t="shared" ref="BY347:CU347" si="614">IF(ISNA(MATCH(BY306,$AF$53:$AF$112,0)),"",INDEX($C$53:$C$112,MATCH(BY306,$AF$53:$AF$112,0)))</f>
        <v>Сок</v>
      </c>
      <c r="BZ347" s="29" t="str">
        <f t="shared" si="614"/>
        <v>Гор</v>
      </c>
      <c r="CA347" s="29" t="str">
        <f t="shared" si="614"/>
        <v>Зах</v>
      </c>
      <c r="CB347" s="29" t="str">
        <f t="shared" si="614"/>
        <v>Нов</v>
      </c>
      <c r="CC347" s="29" t="str">
        <f t="shared" si="614"/>
        <v>Вас</v>
      </c>
      <c r="CD347" s="29" t="str">
        <f t="shared" si="614"/>
        <v>Вла</v>
      </c>
      <c r="CE347" s="29" t="str">
        <f t="shared" si="614"/>
        <v>Мох</v>
      </c>
      <c r="CF347" s="29" t="str">
        <f t="shared" si="614"/>
        <v>Мал</v>
      </c>
      <c r="CG347" s="29" t="str">
        <f t="shared" si="614"/>
        <v>Мор</v>
      </c>
      <c r="CH347" s="29" t="str">
        <f t="shared" si="614"/>
        <v>ОВТ</v>
      </c>
      <c r="CI347" s="29" t="str">
        <f t="shared" si="614"/>
        <v>Мос</v>
      </c>
      <c r="CJ347" s="29" t="str">
        <f t="shared" si="614"/>
        <v>Сем</v>
      </c>
      <c r="CK347" s="29" t="str">
        <f t="shared" si="614"/>
        <v>Кас</v>
      </c>
      <c r="CL347" s="29" t="str">
        <f t="shared" si="614"/>
        <v>Зми</v>
      </c>
      <c r="CM347" s="29" t="str">
        <f t="shared" si="614"/>
        <v>Лоз</v>
      </c>
      <c r="CN347" s="29" t="str">
        <f t="shared" si="614"/>
        <v>Мил</v>
      </c>
      <c r="CO347" s="29" t="str">
        <f t="shared" si="614"/>
        <v>ОГП</v>
      </c>
      <c r="CP347" s="29" t="str">
        <f t="shared" si="614"/>
        <v/>
      </c>
      <c r="CQ347" s="29" t="str">
        <f t="shared" si="614"/>
        <v/>
      </c>
      <c r="CR347" s="29" t="str">
        <f t="shared" si="614"/>
        <v/>
      </c>
      <c r="CS347" s="29" t="str">
        <f t="shared" si="614"/>
        <v/>
      </c>
      <c r="CT347" s="29" t="str">
        <f t="shared" si="614"/>
        <v/>
      </c>
      <c r="CU347" s="29" t="str">
        <f t="shared" si="614"/>
        <v/>
      </c>
      <c r="CX347" s="38" t="s">
        <v>212</v>
      </c>
      <c r="CY347" s="29">
        <v>3</v>
      </c>
      <c r="CZ347" s="29" t="str">
        <f t="shared" ref="CZ347:DV347" si="615">IF(ISNA(MATCH(CZ306,$AF$53:$AF$112,0)),"",INDEX($C$53:$C$112,MATCH(CZ306,$AF$53:$AF$112,0)))</f>
        <v/>
      </c>
      <c r="DA347" s="29" t="str">
        <f t="shared" si="615"/>
        <v/>
      </c>
      <c r="DB347" s="29" t="str">
        <f t="shared" si="615"/>
        <v/>
      </c>
      <c r="DC347" s="29" t="str">
        <f t="shared" si="615"/>
        <v/>
      </c>
      <c r="DD347" s="29" t="str">
        <f t="shared" si="615"/>
        <v>Ярм</v>
      </c>
      <c r="DE347" s="29" t="str">
        <f t="shared" si="615"/>
        <v>Дем</v>
      </c>
      <c r="DF347" s="29" t="str">
        <f t="shared" si="615"/>
        <v/>
      </c>
      <c r="DG347" s="29" t="str">
        <f t="shared" si="615"/>
        <v>Псы</v>
      </c>
      <c r="DH347" s="29" t="str">
        <f t="shared" si="615"/>
        <v/>
      </c>
      <c r="DI347" s="29" t="str">
        <f t="shared" si="615"/>
        <v/>
      </c>
      <c r="DJ347" s="29" t="str">
        <f t="shared" si="615"/>
        <v/>
      </c>
      <c r="DK347" s="29" t="str">
        <f t="shared" si="615"/>
        <v/>
      </c>
      <c r="DL347" s="29" t="str">
        <f t="shared" si="615"/>
        <v/>
      </c>
      <c r="DM347" s="29" t="str">
        <f t="shared" si="615"/>
        <v/>
      </c>
      <c r="DN347" s="29" t="str">
        <f t="shared" si="615"/>
        <v/>
      </c>
      <c r="DO347" s="29" t="str">
        <f t="shared" si="615"/>
        <v/>
      </c>
      <c r="DP347" s="29" t="str">
        <f t="shared" si="615"/>
        <v/>
      </c>
      <c r="DQ347" s="29" t="str">
        <f t="shared" si="615"/>
        <v/>
      </c>
      <c r="DR347" s="29" t="str">
        <f t="shared" si="615"/>
        <v/>
      </c>
      <c r="DS347" s="29" t="str">
        <f t="shared" si="615"/>
        <v/>
      </c>
      <c r="DT347" s="29" t="str">
        <f t="shared" si="615"/>
        <v/>
      </c>
      <c r="DU347" s="29" t="str">
        <f t="shared" si="615"/>
        <v/>
      </c>
      <c r="DV347" s="29" t="str">
        <f t="shared" si="615"/>
        <v/>
      </c>
      <c r="DX347" s="38" t="s">
        <v>212</v>
      </c>
      <c r="DY347" s="29">
        <v>3</v>
      </c>
      <c r="DZ347" s="29" t="str">
        <f t="shared" ref="DZ347:FV347" si="616">IF(ISNA(MATCH(DZ306,$AF$53:$AF$112,0)),"",INDEX($C$53:$C$112,MATCH(DZ306,$AF$53:$AF$112,0)))</f>
        <v/>
      </c>
      <c r="EA347" s="29" t="str">
        <f t="shared" si="616"/>
        <v/>
      </c>
      <c r="EB347" s="29" t="str">
        <f t="shared" si="616"/>
        <v/>
      </c>
      <c r="EC347" s="29" t="str">
        <f t="shared" si="616"/>
        <v/>
      </c>
      <c r="ED347" s="29" t="str">
        <f t="shared" si="616"/>
        <v/>
      </c>
      <c r="EE347" s="29" t="str">
        <f t="shared" si="616"/>
        <v/>
      </c>
      <c r="EF347" s="29" t="str">
        <f t="shared" si="616"/>
        <v/>
      </c>
      <c r="EG347" s="29" t="str">
        <f t="shared" si="616"/>
        <v/>
      </c>
      <c r="EH347" s="29" t="str">
        <f t="shared" si="616"/>
        <v/>
      </c>
      <c r="EI347" s="29" t="str">
        <f t="shared" si="616"/>
        <v/>
      </c>
      <c r="EJ347" s="29" t="str">
        <f t="shared" si="616"/>
        <v/>
      </c>
      <c r="EK347" s="29" t="str">
        <f t="shared" si="616"/>
        <v/>
      </c>
      <c r="EL347" s="29" t="str">
        <f t="shared" si="616"/>
        <v/>
      </c>
      <c r="EM347" s="29" t="str">
        <f t="shared" si="616"/>
        <v/>
      </c>
      <c r="EN347" s="29" t="str">
        <f t="shared" si="616"/>
        <v/>
      </c>
      <c r="EO347" s="29" t="str">
        <f t="shared" si="616"/>
        <v/>
      </c>
      <c r="EP347" s="29" t="str">
        <f t="shared" si="616"/>
        <v/>
      </c>
      <c r="EQ347" s="29" t="str">
        <f t="shared" si="616"/>
        <v/>
      </c>
      <c r="ER347" s="29" t="str">
        <f t="shared" si="616"/>
        <v/>
      </c>
      <c r="ES347" s="29" t="str">
        <f t="shared" si="616"/>
        <v/>
      </c>
      <c r="ET347" s="29" t="str">
        <f t="shared" si="616"/>
        <v/>
      </c>
      <c r="EU347" s="29" t="str">
        <f t="shared" si="616"/>
        <v/>
      </c>
      <c r="EV347" s="29" t="str">
        <f t="shared" si="616"/>
        <v/>
      </c>
      <c r="EX347" s="38" t="s">
        <v>212</v>
      </c>
      <c r="EY347" s="29">
        <v>3</v>
      </c>
      <c r="EZ347" s="29" t="str">
        <f t="shared" ref="EZ347:FU347" si="617">IF(ISNA(MATCH(EZ306,$AF$53:$AF$112,0)),"",INDEX($C$53:$C$112,MATCH(EZ306,$AF$53:$AF$112,0)))</f>
        <v/>
      </c>
      <c r="FA347" s="29" t="str">
        <f t="shared" si="617"/>
        <v/>
      </c>
      <c r="FB347" s="29" t="str">
        <f t="shared" si="617"/>
        <v/>
      </c>
      <c r="FC347" s="29" t="str">
        <f t="shared" si="617"/>
        <v/>
      </c>
      <c r="FD347" s="29" t="str">
        <f t="shared" si="617"/>
        <v/>
      </c>
      <c r="FE347" s="29" t="str">
        <f t="shared" si="617"/>
        <v/>
      </c>
      <c r="FF347" s="29" t="str">
        <f t="shared" si="617"/>
        <v/>
      </c>
      <c r="FG347" s="29" t="str">
        <f t="shared" si="617"/>
        <v/>
      </c>
      <c r="FH347" s="29" t="str">
        <f t="shared" si="617"/>
        <v/>
      </c>
      <c r="FI347" s="29" t="str">
        <f t="shared" si="617"/>
        <v/>
      </c>
      <c r="FJ347" s="29" t="str">
        <f t="shared" si="617"/>
        <v/>
      </c>
      <c r="FK347" s="29" t="str">
        <f t="shared" si="617"/>
        <v/>
      </c>
      <c r="FL347" s="29" t="str">
        <f t="shared" si="617"/>
        <v/>
      </c>
      <c r="FM347" s="29" t="str">
        <f t="shared" si="617"/>
        <v/>
      </c>
      <c r="FN347" s="29" t="str">
        <f t="shared" si="617"/>
        <v/>
      </c>
      <c r="FO347" s="29" t="str">
        <f t="shared" si="617"/>
        <v/>
      </c>
      <c r="FP347" s="29" t="str">
        <f t="shared" si="617"/>
        <v/>
      </c>
      <c r="FQ347" s="29" t="str">
        <f t="shared" si="617"/>
        <v/>
      </c>
      <c r="FR347" s="29" t="str">
        <f t="shared" si="617"/>
        <v/>
      </c>
      <c r="FS347" s="29" t="str">
        <f t="shared" si="617"/>
        <v/>
      </c>
      <c r="FT347" s="29" t="str">
        <f t="shared" si="617"/>
        <v/>
      </c>
      <c r="FU347" s="29" t="str">
        <f t="shared" si="617"/>
        <v/>
      </c>
      <c r="FV347" s="29" t="str">
        <f t="shared" si="616"/>
        <v/>
      </c>
    </row>
    <row r="348" spans="9:178" x14ac:dyDescent="0.25">
      <c r="I348" s="24" t="s">
        <v>212</v>
      </c>
      <c r="J348" s="29">
        <v>4</v>
      </c>
      <c r="K348" s="92" t="str">
        <f t="shared" ref="K348:AR348" si="618">K267</f>
        <v>10А</v>
      </c>
      <c r="L348" s="92" t="str">
        <f t="shared" si="618"/>
        <v>8В</v>
      </c>
      <c r="M348" s="92" t="str">
        <f t="shared" si="618"/>
        <v>6А</v>
      </c>
      <c r="N348" s="92" t="str">
        <f t="shared" si="618"/>
        <v>5А</v>
      </c>
      <c r="O348" s="92" t="str">
        <f t="shared" si="618"/>
        <v>9Б</v>
      </c>
      <c r="P348" s="92" t="str">
        <f t="shared" si="618"/>
        <v/>
      </c>
      <c r="Q348" s="92" t="str">
        <f t="shared" si="618"/>
        <v>6В</v>
      </c>
      <c r="R348" s="92" t="str">
        <f t="shared" si="618"/>
        <v>5В</v>
      </c>
      <c r="S348" s="92" t="str">
        <f t="shared" si="618"/>
        <v>7А</v>
      </c>
      <c r="T348" s="92" t="str">
        <f t="shared" si="618"/>
        <v>7В</v>
      </c>
      <c r="U348" s="92" t="str">
        <f t="shared" si="618"/>
        <v>7Б</v>
      </c>
      <c r="V348" s="92" t="str">
        <f t="shared" si="618"/>
        <v>7А</v>
      </c>
      <c r="W348" s="92" t="str">
        <f t="shared" si="618"/>
        <v/>
      </c>
      <c r="X348" s="92" t="str">
        <f t="shared" si="618"/>
        <v/>
      </c>
      <c r="Y348" s="92" t="str">
        <f t="shared" si="618"/>
        <v>7В</v>
      </c>
      <c r="Z348" s="92" t="str">
        <f t="shared" si="618"/>
        <v>10Б</v>
      </c>
      <c r="AA348" s="92" t="str">
        <f t="shared" si="618"/>
        <v>9А</v>
      </c>
      <c r="AB348" s="92" t="str">
        <f t="shared" si="618"/>
        <v>8Б</v>
      </c>
      <c r="AC348" s="92" t="str">
        <f t="shared" si="618"/>
        <v>5Б</v>
      </c>
      <c r="AD348" s="92" t="str">
        <f t="shared" si="618"/>
        <v>7Б</v>
      </c>
      <c r="AE348" s="92" t="str">
        <f t="shared" si="618"/>
        <v>8А</v>
      </c>
      <c r="AF348" s="92" t="str">
        <f t="shared" si="618"/>
        <v>11А</v>
      </c>
      <c r="AG348" s="92" t="str">
        <f t="shared" si="618"/>
        <v/>
      </c>
      <c r="AH348" s="92" t="str">
        <f t="shared" si="618"/>
        <v>11А</v>
      </c>
      <c r="AI348" s="92" t="str">
        <f t="shared" si="618"/>
        <v/>
      </c>
      <c r="AJ348" s="92" t="str">
        <f t="shared" si="618"/>
        <v/>
      </c>
      <c r="AK348" s="92" t="str">
        <f t="shared" si="618"/>
        <v>6Б</v>
      </c>
      <c r="AL348" s="92" t="str">
        <f t="shared" si="618"/>
        <v/>
      </c>
      <c r="AM348" s="92" t="str">
        <f t="shared" si="618"/>
        <v/>
      </c>
      <c r="AN348" s="92" t="str">
        <f t="shared" si="618"/>
        <v/>
      </c>
      <c r="AO348" s="92" t="str">
        <f t="shared" si="618"/>
        <v/>
      </c>
      <c r="AP348" s="92" t="str">
        <f t="shared" si="618"/>
        <v/>
      </c>
      <c r="AQ348" s="92" t="str">
        <f t="shared" si="618"/>
        <v/>
      </c>
      <c r="AR348" s="92" t="str">
        <f t="shared" si="618"/>
        <v/>
      </c>
      <c r="AW348" s="38" t="s">
        <v>212</v>
      </c>
      <c r="AX348" s="29">
        <v>4</v>
      </c>
      <c r="AY348" s="27" t="str">
        <f t="shared" si="511"/>
        <v>Мос</v>
      </c>
      <c r="AZ348" s="27" t="str">
        <f t="shared" si="512"/>
        <v>Нех</v>
      </c>
      <c r="BA348" s="27" t="str">
        <f t="shared" si="513"/>
        <v>Зах</v>
      </c>
      <c r="BB348" s="27" t="str">
        <f t="shared" si="514"/>
        <v>Сок</v>
      </c>
      <c r="BC348" s="27" t="str">
        <f t="shared" si="515"/>
        <v>Сав</v>
      </c>
      <c r="BD348" s="27" t="str">
        <f t="shared" si="516"/>
        <v>БЕВ</v>
      </c>
      <c r="BE348" s="27" t="str">
        <f t="shared" si="517"/>
        <v>Вла/Вас</v>
      </c>
      <c r="BF348" s="27" t="str">
        <f t="shared" si="518"/>
        <v>Яро/Мал</v>
      </c>
      <c r="BG348" s="27" t="str">
        <f t="shared" si="519"/>
        <v>БЛА/Ярм</v>
      </c>
      <c r="BH348" s="27" t="str">
        <f t="shared" si="520"/>
        <v>Сем</v>
      </c>
      <c r="BI348" s="27" t="str">
        <f t="shared" si="521"/>
        <v>Бер</v>
      </c>
      <c r="BJ348" s="27" t="str">
        <f t="shared" si="522"/>
        <v>ОГП</v>
      </c>
      <c r="BK348" s="27" t="str">
        <f t="shared" si="523"/>
        <v>Нов</v>
      </c>
      <c r="BL348" s="27" t="str">
        <f t="shared" si="524"/>
        <v>Зми</v>
      </c>
      <c r="BM348" s="27" t="str">
        <f t="shared" si="525"/>
        <v>Лоз</v>
      </c>
      <c r="BN348" s="27" t="str">
        <f t="shared" si="526"/>
        <v>ОВТ</v>
      </c>
      <c r="BO348" s="27" t="str">
        <f t="shared" si="527"/>
        <v>Мох/Мил</v>
      </c>
      <c r="BP348" s="27" t="str">
        <f t="shared" si="528"/>
        <v/>
      </c>
      <c r="BQ348" s="27" t="str">
        <f t="shared" si="529"/>
        <v/>
      </c>
      <c r="BR348" s="27" t="str">
        <f t="shared" si="530"/>
        <v/>
      </c>
      <c r="BS348" s="27" t="str">
        <f t="shared" si="531"/>
        <v/>
      </c>
      <c r="BT348" s="27" t="str">
        <f t="shared" si="532"/>
        <v/>
      </c>
      <c r="BU348" s="27" t="str">
        <f t="shared" si="533"/>
        <v/>
      </c>
      <c r="BW348" s="38" t="s">
        <v>212</v>
      </c>
      <c r="BX348" s="29">
        <v>4</v>
      </c>
      <c r="BY348" s="29" t="str">
        <f t="shared" ref="BY348:CU348" si="619">IF(ISNA(MATCH(BY307,$AF$53:$AF$112,0)),"",INDEX($C$53:$C$112,MATCH(BY307,$AF$53:$AF$112,0)))</f>
        <v>Мос</v>
      </c>
      <c r="BZ348" s="29" t="str">
        <f t="shared" si="619"/>
        <v>Нех</v>
      </c>
      <c r="CA348" s="29" t="str">
        <f t="shared" si="619"/>
        <v>Зах</v>
      </c>
      <c r="CB348" s="29" t="str">
        <f t="shared" si="619"/>
        <v>Сок</v>
      </c>
      <c r="CC348" s="29" t="str">
        <f t="shared" si="619"/>
        <v>Сав</v>
      </c>
      <c r="CD348" s="29" t="str">
        <f t="shared" si="619"/>
        <v>БЕВ</v>
      </c>
      <c r="CE348" s="29" t="str">
        <f t="shared" si="619"/>
        <v>Вла</v>
      </c>
      <c r="CF348" s="29" t="str">
        <f t="shared" si="619"/>
        <v>Яро</v>
      </c>
      <c r="CG348" s="29" t="str">
        <f t="shared" si="619"/>
        <v>БЛА</v>
      </c>
      <c r="CH348" s="29" t="str">
        <f t="shared" si="619"/>
        <v>Сем</v>
      </c>
      <c r="CI348" s="29" t="str">
        <f t="shared" si="619"/>
        <v>Бер</v>
      </c>
      <c r="CJ348" s="29" t="str">
        <f t="shared" si="619"/>
        <v>ОГП</v>
      </c>
      <c r="CK348" s="29" t="str">
        <f t="shared" si="619"/>
        <v>Нов</v>
      </c>
      <c r="CL348" s="29" t="str">
        <f t="shared" si="619"/>
        <v>Зми</v>
      </c>
      <c r="CM348" s="29" t="str">
        <f t="shared" si="619"/>
        <v>Лоз</v>
      </c>
      <c r="CN348" s="29" t="str">
        <f t="shared" si="619"/>
        <v>ОВТ</v>
      </c>
      <c r="CO348" s="29" t="str">
        <f t="shared" si="619"/>
        <v>Мох</v>
      </c>
      <c r="CP348" s="29" t="str">
        <f t="shared" si="619"/>
        <v/>
      </c>
      <c r="CQ348" s="29" t="str">
        <f t="shared" si="619"/>
        <v/>
      </c>
      <c r="CR348" s="29" t="str">
        <f t="shared" si="619"/>
        <v/>
      </c>
      <c r="CS348" s="29" t="str">
        <f t="shared" si="619"/>
        <v/>
      </c>
      <c r="CT348" s="29" t="str">
        <f t="shared" si="619"/>
        <v/>
      </c>
      <c r="CU348" s="29" t="str">
        <f t="shared" si="619"/>
        <v/>
      </c>
      <c r="CX348" s="38" t="s">
        <v>212</v>
      </c>
      <c r="CY348" s="29">
        <v>4</v>
      </c>
      <c r="CZ348" s="29" t="str">
        <f t="shared" ref="CZ348:DV348" si="620">IF(ISNA(MATCH(CZ307,$AF$53:$AF$112,0)),"",INDEX($C$53:$C$112,MATCH(CZ307,$AF$53:$AF$112,0)))</f>
        <v/>
      </c>
      <c r="DA348" s="29" t="str">
        <f t="shared" si="620"/>
        <v/>
      </c>
      <c r="DB348" s="29" t="str">
        <f t="shared" si="620"/>
        <v/>
      </c>
      <c r="DC348" s="29" t="str">
        <f t="shared" si="620"/>
        <v/>
      </c>
      <c r="DD348" s="29" t="str">
        <f t="shared" si="620"/>
        <v/>
      </c>
      <c r="DE348" s="29" t="str">
        <f t="shared" si="620"/>
        <v/>
      </c>
      <c r="DF348" s="29" t="str">
        <f t="shared" si="620"/>
        <v>Вас</v>
      </c>
      <c r="DG348" s="29" t="str">
        <f t="shared" si="620"/>
        <v>Мал</v>
      </c>
      <c r="DH348" s="29" t="str">
        <f t="shared" si="620"/>
        <v>Ярм</v>
      </c>
      <c r="DI348" s="29" t="str">
        <f t="shared" si="620"/>
        <v/>
      </c>
      <c r="DJ348" s="29" t="str">
        <f t="shared" si="620"/>
        <v/>
      </c>
      <c r="DK348" s="29" t="str">
        <f t="shared" si="620"/>
        <v/>
      </c>
      <c r="DL348" s="29" t="str">
        <f t="shared" si="620"/>
        <v/>
      </c>
      <c r="DM348" s="29" t="str">
        <f t="shared" si="620"/>
        <v/>
      </c>
      <c r="DN348" s="29" t="str">
        <f t="shared" si="620"/>
        <v/>
      </c>
      <c r="DO348" s="29" t="str">
        <f t="shared" si="620"/>
        <v/>
      </c>
      <c r="DP348" s="29" t="str">
        <f t="shared" si="620"/>
        <v>Мил</v>
      </c>
      <c r="DQ348" s="29" t="str">
        <f t="shared" si="620"/>
        <v/>
      </c>
      <c r="DR348" s="29" t="str">
        <f t="shared" si="620"/>
        <v/>
      </c>
      <c r="DS348" s="29" t="str">
        <f t="shared" si="620"/>
        <v/>
      </c>
      <c r="DT348" s="29" t="str">
        <f t="shared" si="620"/>
        <v/>
      </c>
      <c r="DU348" s="29" t="str">
        <f t="shared" si="620"/>
        <v/>
      </c>
      <c r="DV348" s="29" t="str">
        <f t="shared" si="620"/>
        <v/>
      </c>
      <c r="DX348" s="38" t="s">
        <v>212</v>
      </c>
      <c r="DY348" s="29">
        <v>4</v>
      </c>
      <c r="DZ348" s="29" t="str">
        <f t="shared" ref="DZ348:FV348" si="621">IF(ISNA(MATCH(DZ307,$AF$53:$AF$112,0)),"",INDEX($C$53:$C$112,MATCH(DZ307,$AF$53:$AF$112,0)))</f>
        <v/>
      </c>
      <c r="EA348" s="29" t="str">
        <f t="shared" si="621"/>
        <v/>
      </c>
      <c r="EB348" s="29" t="str">
        <f t="shared" si="621"/>
        <v/>
      </c>
      <c r="EC348" s="29" t="str">
        <f t="shared" si="621"/>
        <v/>
      </c>
      <c r="ED348" s="29" t="str">
        <f t="shared" si="621"/>
        <v/>
      </c>
      <c r="EE348" s="29" t="str">
        <f t="shared" si="621"/>
        <v/>
      </c>
      <c r="EF348" s="29" t="str">
        <f t="shared" si="621"/>
        <v/>
      </c>
      <c r="EG348" s="29" t="str">
        <f t="shared" si="621"/>
        <v/>
      </c>
      <c r="EH348" s="29" t="str">
        <f t="shared" si="621"/>
        <v/>
      </c>
      <c r="EI348" s="29" t="str">
        <f t="shared" si="621"/>
        <v/>
      </c>
      <c r="EJ348" s="29" t="str">
        <f t="shared" si="621"/>
        <v/>
      </c>
      <c r="EK348" s="29" t="str">
        <f t="shared" si="621"/>
        <v/>
      </c>
      <c r="EL348" s="29" t="str">
        <f t="shared" si="621"/>
        <v/>
      </c>
      <c r="EM348" s="29" t="str">
        <f t="shared" si="621"/>
        <v/>
      </c>
      <c r="EN348" s="29" t="str">
        <f t="shared" si="621"/>
        <v/>
      </c>
      <c r="EO348" s="29" t="str">
        <f t="shared" si="621"/>
        <v/>
      </c>
      <c r="EP348" s="29" t="str">
        <f t="shared" si="621"/>
        <v/>
      </c>
      <c r="EQ348" s="29" t="str">
        <f t="shared" si="621"/>
        <v/>
      </c>
      <c r="ER348" s="29" t="str">
        <f t="shared" si="621"/>
        <v/>
      </c>
      <c r="ES348" s="29" t="str">
        <f t="shared" si="621"/>
        <v/>
      </c>
      <c r="ET348" s="29" t="str">
        <f t="shared" si="621"/>
        <v/>
      </c>
      <c r="EU348" s="29" t="str">
        <f t="shared" si="621"/>
        <v/>
      </c>
      <c r="EV348" s="29" t="str">
        <f t="shared" si="621"/>
        <v/>
      </c>
      <c r="EX348" s="38" t="s">
        <v>212</v>
      </c>
      <c r="EY348" s="29">
        <v>4</v>
      </c>
      <c r="EZ348" s="29" t="str">
        <f t="shared" ref="EZ348:FU348" si="622">IF(ISNA(MATCH(EZ307,$AF$53:$AF$112,0)),"",INDEX($C$53:$C$112,MATCH(EZ307,$AF$53:$AF$112,0)))</f>
        <v/>
      </c>
      <c r="FA348" s="29" t="str">
        <f t="shared" si="622"/>
        <v/>
      </c>
      <c r="FB348" s="29" t="str">
        <f t="shared" si="622"/>
        <v/>
      </c>
      <c r="FC348" s="29" t="str">
        <f t="shared" si="622"/>
        <v/>
      </c>
      <c r="FD348" s="29" t="str">
        <f t="shared" si="622"/>
        <v/>
      </c>
      <c r="FE348" s="29" t="str">
        <f t="shared" si="622"/>
        <v/>
      </c>
      <c r="FF348" s="29" t="str">
        <f t="shared" si="622"/>
        <v/>
      </c>
      <c r="FG348" s="29" t="str">
        <f t="shared" si="622"/>
        <v/>
      </c>
      <c r="FH348" s="29" t="str">
        <f t="shared" si="622"/>
        <v/>
      </c>
      <c r="FI348" s="29" t="str">
        <f t="shared" si="622"/>
        <v/>
      </c>
      <c r="FJ348" s="29" t="str">
        <f t="shared" si="622"/>
        <v/>
      </c>
      <c r="FK348" s="29" t="str">
        <f t="shared" si="622"/>
        <v/>
      </c>
      <c r="FL348" s="29" t="str">
        <f t="shared" si="622"/>
        <v/>
      </c>
      <c r="FM348" s="29" t="str">
        <f t="shared" si="622"/>
        <v/>
      </c>
      <c r="FN348" s="29" t="str">
        <f t="shared" si="622"/>
        <v/>
      </c>
      <c r="FO348" s="29" t="str">
        <f t="shared" si="622"/>
        <v/>
      </c>
      <c r="FP348" s="29" t="str">
        <f t="shared" si="622"/>
        <v/>
      </c>
      <c r="FQ348" s="29" t="str">
        <f t="shared" si="622"/>
        <v/>
      </c>
      <c r="FR348" s="29" t="str">
        <f t="shared" si="622"/>
        <v/>
      </c>
      <c r="FS348" s="29" t="str">
        <f t="shared" si="622"/>
        <v/>
      </c>
      <c r="FT348" s="29" t="str">
        <f t="shared" si="622"/>
        <v/>
      </c>
      <c r="FU348" s="29" t="str">
        <f t="shared" si="622"/>
        <v/>
      </c>
      <c r="FV348" s="29" t="str">
        <f t="shared" si="621"/>
        <v/>
      </c>
    </row>
    <row r="349" spans="9:178" x14ac:dyDescent="0.25">
      <c r="I349" s="24" t="s">
        <v>212</v>
      </c>
      <c r="J349" s="29">
        <v>5</v>
      </c>
      <c r="K349" s="92" t="str">
        <f t="shared" ref="K349:AR349" si="623">K268</f>
        <v>5Б</v>
      </c>
      <c r="L349" s="92" t="str">
        <f t="shared" si="623"/>
        <v>6В</v>
      </c>
      <c r="M349" s="92" t="str">
        <f t="shared" si="623"/>
        <v/>
      </c>
      <c r="N349" s="92" t="str">
        <f t="shared" si="623"/>
        <v>5А</v>
      </c>
      <c r="O349" s="92" t="str">
        <f t="shared" si="623"/>
        <v>6А</v>
      </c>
      <c r="P349" s="92" t="str">
        <f t="shared" si="623"/>
        <v/>
      </c>
      <c r="Q349" s="92" t="str">
        <f t="shared" si="623"/>
        <v>6Б</v>
      </c>
      <c r="R349" s="92" t="str">
        <f t="shared" si="623"/>
        <v/>
      </c>
      <c r="S349" s="92" t="str">
        <f t="shared" si="623"/>
        <v/>
      </c>
      <c r="T349" s="92" t="str">
        <f t="shared" si="623"/>
        <v>10А</v>
      </c>
      <c r="U349" s="92" t="str">
        <f t="shared" si="623"/>
        <v>10Б</v>
      </c>
      <c r="V349" s="92" t="str">
        <f t="shared" si="623"/>
        <v/>
      </c>
      <c r="W349" s="92" t="str">
        <f t="shared" si="623"/>
        <v>10Б</v>
      </c>
      <c r="X349" s="92" t="str">
        <f t="shared" si="623"/>
        <v>10А</v>
      </c>
      <c r="Y349" s="92" t="str">
        <f t="shared" si="623"/>
        <v>10А</v>
      </c>
      <c r="Z349" s="92" t="str">
        <f t="shared" si="623"/>
        <v>8В</v>
      </c>
      <c r="AA349" s="92" t="str">
        <f t="shared" si="623"/>
        <v>11А</v>
      </c>
      <c r="AB349" s="92" t="str">
        <f t="shared" si="623"/>
        <v>5В</v>
      </c>
      <c r="AC349" s="92" t="str">
        <f t="shared" si="623"/>
        <v/>
      </c>
      <c r="AD349" s="92" t="str">
        <f t="shared" si="623"/>
        <v/>
      </c>
      <c r="AE349" s="92" t="str">
        <f t="shared" si="623"/>
        <v>9А</v>
      </c>
      <c r="AF349" s="92" t="str">
        <f t="shared" si="623"/>
        <v>7В</v>
      </c>
      <c r="AG349" s="92" t="str">
        <f t="shared" si="623"/>
        <v/>
      </c>
      <c r="AH349" s="92" t="str">
        <f t="shared" si="623"/>
        <v>8А</v>
      </c>
      <c r="AI349" s="92" t="str">
        <f t="shared" si="623"/>
        <v/>
      </c>
      <c r="AJ349" s="92" t="str">
        <f t="shared" si="623"/>
        <v>8Б</v>
      </c>
      <c r="AK349" s="92" t="str">
        <f t="shared" si="623"/>
        <v>7Б</v>
      </c>
      <c r="AL349" s="92" t="str">
        <f t="shared" si="623"/>
        <v>9Б</v>
      </c>
      <c r="AM349" s="92" t="str">
        <f t="shared" si="623"/>
        <v>7А</v>
      </c>
      <c r="AN349" s="92" t="str">
        <f t="shared" si="623"/>
        <v/>
      </c>
      <c r="AO349" s="92" t="str">
        <f t="shared" si="623"/>
        <v/>
      </c>
      <c r="AP349" s="92" t="str">
        <f t="shared" si="623"/>
        <v/>
      </c>
      <c r="AQ349" s="92" t="str">
        <f t="shared" si="623"/>
        <v/>
      </c>
      <c r="AR349" s="92" t="str">
        <f t="shared" si="623"/>
        <v/>
      </c>
      <c r="AW349" s="38" t="s">
        <v>212</v>
      </c>
      <c r="AX349" s="29">
        <v>5</v>
      </c>
      <c r="AY349" s="27" t="str">
        <f t="shared" si="511"/>
        <v>Мос</v>
      </c>
      <c r="AZ349" s="27" t="str">
        <f t="shared" si="512"/>
        <v>Лоз</v>
      </c>
      <c r="BA349" s="27" t="str">
        <f t="shared" si="513"/>
        <v>Бер</v>
      </c>
      <c r="BB349" s="27" t="str">
        <f t="shared" si="514"/>
        <v>Зми</v>
      </c>
      <c r="BC349" s="27" t="str">
        <f t="shared" si="515"/>
        <v>БЕВ</v>
      </c>
      <c r="BD349" s="27" t="str">
        <f t="shared" si="516"/>
        <v>ОГП</v>
      </c>
      <c r="BE349" s="27" t="str">
        <f t="shared" si="517"/>
        <v>Кас</v>
      </c>
      <c r="BF349" s="27" t="str">
        <f t="shared" si="518"/>
        <v>Сав</v>
      </c>
      <c r="BG349" s="27" t="str">
        <f t="shared" si="519"/>
        <v>Мил</v>
      </c>
      <c r="BH349" s="27" t="str">
        <f t="shared" si="520"/>
        <v>Мох</v>
      </c>
      <c r="BI349" s="27" t="str">
        <f t="shared" si="521"/>
        <v>Бин</v>
      </c>
      <c r="BJ349" s="27" t="str">
        <f t="shared" si="522"/>
        <v>ОВТ</v>
      </c>
      <c r="BK349" s="27" t="str">
        <f t="shared" si="523"/>
        <v>Сем</v>
      </c>
      <c r="BL349" s="27" t="str">
        <f t="shared" si="524"/>
        <v>Жег</v>
      </c>
      <c r="BM349" s="27" t="str">
        <f t="shared" si="525"/>
        <v>БЛА/Псы/Ярм</v>
      </c>
      <c r="BN349" s="27" t="str">
        <f t="shared" si="526"/>
        <v>Яро/Дем</v>
      </c>
      <c r="BO349" s="27" t="str">
        <f t="shared" si="527"/>
        <v>Нов</v>
      </c>
      <c r="BP349" s="27" t="str">
        <f t="shared" si="528"/>
        <v/>
      </c>
      <c r="BQ349" s="27" t="str">
        <f t="shared" si="529"/>
        <v/>
      </c>
      <c r="BR349" s="27" t="str">
        <f t="shared" si="530"/>
        <v/>
      </c>
      <c r="BS349" s="27" t="str">
        <f t="shared" si="531"/>
        <v/>
      </c>
      <c r="BT349" s="27" t="str">
        <f t="shared" si="532"/>
        <v/>
      </c>
      <c r="BU349" s="27" t="str">
        <f t="shared" si="533"/>
        <v/>
      </c>
      <c r="BW349" s="38" t="s">
        <v>212</v>
      </c>
      <c r="BX349" s="29">
        <v>5</v>
      </c>
      <c r="BY349" s="29" t="str">
        <f t="shared" ref="BY349:CU349" si="624">IF(ISNA(MATCH(BY308,$AF$53:$AF$112,0)),"",INDEX($C$53:$C$112,MATCH(BY308,$AF$53:$AF$112,0)))</f>
        <v>Мос</v>
      </c>
      <c r="BZ349" s="29" t="str">
        <f t="shared" si="624"/>
        <v>Лоз</v>
      </c>
      <c r="CA349" s="29" t="str">
        <f t="shared" si="624"/>
        <v>Бер</v>
      </c>
      <c r="CB349" s="29" t="str">
        <f t="shared" si="624"/>
        <v>Зми</v>
      </c>
      <c r="CC349" s="29" t="str">
        <f t="shared" si="624"/>
        <v>БЕВ</v>
      </c>
      <c r="CD349" s="29" t="str">
        <f t="shared" si="624"/>
        <v>ОГП</v>
      </c>
      <c r="CE349" s="29" t="str">
        <f t="shared" si="624"/>
        <v>Кас</v>
      </c>
      <c r="CF349" s="29" t="str">
        <f t="shared" si="624"/>
        <v>Сав</v>
      </c>
      <c r="CG349" s="29" t="str">
        <f t="shared" si="624"/>
        <v>Мил</v>
      </c>
      <c r="CH349" s="29" t="str">
        <f t="shared" si="624"/>
        <v>Мох</v>
      </c>
      <c r="CI349" s="29" t="str">
        <f t="shared" si="624"/>
        <v>Бин</v>
      </c>
      <c r="CJ349" s="29" t="str">
        <f t="shared" si="624"/>
        <v>ОВТ</v>
      </c>
      <c r="CK349" s="29" t="str">
        <f t="shared" si="624"/>
        <v>Сем</v>
      </c>
      <c r="CL349" s="29" t="str">
        <f t="shared" si="624"/>
        <v>Жег</v>
      </c>
      <c r="CM349" s="29" t="str">
        <f t="shared" si="624"/>
        <v>БЛА</v>
      </c>
      <c r="CN349" s="29" t="str">
        <f t="shared" si="624"/>
        <v>Яро</v>
      </c>
      <c r="CO349" s="29" t="str">
        <f t="shared" si="624"/>
        <v>Нов</v>
      </c>
      <c r="CP349" s="29" t="str">
        <f t="shared" si="624"/>
        <v/>
      </c>
      <c r="CQ349" s="29" t="str">
        <f t="shared" si="624"/>
        <v/>
      </c>
      <c r="CR349" s="29" t="str">
        <f t="shared" si="624"/>
        <v/>
      </c>
      <c r="CS349" s="29" t="str">
        <f t="shared" si="624"/>
        <v/>
      </c>
      <c r="CT349" s="29" t="str">
        <f t="shared" si="624"/>
        <v/>
      </c>
      <c r="CU349" s="29" t="str">
        <f t="shared" si="624"/>
        <v/>
      </c>
      <c r="CX349" s="38" t="s">
        <v>212</v>
      </c>
      <c r="CY349" s="29">
        <v>5</v>
      </c>
      <c r="CZ349" s="29" t="str">
        <f t="shared" ref="CZ349:DV349" si="625">IF(ISNA(MATCH(CZ308,$AF$53:$AF$112,0)),"",INDEX($C$53:$C$112,MATCH(CZ308,$AF$53:$AF$112,0)))</f>
        <v/>
      </c>
      <c r="DA349" s="29" t="str">
        <f t="shared" si="625"/>
        <v/>
      </c>
      <c r="DB349" s="29" t="str">
        <f t="shared" si="625"/>
        <v/>
      </c>
      <c r="DC349" s="29" t="str">
        <f t="shared" si="625"/>
        <v/>
      </c>
      <c r="DD349" s="29" t="str">
        <f t="shared" si="625"/>
        <v/>
      </c>
      <c r="DE349" s="29" t="str">
        <f t="shared" si="625"/>
        <v/>
      </c>
      <c r="DF349" s="29" t="str">
        <f t="shared" si="625"/>
        <v/>
      </c>
      <c r="DG349" s="29" t="str">
        <f t="shared" si="625"/>
        <v/>
      </c>
      <c r="DH349" s="29" t="str">
        <f t="shared" si="625"/>
        <v/>
      </c>
      <c r="DI349" s="29" t="str">
        <f t="shared" si="625"/>
        <v/>
      </c>
      <c r="DJ349" s="29" t="str">
        <f t="shared" si="625"/>
        <v/>
      </c>
      <c r="DK349" s="29" t="str">
        <f t="shared" si="625"/>
        <v/>
      </c>
      <c r="DL349" s="29" t="str">
        <f t="shared" si="625"/>
        <v/>
      </c>
      <c r="DM349" s="29" t="str">
        <f t="shared" si="625"/>
        <v/>
      </c>
      <c r="DN349" s="29" t="str">
        <f t="shared" si="625"/>
        <v>Псы</v>
      </c>
      <c r="DO349" s="29" t="str">
        <f t="shared" si="625"/>
        <v>Дем</v>
      </c>
      <c r="DP349" s="29" t="str">
        <f t="shared" si="625"/>
        <v/>
      </c>
      <c r="DQ349" s="29" t="str">
        <f t="shared" si="625"/>
        <v/>
      </c>
      <c r="DR349" s="29" t="str">
        <f t="shared" si="625"/>
        <v/>
      </c>
      <c r="DS349" s="29" t="str">
        <f t="shared" si="625"/>
        <v/>
      </c>
      <c r="DT349" s="29" t="str">
        <f t="shared" si="625"/>
        <v/>
      </c>
      <c r="DU349" s="29" t="str">
        <f t="shared" si="625"/>
        <v/>
      </c>
      <c r="DV349" s="29" t="str">
        <f t="shared" si="625"/>
        <v/>
      </c>
      <c r="DX349" s="38" t="s">
        <v>212</v>
      </c>
      <c r="DY349" s="29">
        <v>5</v>
      </c>
      <c r="DZ349" s="29" t="str">
        <f t="shared" ref="DZ349:FV349" si="626">IF(ISNA(MATCH(DZ308,$AF$53:$AF$112,0)),"",INDEX($C$53:$C$112,MATCH(DZ308,$AF$53:$AF$112,0)))</f>
        <v/>
      </c>
      <c r="EA349" s="29" t="str">
        <f t="shared" si="626"/>
        <v/>
      </c>
      <c r="EB349" s="29" t="str">
        <f t="shared" si="626"/>
        <v/>
      </c>
      <c r="EC349" s="29" t="str">
        <f t="shared" si="626"/>
        <v/>
      </c>
      <c r="ED349" s="29" t="str">
        <f t="shared" si="626"/>
        <v/>
      </c>
      <c r="EE349" s="29" t="str">
        <f t="shared" si="626"/>
        <v/>
      </c>
      <c r="EF349" s="29" t="str">
        <f t="shared" si="626"/>
        <v/>
      </c>
      <c r="EG349" s="29" t="str">
        <f t="shared" si="626"/>
        <v/>
      </c>
      <c r="EH349" s="29" t="str">
        <f t="shared" si="626"/>
        <v/>
      </c>
      <c r="EI349" s="29" t="str">
        <f t="shared" si="626"/>
        <v/>
      </c>
      <c r="EJ349" s="29" t="str">
        <f t="shared" si="626"/>
        <v/>
      </c>
      <c r="EK349" s="29" t="str">
        <f t="shared" si="626"/>
        <v/>
      </c>
      <c r="EL349" s="29" t="str">
        <f t="shared" si="626"/>
        <v/>
      </c>
      <c r="EM349" s="29" t="str">
        <f t="shared" si="626"/>
        <v/>
      </c>
      <c r="EN349" s="29" t="str">
        <f t="shared" si="626"/>
        <v>Ярм</v>
      </c>
      <c r="EO349" s="29" t="str">
        <f t="shared" si="626"/>
        <v/>
      </c>
      <c r="EP349" s="29" t="str">
        <f t="shared" si="626"/>
        <v/>
      </c>
      <c r="EQ349" s="29" t="str">
        <f t="shared" si="626"/>
        <v/>
      </c>
      <c r="ER349" s="29" t="str">
        <f t="shared" si="626"/>
        <v/>
      </c>
      <c r="ES349" s="29" t="str">
        <f t="shared" si="626"/>
        <v/>
      </c>
      <c r="ET349" s="29" t="str">
        <f t="shared" si="626"/>
        <v/>
      </c>
      <c r="EU349" s="29" t="str">
        <f t="shared" si="626"/>
        <v/>
      </c>
      <c r="EV349" s="29" t="str">
        <f t="shared" si="626"/>
        <v/>
      </c>
      <c r="EX349" s="38" t="s">
        <v>212</v>
      </c>
      <c r="EY349" s="29">
        <v>5</v>
      </c>
      <c r="EZ349" s="29" t="str">
        <f t="shared" ref="EZ349:FU349" si="627">IF(ISNA(MATCH(EZ308,$AF$53:$AF$112,0)),"",INDEX($C$53:$C$112,MATCH(EZ308,$AF$53:$AF$112,0)))</f>
        <v/>
      </c>
      <c r="FA349" s="29" t="str">
        <f t="shared" si="627"/>
        <v/>
      </c>
      <c r="FB349" s="29" t="str">
        <f t="shared" si="627"/>
        <v/>
      </c>
      <c r="FC349" s="29" t="str">
        <f t="shared" si="627"/>
        <v/>
      </c>
      <c r="FD349" s="29" t="str">
        <f t="shared" si="627"/>
        <v/>
      </c>
      <c r="FE349" s="29" t="str">
        <f t="shared" si="627"/>
        <v/>
      </c>
      <c r="FF349" s="29" t="str">
        <f t="shared" si="627"/>
        <v/>
      </c>
      <c r="FG349" s="29" t="str">
        <f t="shared" si="627"/>
        <v/>
      </c>
      <c r="FH349" s="29" t="str">
        <f t="shared" si="627"/>
        <v/>
      </c>
      <c r="FI349" s="29" t="str">
        <f t="shared" si="627"/>
        <v/>
      </c>
      <c r="FJ349" s="29" t="str">
        <f t="shared" si="627"/>
        <v/>
      </c>
      <c r="FK349" s="29" t="str">
        <f t="shared" si="627"/>
        <v/>
      </c>
      <c r="FL349" s="29" t="str">
        <f t="shared" si="627"/>
        <v/>
      </c>
      <c r="FM349" s="29" t="str">
        <f t="shared" si="627"/>
        <v/>
      </c>
      <c r="FN349" s="29" t="str">
        <f t="shared" si="627"/>
        <v/>
      </c>
      <c r="FO349" s="29" t="str">
        <f t="shared" si="627"/>
        <v/>
      </c>
      <c r="FP349" s="29" t="str">
        <f t="shared" si="627"/>
        <v/>
      </c>
      <c r="FQ349" s="29" t="str">
        <f t="shared" si="627"/>
        <v/>
      </c>
      <c r="FR349" s="29" t="str">
        <f t="shared" si="627"/>
        <v/>
      </c>
      <c r="FS349" s="29" t="str">
        <f t="shared" si="627"/>
        <v/>
      </c>
      <c r="FT349" s="29" t="str">
        <f t="shared" si="627"/>
        <v/>
      </c>
      <c r="FU349" s="29" t="str">
        <f t="shared" si="627"/>
        <v/>
      </c>
      <c r="FV349" s="29" t="str">
        <f t="shared" si="626"/>
        <v/>
      </c>
    </row>
    <row r="350" spans="9:178" x14ac:dyDescent="0.25">
      <c r="I350" s="24" t="s">
        <v>212</v>
      </c>
      <c r="J350" s="29">
        <v>6</v>
      </c>
      <c r="K350" s="92" t="str">
        <f t="shared" ref="K350:AR350" si="628">K269</f>
        <v>5Б</v>
      </c>
      <c r="L350" s="92" t="str">
        <f t="shared" si="628"/>
        <v>6В</v>
      </c>
      <c r="M350" s="92" t="str">
        <f t="shared" si="628"/>
        <v/>
      </c>
      <c r="N350" s="92" t="str">
        <f t="shared" si="628"/>
        <v>6Б</v>
      </c>
      <c r="O350" s="92" t="str">
        <f t="shared" si="628"/>
        <v>6А</v>
      </c>
      <c r="P350" s="92" t="str">
        <f t="shared" si="628"/>
        <v>7В</v>
      </c>
      <c r="Q350" s="92" t="str">
        <f t="shared" si="628"/>
        <v>7Б</v>
      </c>
      <c r="R350" s="92" t="str">
        <f t="shared" si="628"/>
        <v/>
      </c>
      <c r="S350" s="92" t="str">
        <f t="shared" si="628"/>
        <v/>
      </c>
      <c r="T350" s="92" t="str">
        <f t="shared" si="628"/>
        <v/>
      </c>
      <c r="U350" s="92" t="str">
        <f t="shared" si="628"/>
        <v>9А</v>
      </c>
      <c r="V350" s="92" t="str">
        <f t="shared" si="628"/>
        <v>9Б</v>
      </c>
      <c r="W350" s="92" t="str">
        <f t="shared" si="628"/>
        <v>9А</v>
      </c>
      <c r="X350" s="92" t="str">
        <f t="shared" si="628"/>
        <v>9А</v>
      </c>
      <c r="Y350" s="92" t="str">
        <f t="shared" si="628"/>
        <v>9Б</v>
      </c>
      <c r="Z350" s="92" t="str">
        <f t="shared" si="628"/>
        <v>10А</v>
      </c>
      <c r="AA350" s="92" t="str">
        <f t="shared" si="628"/>
        <v>7А</v>
      </c>
      <c r="AB350" s="92" t="str">
        <f t="shared" si="628"/>
        <v/>
      </c>
      <c r="AC350" s="92" t="str">
        <f t="shared" si="628"/>
        <v>5А</v>
      </c>
      <c r="AD350" s="92" t="str">
        <f t="shared" si="628"/>
        <v/>
      </c>
      <c r="AE350" s="92" t="str">
        <f t="shared" si="628"/>
        <v>8Б</v>
      </c>
      <c r="AF350" s="92" t="str">
        <f t="shared" si="628"/>
        <v>10А</v>
      </c>
      <c r="AG350" s="92" t="str">
        <f t="shared" si="628"/>
        <v>8В</v>
      </c>
      <c r="AH350" s="92" t="str">
        <f t="shared" si="628"/>
        <v/>
      </c>
      <c r="AI350" s="92" t="str">
        <f t="shared" si="628"/>
        <v/>
      </c>
      <c r="AJ350" s="92" t="str">
        <f t="shared" si="628"/>
        <v>8А</v>
      </c>
      <c r="AK350" s="92" t="str">
        <f t="shared" si="628"/>
        <v/>
      </c>
      <c r="AL350" s="92" t="str">
        <f t="shared" si="628"/>
        <v>10Б</v>
      </c>
      <c r="AM350" s="92" t="str">
        <f t="shared" si="628"/>
        <v>11А</v>
      </c>
      <c r="AN350" s="92" t="str">
        <f t="shared" si="628"/>
        <v>11А</v>
      </c>
      <c r="AO350" s="92" t="str">
        <f t="shared" si="628"/>
        <v/>
      </c>
      <c r="AP350" s="92" t="str">
        <f t="shared" si="628"/>
        <v/>
      </c>
      <c r="AQ350" s="92" t="str">
        <f t="shared" si="628"/>
        <v/>
      </c>
      <c r="AR350" s="92" t="str">
        <f t="shared" si="628"/>
        <v>5В</v>
      </c>
      <c r="AW350" s="38" t="s">
        <v>212</v>
      </c>
      <c r="AX350" s="29">
        <v>6</v>
      </c>
      <c r="AY350" s="27" t="str">
        <f t="shared" si="511"/>
        <v>Нех</v>
      </c>
      <c r="AZ350" s="27" t="str">
        <f t="shared" si="512"/>
        <v>Лоз</v>
      </c>
      <c r="BA350" s="27" t="str">
        <f t="shared" si="513"/>
        <v>Гор</v>
      </c>
      <c r="BB350" s="27" t="str">
        <f t="shared" si="514"/>
        <v>Зми</v>
      </c>
      <c r="BC350" s="27" t="str">
        <f t="shared" si="515"/>
        <v>Мос</v>
      </c>
      <c r="BD350" s="27" t="str">
        <f t="shared" si="516"/>
        <v>ОГП</v>
      </c>
      <c r="BE350" s="27" t="str">
        <f t="shared" si="517"/>
        <v>Нов</v>
      </c>
      <c r="BF350" s="27" t="str">
        <f t="shared" si="518"/>
        <v>БЕВ</v>
      </c>
      <c r="BG350" s="27" t="str">
        <f t="shared" si="519"/>
        <v>Вай</v>
      </c>
      <c r="BH350" s="27" t="str">
        <f t="shared" si="520"/>
        <v>Бин</v>
      </c>
      <c r="BI350" s="27" t="str">
        <f t="shared" si="521"/>
        <v>Сем</v>
      </c>
      <c r="BJ350" s="27" t="str">
        <f t="shared" si="522"/>
        <v>Тру</v>
      </c>
      <c r="BK350" s="27" t="str">
        <f t="shared" si="523"/>
        <v>Яро/Дем/Псы</v>
      </c>
      <c r="BL350" s="27" t="str">
        <f t="shared" si="524"/>
        <v>Вас/Ярм</v>
      </c>
      <c r="BM350" s="27" t="str">
        <f t="shared" si="525"/>
        <v>ОВТ/Мил</v>
      </c>
      <c r="BN350" s="27" t="str">
        <f t="shared" si="526"/>
        <v>Жег</v>
      </c>
      <c r="BO350" s="27" t="str">
        <f t="shared" si="527"/>
        <v>Кас/Мор</v>
      </c>
      <c r="BP350" s="27" t="str">
        <f t="shared" si="528"/>
        <v/>
      </c>
      <c r="BQ350" s="27" t="str">
        <f t="shared" si="529"/>
        <v/>
      </c>
      <c r="BR350" s="27" t="str">
        <f t="shared" si="530"/>
        <v/>
      </c>
      <c r="BS350" s="27" t="str">
        <f t="shared" si="531"/>
        <v/>
      </c>
      <c r="BT350" s="27" t="str">
        <f t="shared" si="532"/>
        <v/>
      </c>
      <c r="BU350" s="27" t="str">
        <f t="shared" si="533"/>
        <v/>
      </c>
      <c r="BW350" s="38" t="s">
        <v>212</v>
      </c>
      <c r="BX350" s="29">
        <v>6</v>
      </c>
      <c r="BY350" s="29" t="str">
        <f t="shared" ref="BY350:CU350" si="629">IF(ISNA(MATCH(BY309,$AF$53:$AF$112,0)),"",INDEX($C$53:$C$112,MATCH(BY309,$AF$53:$AF$112,0)))</f>
        <v>Нех</v>
      </c>
      <c r="BZ350" s="29" t="str">
        <f t="shared" si="629"/>
        <v>Лоз</v>
      </c>
      <c r="CA350" s="29" t="str">
        <f t="shared" si="629"/>
        <v>Гор</v>
      </c>
      <c r="CB350" s="29" t="str">
        <f t="shared" si="629"/>
        <v>Зми</v>
      </c>
      <c r="CC350" s="29" t="str">
        <f t="shared" si="629"/>
        <v>Мос</v>
      </c>
      <c r="CD350" s="29" t="str">
        <f t="shared" si="629"/>
        <v>ОГП</v>
      </c>
      <c r="CE350" s="29" t="str">
        <f t="shared" si="629"/>
        <v>Нов</v>
      </c>
      <c r="CF350" s="29" t="str">
        <f t="shared" si="629"/>
        <v>БЕВ</v>
      </c>
      <c r="CG350" s="29" t="str">
        <f t="shared" si="629"/>
        <v>Вай</v>
      </c>
      <c r="CH350" s="29" t="str">
        <f t="shared" si="629"/>
        <v>Бин</v>
      </c>
      <c r="CI350" s="29" t="str">
        <f t="shared" si="629"/>
        <v>Сем</v>
      </c>
      <c r="CJ350" s="29" t="str">
        <f t="shared" si="629"/>
        <v>Тру</v>
      </c>
      <c r="CK350" s="29" t="str">
        <f t="shared" si="629"/>
        <v>Яро</v>
      </c>
      <c r="CL350" s="29" t="str">
        <f t="shared" si="629"/>
        <v>Вас</v>
      </c>
      <c r="CM350" s="29" t="str">
        <f t="shared" si="629"/>
        <v>ОВТ</v>
      </c>
      <c r="CN350" s="29" t="str">
        <f t="shared" si="629"/>
        <v>Жег</v>
      </c>
      <c r="CO350" s="29" t="str">
        <f t="shared" si="629"/>
        <v>Кас</v>
      </c>
      <c r="CP350" s="29" t="str">
        <f t="shared" si="629"/>
        <v/>
      </c>
      <c r="CQ350" s="29" t="str">
        <f t="shared" si="629"/>
        <v/>
      </c>
      <c r="CR350" s="29" t="str">
        <f t="shared" si="629"/>
        <v/>
      </c>
      <c r="CS350" s="29" t="str">
        <f t="shared" si="629"/>
        <v/>
      </c>
      <c r="CT350" s="29" t="str">
        <f t="shared" si="629"/>
        <v/>
      </c>
      <c r="CU350" s="29" t="str">
        <f t="shared" si="629"/>
        <v/>
      </c>
      <c r="CX350" s="38" t="s">
        <v>212</v>
      </c>
      <c r="CY350" s="29">
        <v>6</v>
      </c>
      <c r="CZ350" s="29" t="str">
        <f t="shared" ref="CZ350:DV350" si="630">IF(ISNA(MATCH(CZ309,$AF$53:$AF$112,0)),"",INDEX($C$53:$C$112,MATCH(CZ309,$AF$53:$AF$112,0)))</f>
        <v/>
      </c>
      <c r="DA350" s="29" t="str">
        <f t="shared" si="630"/>
        <v/>
      </c>
      <c r="DB350" s="29" t="str">
        <f t="shared" si="630"/>
        <v/>
      </c>
      <c r="DC350" s="29" t="str">
        <f t="shared" si="630"/>
        <v/>
      </c>
      <c r="DD350" s="29" t="str">
        <f t="shared" si="630"/>
        <v/>
      </c>
      <c r="DE350" s="29" t="str">
        <f t="shared" si="630"/>
        <v/>
      </c>
      <c r="DF350" s="29" t="str">
        <f t="shared" si="630"/>
        <v/>
      </c>
      <c r="DG350" s="29" t="str">
        <f t="shared" si="630"/>
        <v/>
      </c>
      <c r="DH350" s="29" t="str">
        <f t="shared" si="630"/>
        <v/>
      </c>
      <c r="DI350" s="29" t="str">
        <f t="shared" si="630"/>
        <v/>
      </c>
      <c r="DJ350" s="29" t="str">
        <f t="shared" si="630"/>
        <v/>
      </c>
      <c r="DK350" s="29" t="str">
        <f t="shared" si="630"/>
        <v/>
      </c>
      <c r="DL350" s="29" t="str">
        <f t="shared" si="630"/>
        <v>Дем</v>
      </c>
      <c r="DM350" s="29" t="str">
        <f t="shared" si="630"/>
        <v>Ярм</v>
      </c>
      <c r="DN350" s="29" t="str">
        <f t="shared" si="630"/>
        <v>Мил</v>
      </c>
      <c r="DO350" s="29" t="str">
        <f t="shared" si="630"/>
        <v/>
      </c>
      <c r="DP350" s="29" t="str">
        <f t="shared" si="630"/>
        <v>Мор</v>
      </c>
      <c r="DQ350" s="29" t="str">
        <f t="shared" si="630"/>
        <v/>
      </c>
      <c r="DR350" s="29" t="str">
        <f t="shared" si="630"/>
        <v/>
      </c>
      <c r="DS350" s="29" t="str">
        <f t="shared" si="630"/>
        <v/>
      </c>
      <c r="DT350" s="29" t="str">
        <f t="shared" si="630"/>
        <v/>
      </c>
      <c r="DU350" s="29" t="str">
        <f t="shared" si="630"/>
        <v/>
      </c>
      <c r="DV350" s="29" t="str">
        <f t="shared" si="630"/>
        <v/>
      </c>
      <c r="DX350" s="38" t="s">
        <v>212</v>
      </c>
      <c r="DY350" s="29">
        <v>6</v>
      </c>
      <c r="DZ350" s="29" t="str">
        <f t="shared" ref="DZ350:FV350" si="631">IF(ISNA(MATCH(DZ309,$AF$53:$AF$112,0)),"",INDEX($C$53:$C$112,MATCH(DZ309,$AF$53:$AF$112,0)))</f>
        <v/>
      </c>
      <c r="EA350" s="29" t="str">
        <f t="shared" si="631"/>
        <v/>
      </c>
      <c r="EB350" s="29" t="str">
        <f t="shared" si="631"/>
        <v/>
      </c>
      <c r="EC350" s="29" t="str">
        <f t="shared" si="631"/>
        <v/>
      </c>
      <c r="ED350" s="29" t="str">
        <f t="shared" si="631"/>
        <v/>
      </c>
      <c r="EE350" s="29" t="str">
        <f t="shared" si="631"/>
        <v/>
      </c>
      <c r="EF350" s="29" t="str">
        <f t="shared" si="631"/>
        <v/>
      </c>
      <c r="EG350" s="29" t="str">
        <f t="shared" si="631"/>
        <v/>
      </c>
      <c r="EH350" s="29" t="str">
        <f t="shared" si="631"/>
        <v/>
      </c>
      <c r="EI350" s="29" t="str">
        <f t="shared" si="631"/>
        <v/>
      </c>
      <c r="EJ350" s="29" t="str">
        <f t="shared" si="631"/>
        <v/>
      </c>
      <c r="EK350" s="29" t="str">
        <f t="shared" si="631"/>
        <v/>
      </c>
      <c r="EL350" s="29" t="str">
        <f t="shared" si="631"/>
        <v>Псы</v>
      </c>
      <c r="EM350" s="29" t="str">
        <f t="shared" si="631"/>
        <v/>
      </c>
      <c r="EN350" s="29" t="str">
        <f t="shared" si="631"/>
        <v/>
      </c>
      <c r="EO350" s="29" t="str">
        <f t="shared" si="631"/>
        <v/>
      </c>
      <c r="EP350" s="29" t="str">
        <f t="shared" si="631"/>
        <v/>
      </c>
      <c r="EQ350" s="29" t="str">
        <f t="shared" si="631"/>
        <v/>
      </c>
      <c r="ER350" s="29" t="str">
        <f t="shared" si="631"/>
        <v/>
      </c>
      <c r="ES350" s="29" t="str">
        <f t="shared" si="631"/>
        <v/>
      </c>
      <c r="ET350" s="29" t="str">
        <f t="shared" si="631"/>
        <v/>
      </c>
      <c r="EU350" s="29" t="str">
        <f t="shared" si="631"/>
        <v/>
      </c>
      <c r="EV350" s="29" t="str">
        <f t="shared" si="631"/>
        <v/>
      </c>
      <c r="EX350" s="38" t="s">
        <v>212</v>
      </c>
      <c r="EY350" s="29">
        <v>6</v>
      </c>
      <c r="EZ350" s="29" t="str">
        <f t="shared" ref="EZ350:FU350" si="632">IF(ISNA(MATCH(EZ309,$AF$53:$AF$112,0)),"",INDEX($C$53:$C$112,MATCH(EZ309,$AF$53:$AF$112,0)))</f>
        <v/>
      </c>
      <c r="FA350" s="29" t="str">
        <f t="shared" si="632"/>
        <v/>
      </c>
      <c r="FB350" s="29" t="str">
        <f t="shared" si="632"/>
        <v/>
      </c>
      <c r="FC350" s="29" t="str">
        <f t="shared" si="632"/>
        <v/>
      </c>
      <c r="FD350" s="29" t="str">
        <f t="shared" si="632"/>
        <v/>
      </c>
      <c r="FE350" s="29" t="str">
        <f t="shared" si="632"/>
        <v/>
      </c>
      <c r="FF350" s="29" t="str">
        <f t="shared" si="632"/>
        <v/>
      </c>
      <c r="FG350" s="29" t="str">
        <f t="shared" si="632"/>
        <v/>
      </c>
      <c r="FH350" s="29" t="str">
        <f t="shared" si="632"/>
        <v/>
      </c>
      <c r="FI350" s="29" t="str">
        <f t="shared" si="632"/>
        <v/>
      </c>
      <c r="FJ350" s="29" t="str">
        <f t="shared" si="632"/>
        <v/>
      </c>
      <c r="FK350" s="29" t="str">
        <f t="shared" si="632"/>
        <v/>
      </c>
      <c r="FL350" s="29" t="str">
        <f t="shared" si="632"/>
        <v/>
      </c>
      <c r="FM350" s="29" t="str">
        <f t="shared" si="632"/>
        <v/>
      </c>
      <c r="FN350" s="29" t="str">
        <f t="shared" si="632"/>
        <v/>
      </c>
      <c r="FO350" s="29" t="str">
        <f t="shared" si="632"/>
        <v/>
      </c>
      <c r="FP350" s="29" t="str">
        <f t="shared" si="632"/>
        <v/>
      </c>
      <c r="FQ350" s="29" t="str">
        <f t="shared" si="632"/>
        <v/>
      </c>
      <c r="FR350" s="29" t="str">
        <f t="shared" si="632"/>
        <v/>
      </c>
      <c r="FS350" s="29" t="str">
        <f t="shared" si="632"/>
        <v/>
      </c>
      <c r="FT350" s="29" t="str">
        <f t="shared" si="632"/>
        <v/>
      </c>
      <c r="FU350" s="29" t="str">
        <f t="shared" si="632"/>
        <v/>
      </c>
      <c r="FV350" s="29" t="str">
        <f t="shared" si="631"/>
        <v/>
      </c>
    </row>
    <row r="351" spans="9:178" x14ac:dyDescent="0.25">
      <c r="I351" s="24" t="s">
        <v>212</v>
      </c>
      <c r="J351" s="88">
        <v>7</v>
      </c>
      <c r="K351" s="92" t="str">
        <f t="shared" ref="K351:AR351" si="633">K270</f>
        <v/>
      </c>
      <c r="L351" s="92" t="str">
        <f t="shared" si="633"/>
        <v/>
      </c>
      <c r="M351" s="92" t="str">
        <f t="shared" si="633"/>
        <v/>
      </c>
      <c r="N351" s="92" t="str">
        <f t="shared" si="633"/>
        <v/>
      </c>
      <c r="O351" s="92" t="str">
        <f t="shared" si="633"/>
        <v/>
      </c>
      <c r="P351" s="92" t="str">
        <f t="shared" si="633"/>
        <v/>
      </c>
      <c r="Q351" s="92" t="str">
        <f t="shared" si="633"/>
        <v/>
      </c>
      <c r="R351" s="92" t="str">
        <f t="shared" si="633"/>
        <v/>
      </c>
      <c r="S351" s="92" t="str">
        <f t="shared" si="633"/>
        <v/>
      </c>
      <c r="T351" s="92" t="str">
        <f t="shared" si="633"/>
        <v/>
      </c>
      <c r="U351" s="92" t="str">
        <f t="shared" si="633"/>
        <v/>
      </c>
      <c r="V351" s="92" t="str">
        <f t="shared" si="633"/>
        <v/>
      </c>
      <c r="W351" s="92" t="str">
        <f t="shared" si="633"/>
        <v/>
      </c>
      <c r="X351" s="92" t="str">
        <f t="shared" si="633"/>
        <v/>
      </c>
      <c r="Y351" s="92" t="str">
        <f t="shared" si="633"/>
        <v/>
      </c>
      <c r="Z351" s="92" t="str">
        <f t="shared" si="633"/>
        <v/>
      </c>
      <c r="AA351" s="92" t="str">
        <f t="shared" si="633"/>
        <v/>
      </c>
      <c r="AB351" s="92" t="str">
        <f t="shared" si="633"/>
        <v/>
      </c>
      <c r="AC351" s="92" t="str">
        <f t="shared" si="633"/>
        <v/>
      </c>
      <c r="AD351" s="92" t="str">
        <f t="shared" si="633"/>
        <v/>
      </c>
      <c r="AE351" s="92" t="str">
        <f t="shared" si="633"/>
        <v/>
      </c>
      <c r="AF351" s="92" t="str">
        <f t="shared" si="633"/>
        <v/>
      </c>
      <c r="AG351" s="92" t="str">
        <f t="shared" si="633"/>
        <v/>
      </c>
      <c r="AH351" s="92" t="str">
        <f t="shared" si="633"/>
        <v/>
      </c>
      <c r="AI351" s="92" t="str">
        <f t="shared" si="633"/>
        <v/>
      </c>
      <c r="AJ351" s="92" t="str">
        <f t="shared" si="633"/>
        <v/>
      </c>
      <c r="AK351" s="92" t="str">
        <f t="shared" si="633"/>
        <v/>
      </c>
      <c r="AL351" s="92" t="str">
        <f t="shared" si="633"/>
        <v/>
      </c>
      <c r="AM351" s="92" t="str">
        <f t="shared" si="633"/>
        <v>9Б</v>
      </c>
      <c r="AN351" s="92" t="str">
        <f t="shared" si="633"/>
        <v>8В</v>
      </c>
      <c r="AO351" s="92" t="str">
        <f t="shared" si="633"/>
        <v/>
      </c>
      <c r="AP351" s="92" t="str">
        <f t="shared" si="633"/>
        <v/>
      </c>
      <c r="AQ351" s="92" t="str">
        <f t="shared" si="633"/>
        <v/>
      </c>
      <c r="AR351" s="92" t="str">
        <f t="shared" si="633"/>
        <v/>
      </c>
      <c r="AW351" s="38" t="s">
        <v>212</v>
      </c>
      <c r="AX351" s="88">
        <v>7</v>
      </c>
      <c r="AY351" s="27" t="str">
        <f t="shared" si="511"/>
        <v/>
      </c>
      <c r="AZ351" s="27" t="str">
        <f t="shared" si="512"/>
        <v/>
      </c>
      <c r="BA351" s="27" t="str">
        <f t="shared" si="513"/>
        <v/>
      </c>
      <c r="BB351" s="27" t="str">
        <f t="shared" si="514"/>
        <v/>
      </c>
      <c r="BC351" s="27" t="str">
        <f t="shared" si="515"/>
        <v/>
      </c>
      <c r="BD351" s="27" t="str">
        <f t="shared" si="516"/>
        <v/>
      </c>
      <c r="BE351" s="27" t="str">
        <f t="shared" si="517"/>
        <v/>
      </c>
      <c r="BF351" s="27" t="str">
        <f t="shared" si="518"/>
        <v/>
      </c>
      <c r="BG351" s="27" t="str">
        <f t="shared" si="519"/>
        <v/>
      </c>
      <c r="BH351" s="27" t="str">
        <f t="shared" si="520"/>
        <v/>
      </c>
      <c r="BI351" s="27" t="str">
        <f t="shared" si="521"/>
        <v/>
      </c>
      <c r="BJ351" s="27" t="str">
        <f t="shared" si="522"/>
        <v>Мор</v>
      </c>
      <c r="BK351" s="27" t="str">
        <f t="shared" si="523"/>
        <v/>
      </c>
      <c r="BL351" s="27" t="str">
        <f t="shared" si="524"/>
        <v>Кас</v>
      </c>
      <c r="BM351" s="27" t="str">
        <f t="shared" si="525"/>
        <v/>
      </c>
      <c r="BN351" s="27" t="str">
        <f t="shared" si="526"/>
        <v/>
      </c>
      <c r="BO351" s="27" t="str">
        <f t="shared" si="527"/>
        <v/>
      </c>
      <c r="BP351" s="27" t="str">
        <f t="shared" si="528"/>
        <v/>
      </c>
      <c r="BQ351" s="27" t="str">
        <f t="shared" si="529"/>
        <v/>
      </c>
      <c r="BR351" s="27" t="str">
        <f t="shared" si="530"/>
        <v/>
      </c>
      <c r="BS351" s="27" t="str">
        <f t="shared" si="531"/>
        <v/>
      </c>
      <c r="BT351" s="27" t="str">
        <f t="shared" si="532"/>
        <v/>
      </c>
      <c r="BU351" s="27" t="str">
        <f t="shared" si="533"/>
        <v/>
      </c>
      <c r="BW351" s="38" t="s">
        <v>212</v>
      </c>
      <c r="BX351" s="88">
        <v>7</v>
      </c>
      <c r="BY351" s="29" t="str">
        <f t="shared" ref="BY351:CU351" si="634">IF(ISNA(MATCH(BY310,$AF$53:$AF$112,0)),"",INDEX($C$53:$C$112,MATCH(BY310,$AF$53:$AF$112,0)))</f>
        <v/>
      </c>
      <c r="BZ351" s="29" t="str">
        <f t="shared" si="634"/>
        <v/>
      </c>
      <c r="CA351" s="29" t="str">
        <f t="shared" si="634"/>
        <v/>
      </c>
      <c r="CB351" s="29" t="str">
        <f t="shared" si="634"/>
        <v/>
      </c>
      <c r="CC351" s="29" t="str">
        <f t="shared" si="634"/>
        <v/>
      </c>
      <c r="CD351" s="29" t="str">
        <f t="shared" si="634"/>
        <v/>
      </c>
      <c r="CE351" s="29" t="str">
        <f t="shared" si="634"/>
        <v/>
      </c>
      <c r="CF351" s="29" t="str">
        <f t="shared" si="634"/>
        <v/>
      </c>
      <c r="CG351" s="29" t="str">
        <f t="shared" si="634"/>
        <v/>
      </c>
      <c r="CH351" s="29" t="str">
        <f t="shared" si="634"/>
        <v/>
      </c>
      <c r="CI351" s="29" t="str">
        <f t="shared" si="634"/>
        <v/>
      </c>
      <c r="CJ351" s="29" t="str">
        <f t="shared" si="634"/>
        <v>Мор</v>
      </c>
      <c r="CK351" s="29" t="str">
        <f t="shared" si="634"/>
        <v/>
      </c>
      <c r="CL351" s="29" t="str">
        <f t="shared" si="634"/>
        <v>Кас</v>
      </c>
      <c r="CM351" s="29" t="str">
        <f t="shared" si="634"/>
        <v/>
      </c>
      <c r="CN351" s="29" t="str">
        <f t="shared" si="634"/>
        <v/>
      </c>
      <c r="CO351" s="29" t="str">
        <f t="shared" si="634"/>
        <v/>
      </c>
      <c r="CP351" s="29" t="str">
        <f t="shared" si="634"/>
        <v/>
      </c>
      <c r="CQ351" s="29" t="str">
        <f t="shared" si="634"/>
        <v/>
      </c>
      <c r="CR351" s="29" t="str">
        <f t="shared" si="634"/>
        <v/>
      </c>
      <c r="CS351" s="29" t="str">
        <f t="shared" si="634"/>
        <v/>
      </c>
      <c r="CT351" s="29" t="str">
        <f t="shared" si="634"/>
        <v/>
      </c>
      <c r="CU351" s="29" t="str">
        <f t="shared" si="634"/>
        <v/>
      </c>
      <c r="CX351" s="38" t="s">
        <v>212</v>
      </c>
      <c r="CY351" s="88">
        <v>7</v>
      </c>
      <c r="CZ351" s="29" t="str">
        <f t="shared" ref="CZ351:DV351" si="635">IF(ISNA(MATCH(CZ310,$AF$53:$AF$112,0)),"",INDEX($C$53:$C$112,MATCH(CZ310,$AF$53:$AF$112,0)))</f>
        <v/>
      </c>
      <c r="DA351" s="29" t="str">
        <f t="shared" si="635"/>
        <v/>
      </c>
      <c r="DB351" s="29" t="str">
        <f t="shared" si="635"/>
        <v/>
      </c>
      <c r="DC351" s="29" t="str">
        <f t="shared" si="635"/>
        <v/>
      </c>
      <c r="DD351" s="29" t="str">
        <f t="shared" si="635"/>
        <v/>
      </c>
      <c r="DE351" s="29" t="str">
        <f t="shared" si="635"/>
        <v/>
      </c>
      <c r="DF351" s="29" t="str">
        <f t="shared" si="635"/>
        <v/>
      </c>
      <c r="DG351" s="29" t="str">
        <f t="shared" si="635"/>
        <v/>
      </c>
      <c r="DH351" s="29" t="str">
        <f t="shared" si="635"/>
        <v/>
      </c>
      <c r="DI351" s="29" t="str">
        <f t="shared" si="635"/>
        <v/>
      </c>
      <c r="DJ351" s="29" t="str">
        <f t="shared" si="635"/>
        <v/>
      </c>
      <c r="DK351" s="29" t="str">
        <f t="shared" si="635"/>
        <v/>
      </c>
      <c r="DL351" s="29" t="str">
        <f t="shared" si="635"/>
        <v/>
      </c>
      <c r="DM351" s="29" t="str">
        <f t="shared" si="635"/>
        <v/>
      </c>
      <c r="DN351" s="29" t="str">
        <f t="shared" si="635"/>
        <v/>
      </c>
      <c r="DO351" s="29" t="str">
        <f t="shared" si="635"/>
        <v/>
      </c>
      <c r="DP351" s="29" t="str">
        <f t="shared" si="635"/>
        <v/>
      </c>
      <c r="DQ351" s="29" t="str">
        <f t="shared" si="635"/>
        <v/>
      </c>
      <c r="DR351" s="29" t="str">
        <f t="shared" si="635"/>
        <v/>
      </c>
      <c r="DS351" s="29" t="str">
        <f t="shared" si="635"/>
        <v/>
      </c>
      <c r="DT351" s="29" t="str">
        <f t="shared" si="635"/>
        <v/>
      </c>
      <c r="DU351" s="29" t="str">
        <f t="shared" si="635"/>
        <v/>
      </c>
      <c r="DV351" s="29" t="str">
        <f t="shared" si="635"/>
        <v/>
      </c>
      <c r="DX351" s="38" t="s">
        <v>212</v>
      </c>
      <c r="DY351" s="88">
        <v>7</v>
      </c>
      <c r="DZ351" s="29" t="str">
        <f t="shared" ref="DZ351:FV351" si="636">IF(ISNA(MATCH(DZ310,$AF$53:$AF$112,0)),"",INDEX($C$53:$C$112,MATCH(DZ310,$AF$53:$AF$112,0)))</f>
        <v/>
      </c>
      <c r="EA351" s="29" t="str">
        <f t="shared" si="636"/>
        <v/>
      </c>
      <c r="EB351" s="29" t="str">
        <f t="shared" si="636"/>
        <v/>
      </c>
      <c r="EC351" s="29" t="str">
        <f t="shared" si="636"/>
        <v/>
      </c>
      <c r="ED351" s="29" t="str">
        <f t="shared" si="636"/>
        <v/>
      </c>
      <c r="EE351" s="29" t="str">
        <f t="shared" si="636"/>
        <v/>
      </c>
      <c r="EF351" s="29" t="str">
        <f t="shared" si="636"/>
        <v/>
      </c>
      <c r="EG351" s="29" t="str">
        <f t="shared" si="636"/>
        <v/>
      </c>
      <c r="EH351" s="29" t="str">
        <f t="shared" si="636"/>
        <v/>
      </c>
      <c r="EI351" s="29" t="str">
        <f t="shared" si="636"/>
        <v/>
      </c>
      <c r="EJ351" s="29" t="str">
        <f t="shared" si="636"/>
        <v/>
      </c>
      <c r="EK351" s="29" t="str">
        <f t="shared" si="636"/>
        <v/>
      </c>
      <c r="EL351" s="29" t="str">
        <f t="shared" si="636"/>
        <v/>
      </c>
      <c r="EM351" s="29" t="str">
        <f t="shared" si="636"/>
        <v/>
      </c>
      <c r="EN351" s="29" t="str">
        <f t="shared" si="636"/>
        <v/>
      </c>
      <c r="EO351" s="29" t="str">
        <f t="shared" si="636"/>
        <v/>
      </c>
      <c r="EP351" s="29" t="str">
        <f t="shared" si="636"/>
        <v/>
      </c>
      <c r="EQ351" s="29" t="str">
        <f t="shared" si="636"/>
        <v/>
      </c>
      <c r="ER351" s="29" t="str">
        <f t="shared" si="636"/>
        <v/>
      </c>
      <c r="ES351" s="29" t="str">
        <f t="shared" si="636"/>
        <v/>
      </c>
      <c r="ET351" s="29" t="str">
        <f t="shared" si="636"/>
        <v/>
      </c>
      <c r="EU351" s="29" t="str">
        <f t="shared" si="636"/>
        <v/>
      </c>
      <c r="EV351" s="29" t="str">
        <f t="shared" si="636"/>
        <v/>
      </c>
      <c r="EX351" s="38" t="s">
        <v>212</v>
      </c>
      <c r="EY351" s="88">
        <v>7</v>
      </c>
      <c r="EZ351" s="29" t="str">
        <f t="shared" ref="EZ351:FU351" si="637">IF(ISNA(MATCH(EZ310,$AF$53:$AF$112,0)),"",INDEX($C$53:$C$112,MATCH(EZ310,$AF$53:$AF$112,0)))</f>
        <v/>
      </c>
      <c r="FA351" s="29" t="str">
        <f t="shared" si="637"/>
        <v/>
      </c>
      <c r="FB351" s="29" t="str">
        <f t="shared" si="637"/>
        <v/>
      </c>
      <c r="FC351" s="29" t="str">
        <f t="shared" si="637"/>
        <v/>
      </c>
      <c r="FD351" s="29" t="str">
        <f t="shared" si="637"/>
        <v/>
      </c>
      <c r="FE351" s="29" t="str">
        <f t="shared" si="637"/>
        <v/>
      </c>
      <c r="FF351" s="29" t="str">
        <f t="shared" si="637"/>
        <v/>
      </c>
      <c r="FG351" s="29" t="str">
        <f t="shared" si="637"/>
        <v/>
      </c>
      <c r="FH351" s="29" t="str">
        <f t="shared" si="637"/>
        <v/>
      </c>
      <c r="FI351" s="29" t="str">
        <f t="shared" si="637"/>
        <v/>
      </c>
      <c r="FJ351" s="29" t="str">
        <f t="shared" si="637"/>
        <v/>
      </c>
      <c r="FK351" s="29" t="str">
        <f t="shared" si="637"/>
        <v/>
      </c>
      <c r="FL351" s="29" t="str">
        <f t="shared" si="637"/>
        <v/>
      </c>
      <c r="FM351" s="29" t="str">
        <f t="shared" si="637"/>
        <v/>
      </c>
      <c r="FN351" s="29" t="str">
        <f t="shared" si="637"/>
        <v/>
      </c>
      <c r="FO351" s="29" t="str">
        <f t="shared" si="637"/>
        <v/>
      </c>
      <c r="FP351" s="29" t="str">
        <f t="shared" si="637"/>
        <v/>
      </c>
      <c r="FQ351" s="29" t="str">
        <f t="shared" si="637"/>
        <v/>
      </c>
      <c r="FR351" s="29" t="str">
        <f t="shared" si="637"/>
        <v/>
      </c>
      <c r="FS351" s="29" t="str">
        <f t="shared" si="637"/>
        <v/>
      </c>
      <c r="FT351" s="29" t="str">
        <f t="shared" si="637"/>
        <v/>
      </c>
      <c r="FU351" s="29" t="str">
        <f t="shared" si="637"/>
        <v/>
      </c>
      <c r="FV351" s="29" t="str">
        <f t="shared" si="636"/>
        <v/>
      </c>
    </row>
    <row r="352" spans="9:178" x14ac:dyDescent="0.25">
      <c r="I352" s="23" t="s">
        <v>213</v>
      </c>
      <c r="J352" s="29">
        <v>1</v>
      </c>
      <c r="K352" s="93" t="str">
        <f t="shared" ref="K352:AR352" si="638">K271</f>
        <v/>
      </c>
      <c r="L352" s="93" t="str">
        <f t="shared" si="638"/>
        <v/>
      </c>
      <c r="M352" s="93" t="str">
        <f t="shared" si="638"/>
        <v/>
      </c>
      <c r="N352" s="93" t="str">
        <f t="shared" si="638"/>
        <v>5Б</v>
      </c>
      <c r="O352" s="93" t="str">
        <f t="shared" si="638"/>
        <v>9Б</v>
      </c>
      <c r="P352" s="93" t="str">
        <f t="shared" si="638"/>
        <v/>
      </c>
      <c r="Q352" s="93" t="str">
        <f t="shared" si="638"/>
        <v/>
      </c>
      <c r="R352" s="93" t="str">
        <f t="shared" si="638"/>
        <v>8В</v>
      </c>
      <c r="S352" s="93" t="str">
        <f t="shared" si="638"/>
        <v>3А</v>
      </c>
      <c r="T352" s="93" t="str">
        <f t="shared" si="638"/>
        <v/>
      </c>
      <c r="U352" s="93" t="str">
        <f t="shared" si="638"/>
        <v/>
      </c>
      <c r="V352" s="93" t="str">
        <f t="shared" si="638"/>
        <v>3Б</v>
      </c>
      <c r="W352" s="93" t="str">
        <f t="shared" si="638"/>
        <v>3Б</v>
      </c>
      <c r="X352" s="93" t="str">
        <f t="shared" si="638"/>
        <v>3А</v>
      </c>
      <c r="Y352" s="93" t="str">
        <f t="shared" si="638"/>
        <v>6Б</v>
      </c>
      <c r="Z352" s="93" t="str">
        <f t="shared" si="638"/>
        <v>10Б</v>
      </c>
      <c r="AA352" s="93" t="str">
        <f t="shared" si="638"/>
        <v>7В</v>
      </c>
      <c r="AB352" s="93" t="str">
        <f t="shared" si="638"/>
        <v>8Б</v>
      </c>
      <c r="AC352" s="93" t="str">
        <f t="shared" si="638"/>
        <v/>
      </c>
      <c r="AD352" s="93" t="str">
        <f t="shared" si="638"/>
        <v>6Б</v>
      </c>
      <c r="AE352" s="93" t="str">
        <f t="shared" si="638"/>
        <v>11А</v>
      </c>
      <c r="AF352" s="93" t="str">
        <f t="shared" si="638"/>
        <v>10А</v>
      </c>
      <c r="AG352" s="93" t="str">
        <f t="shared" si="638"/>
        <v>9А</v>
      </c>
      <c r="AH352" s="93" t="str">
        <f t="shared" si="638"/>
        <v>10А</v>
      </c>
      <c r="AI352" s="93" t="str">
        <f t="shared" si="638"/>
        <v>5В</v>
      </c>
      <c r="AJ352" s="93" t="str">
        <f t="shared" si="638"/>
        <v>8А</v>
      </c>
      <c r="AK352" s="93" t="str">
        <f t="shared" si="638"/>
        <v>6В</v>
      </c>
      <c r="AL352" s="93" t="str">
        <f t="shared" si="638"/>
        <v>5А</v>
      </c>
      <c r="AM352" s="93" t="str">
        <f t="shared" si="638"/>
        <v>7А</v>
      </c>
      <c r="AN352" s="93" t="str">
        <f t="shared" si="638"/>
        <v>7Б</v>
      </c>
      <c r="AO352" s="93" t="str">
        <f t="shared" si="638"/>
        <v/>
      </c>
      <c r="AP352" s="93" t="str">
        <f t="shared" si="638"/>
        <v>6А</v>
      </c>
      <c r="AQ352" s="93" t="str">
        <f t="shared" si="638"/>
        <v>6А</v>
      </c>
      <c r="AR352" s="93" t="str">
        <f t="shared" si="638"/>
        <v/>
      </c>
      <c r="AW352" s="44" t="s">
        <v>213</v>
      </c>
      <c r="AX352" s="29">
        <v>1</v>
      </c>
      <c r="AY352" s="27" t="str">
        <f t="shared" si="511"/>
        <v>Жег</v>
      </c>
      <c r="AZ352" s="27" t="str">
        <f t="shared" si="512"/>
        <v>Мос</v>
      </c>
      <c r="BA352" s="27" t="str">
        <f t="shared" si="513"/>
        <v>Дуб</v>
      </c>
      <c r="BB352" s="27" t="str">
        <f t="shared" si="514"/>
        <v>Чер/Хом</v>
      </c>
      <c r="BC352" s="27" t="str">
        <f t="shared" si="515"/>
        <v>Мал/Ярм</v>
      </c>
      <c r="BD352" s="27" t="str">
        <f t="shared" si="516"/>
        <v>Сав</v>
      </c>
      <c r="BE352" s="27" t="str">
        <f t="shared" si="517"/>
        <v>Кас</v>
      </c>
      <c r="BF352" s="27" t="str">
        <f t="shared" si="518"/>
        <v>Мор</v>
      </c>
      <c r="BG352" s="27" t="str">
        <f t="shared" si="519"/>
        <v>Нов</v>
      </c>
      <c r="BH352" s="27" t="str">
        <f t="shared" si="520"/>
        <v>Бин</v>
      </c>
      <c r="BI352" s="27" t="str">
        <f t="shared" si="521"/>
        <v>Бер</v>
      </c>
      <c r="BJ352" s="27" t="str">
        <f t="shared" si="522"/>
        <v>Зах</v>
      </c>
      <c r="BK352" s="27" t="str">
        <f t="shared" si="523"/>
        <v>Тру</v>
      </c>
      <c r="BL352" s="27" t="str">
        <f t="shared" si="524"/>
        <v>Зми</v>
      </c>
      <c r="BM352" s="27" t="str">
        <f t="shared" si="525"/>
        <v>Мох/Мил</v>
      </c>
      <c r="BN352" s="27" t="str">
        <f t="shared" si="526"/>
        <v>ОВТ</v>
      </c>
      <c r="BO352" s="27" t="str">
        <f t="shared" si="527"/>
        <v>Сем</v>
      </c>
      <c r="BP352" s="27" t="str">
        <f t="shared" si="528"/>
        <v>Вла/Псы</v>
      </c>
      <c r="BQ352" s="27" t="str">
        <f t="shared" si="529"/>
        <v>Вас/Дем</v>
      </c>
      <c r="BR352" s="27" t="str">
        <f t="shared" si="530"/>
        <v/>
      </c>
      <c r="BS352" s="27" t="str">
        <f t="shared" si="531"/>
        <v/>
      </c>
      <c r="BT352" s="27" t="str">
        <f t="shared" si="532"/>
        <v/>
      </c>
      <c r="BU352" s="27" t="str">
        <f t="shared" si="533"/>
        <v/>
      </c>
      <c r="BW352" s="44" t="s">
        <v>213</v>
      </c>
      <c r="BX352" s="29">
        <v>1</v>
      </c>
      <c r="BY352" s="29" t="str">
        <f t="shared" ref="BY352:CU352" si="639">IF(ISNA(MATCH(BY311,$AF$53:$AF$112,0)),"",INDEX($C$53:$C$112,MATCH(BY311,$AF$53:$AF$112,0)))</f>
        <v>Жег</v>
      </c>
      <c r="BZ352" s="29" t="str">
        <f t="shared" si="639"/>
        <v>Мос</v>
      </c>
      <c r="CA352" s="29" t="str">
        <f t="shared" si="639"/>
        <v>Дуб</v>
      </c>
      <c r="CB352" s="29" t="str">
        <f t="shared" si="639"/>
        <v>Чер</v>
      </c>
      <c r="CC352" s="29" t="str">
        <f t="shared" si="639"/>
        <v>Мал</v>
      </c>
      <c r="CD352" s="29" t="str">
        <f t="shared" si="639"/>
        <v>Сав</v>
      </c>
      <c r="CE352" s="29" t="str">
        <f t="shared" si="639"/>
        <v>Кас</v>
      </c>
      <c r="CF352" s="29" t="str">
        <f t="shared" si="639"/>
        <v>Мор</v>
      </c>
      <c r="CG352" s="29" t="str">
        <f t="shared" si="639"/>
        <v>Нов</v>
      </c>
      <c r="CH352" s="29" t="str">
        <f t="shared" si="639"/>
        <v>Бин</v>
      </c>
      <c r="CI352" s="29" t="str">
        <f t="shared" si="639"/>
        <v>Бер</v>
      </c>
      <c r="CJ352" s="29" t="str">
        <f t="shared" si="639"/>
        <v>Зах</v>
      </c>
      <c r="CK352" s="29" t="str">
        <f t="shared" si="639"/>
        <v>Тру</v>
      </c>
      <c r="CL352" s="29" t="str">
        <f t="shared" si="639"/>
        <v>Зми</v>
      </c>
      <c r="CM352" s="29" t="str">
        <f t="shared" si="639"/>
        <v>Мох</v>
      </c>
      <c r="CN352" s="29" t="str">
        <f t="shared" si="639"/>
        <v>ОВТ</v>
      </c>
      <c r="CO352" s="29" t="str">
        <f t="shared" si="639"/>
        <v>Сем</v>
      </c>
      <c r="CP352" s="29" t="str">
        <f t="shared" si="639"/>
        <v>Вла</v>
      </c>
      <c r="CQ352" s="29" t="str">
        <f t="shared" si="639"/>
        <v>Вас</v>
      </c>
      <c r="CR352" s="29" t="str">
        <f t="shared" si="639"/>
        <v/>
      </c>
      <c r="CS352" s="29" t="str">
        <f t="shared" si="639"/>
        <v/>
      </c>
      <c r="CT352" s="29" t="str">
        <f t="shared" si="639"/>
        <v/>
      </c>
      <c r="CU352" s="29" t="str">
        <f t="shared" si="639"/>
        <v/>
      </c>
      <c r="CX352" s="44" t="s">
        <v>213</v>
      </c>
      <c r="CY352" s="29">
        <v>1</v>
      </c>
      <c r="CZ352" s="29" t="str">
        <f t="shared" ref="CZ352:DV352" si="640">IF(ISNA(MATCH(CZ311,$AF$53:$AF$112,0)),"",INDEX($C$53:$C$112,MATCH(CZ311,$AF$53:$AF$112,0)))</f>
        <v/>
      </c>
      <c r="DA352" s="29" t="str">
        <f t="shared" si="640"/>
        <v/>
      </c>
      <c r="DB352" s="29" t="str">
        <f t="shared" si="640"/>
        <v/>
      </c>
      <c r="DC352" s="29" t="str">
        <f t="shared" si="640"/>
        <v>Хом</v>
      </c>
      <c r="DD352" s="29" t="str">
        <f t="shared" si="640"/>
        <v>Ярм</v>
      </c>
      <c r="DE352" s="29" t="str">
        <f t="shared" si="640"/>
        <v/>
      </c>
      <c r="DF352" s="29" t="str">
        <f t="shared" si="640"/>
        <v/>
      </c>
      <c r="DG352" s="29" t="str">
        <f t="shared" si="640"/>
        <v/>
      </c>
      <c r="DH352" s="29" t="str">
        <f t="shared" si="640"/>
        <v/>
      </c>
      <c r="DI352" s="29" t="str">
        <f t="shared" si="640"/>
        <v/>
      </c>
      <c r="DJ352" s="29" t="str">
        <f t="shared" si="640"/>
        <v/>
      </c>
      <c r="DK352" s="29" t="str">
        <f t="shared" si="640"/>
        <v/>
      </c>
      <c r="DL352" s="29" t="str">
        <f t="shared" si="640"/>
        <v/>
      </c>
      <c r="DM352" s="29" t="str">
        <f t="shared" si="640"/>
        <v/>
      </c>
      <c r="DN352" s="29" t="str">
        <f t="shared" si="640"/>
        <v>Мил</v>
      </c>
      <c r="DO352" s="29" t="str">
        <f t="shared" si="640"/>
        <v/>
      </c>
      <c r="DP352" s="29" t="str">
        <f t="shared" si="640"/>
        <v/>
      </c>
      <c r="DQ352" s="29" t="str">
        <f t="shared" si="640"/>
        <v>Псы</v>
      </c>
      <c r="DR352" s="29" t="str">
        <f t="shared" si="640"/>
        <v>Дем</v>
      </c>
      <c r="DS352" s="29" t="str">
        <f t="shared" si="640"/>
        <v/>
      </c>
      <c r="DT352" s="29" t="str">
        <f t="shared" si="640"/>
        <v/>
      </c>
      <c r="DU352" s="29" t="str">
        <f t="shared" si="640"/>
        <v/>
      </c>
      <c r="DV352" s="29" t="str">
        <f t="shared" si="640"/>
        <v/>
      </c>
      <c r="DX352" s="44" t="s">
        <v>213</v>
      </c>
      <c r="DY352" s="29">
        <v>1</v>
      </c>
      <c r="DZ352" s="29" t="str">
        <f t="shared" ref="DZ352:FV352" si="641">IF(ISNA(MATCH(DZ311,$AF$53:$AF$112,0)),"",INDEX($C$53:$C$112,MATCH(DZ311,$AF$53:$AF$112,0)))</f>
        <v/>
      </c>
      <c r="EA352" s="29" t="str">
        <f t="shared" si="641"/>
        <v/>
      </c>
      <c r="EB352" s="29" t="str">
        <f t="shared" si="641"/>
        <v/>
      </c>
      <c r="EC352" s="29" t="str">
        <f t="shared" si="641"/>
        <v/>
      </c>
      <c r="ED352" s="29" t="str">
        <f t="shared" si="641"/>
        <v/>
      </c>
      <c r="EE352" s="29" t="str">
        <f t="shared" si="641"/>
        <v/>
      </c>
      <c r="EF352" s="29" t="str">
        <f t="shared" si="641"/>
        <v/>
      </c>
      <c r="EG352" s="29" t="str">
        <f t="shared" si="641"/>
        <v/>
      </c>
      <c r="EH352" s="29" t="str">
        <f t="shared" si="641"/>
        <v/>
      </c>
      <c r="EI352" s="29" t="str">
        <f t="shared" si="641"/>
        <v/>
      </c>
      <c r="EJ352" s="29" t="str">
        <f t="shared" si="641"/>
        <v/>
      </c>
      <c r="EK352" s="29" t="str">
        <f t="shared" si="641"/>
        <v/>
      </c>
      <c r="EL352" s="29" t="str">
        <f t="shared" si="641"/>
        <v/>
      </c>
      <c r="EM352" s="29" t="str">
        <f t="shared" si="641"/>
        <v/>
      </c>
      <c r="EN352" s="29" t="str">
        <f t="shared" si="641"/>
        <v/>
      </c>
      <c r="EO352" s="29" t="str">
        <f t="shared" si="641"/>
        <v/>
      </c>
      <c r="EP352" s="29" t="str">
        <f t="shared" si="641"/>
        <v/>
      </c>
      <c r="EQ352" s="29" t="str">
        <f t="shared" si="641"/>
        <v/>
      </c>
      <c r="ER352" s="29" t="str">
        <f t="shared" si="641"/>
        <v/>
      </c>
      <c r="ES352" s="29" t="str">
        <f t="shared" si="641"/>
        <v/>
      </c>
      <c r="ET352" s="29" t="str">
        <f t="shared" si="641"/>
        <v/>
      </c>
      <c r="EU352" s="29" t="str">
        <f t="shared" si="641"/>
        <v/>
      </c>
      <c r="EV352" s="29" t="str">
        <f t="shared" si="641"/>
        <v/>
      </c>
      <c r="EX352" s="44" t="s">
        <v>213</v>
      </c>
      <c r="EY352" s="29">
        <v>1</v>
      </c>
      <c r="EZ352" s="29" t="str">
        <f t="shared" ref="EZ352:FU352" si="642">IF(ISNA(MATCH(EZ311,$AF$53:$AF$112,0)),"",INDEX($C$53:$C$112,MATCH(EZ311,$AF$53:$AF$112,0)))</f>
        <v/>
      </c>
      <c r="FA352" s="29" t="str">
        <f t="shared" si="642"/>
        <v/>
      </c>
      <c r="FB352" s="29" t="str">
        <f t="shared" si="642"/>
        <v/>
      </c>
      <c r="FC352" s="29" t="str">
        <f t="shared" si="642"/>
        <v/>
      </c>
      <c r="FD352" s="29" t="str">
        <f t="shared" si="642"/>
        <v/>
      </c>
      <c r="FE352" s="29" t="str">
        <f t="shared" si="642"/>
        <v/>
      </c>
      <c r="FF352" s="29" t="str">
        <f t="shared" si="642"/>
        <v/>
      </c>
      <c r="FG352" s="29" t="str">
        <f t="shared" si="642"/>
        <v/>
      </c>
      <c r="FH352" s="29" t="str">
        <f t="shared" si="642"/>
        <v/>
      </c>
      <c r="FI352" s="29" t="str">
        <f t="shared" si="642"/>
        <v/>
      </c>
      <c r="FJ352" s="29" t="str">
        <f t="shared" si="642"/>
        <v/>
      </c>
      <c r="FK352" s="29" t="str">
        <f t="shared" si="642"/>
        <v/>
      </c>
      <c r="FL352" s="29" t="str">
        <f t="shared" si="642"/>
        <v/>
      </c>
      <c r="FM352" s="29" t="str">
        <f t="shared" si="642"/>
        <v/>
      </c>
      <c r="FN352" s="29" t="str">
        <f t="shared" si="642"/>
        <v/>
      </c>
      <c r="FO352" s="29" t="str">
        <f t="shared" si="642"/>
        <v/>
      </c>
      <c r="FP352" s="29" t="str">
        <f t="shared" si="642"/>
        <v/>
      </c>
      <c r="FQ352" s="29" t="str">
        <f t="shared" si="642"/>
        <v/>
      </c>
      <c r="FR352" s="29" t="str">
        <f t="shared" si="642"/>
        <v/>
      </c>
      <c r="FS352" s="29" t="str">
        <f t="shared" si="642"/>
        <v/>
      </c>
      <c r="FT352" s="29" t="str">
        <f t="shared" si="642"/>
        <v/>
      </c>
      <c r="FU352" s="29" t="str">
        <f t="shared" si="642"/>
        <v/>
      </c>
      <c r="FV352" s="29" t="str">
        <f t="shared" si="641"/>
        <v/>
      </c>
    </row>
    <row r="353" spans="9:178" x14ac:dyDescent="0.25">
      <c r="I353" s="23" t="s">
        <v>213</v>
      </c>
      <c r="J353" s="29">
        <v>2</v>
      </c>
      <c r="K353" s="93" t="str">
        <f t="shared" ref="K353:AR353" si="643">K272</f>
        <v/>
      </c>
      <c r="L353" s="93" t="str">
        <f t="shared" si="643"/>
        <v/>
      </c>
      <c r="M353" s="93" t="str">
        <f t="shared" si="643"/>
        <v/>
      </c>
      <c r="N353" s="93" t="str">
        <f t="shared" si="643"/>
        <v>8Б</v>
      </c>
      <c r="O353" s="93" t="str">
        <f t="shared" si="643"/>
        <v>9Б</v>
      </c>
      <c r="P353" s="93" t="str">
        <f t="shared" si="643"/>
        <v/>
      </c>
      <c r="Q353" s="93" t="str">
        <f t="shared" si="643"/>
        <v>7А</v>
      </c>
      <c r="R353" s="93" t="str">
        <f t="shared" si="643"/>
        <v/>
      </c>
      <c r="S353" s="93" t="str">
        <f t="shared" si="643"/>
        <v>6В</v>
      </c>
      <c r="T353" s="93" t="str">
        <f t="shared" si="643"/>
        <v>3В</v>
      </c>
      <c r="U353" s="93" t="str">
        <f t="shared" si="643"/>
        <v/>
      </c>
      <c r="V353" s="93" t="str">
        <f t="shared" si="643"/>
        <v>6Б</v>
      </c>
      <c r="W353" s="93" t="str">
        <f t="shared" si="643"/>
        <v>6В</v>
      </c>
      <c r="X353" s="93" t="str">
        <f t="shared" si="643"/>
        <v>3В</v>
      </c>
      <c r="Y353" s="93" t="str">
        <f t="shared" si="643"/>
        <v/>
      </c>
      <c r="Z353" s="93" t="str">
        <f t="shared" si="643"/>
        <v>8А</v>
      </c>
      <c r="AA353" s="93" t="str">
        <f t="shared" si="643"/>
        <v>11А</v>
      </c>
      <c r="AB353" s="93" t="str">
        <f t="shared" si="643"/>
        <v>5В</v>
      </c>
      <c r="AC353" s="93" t="str">
        <f t="shared" si="643"/>
        <v>5Б</v>
      </c>
      <c r="AD353" s="93" t="str">
        <f t="shared" si="643"/>
        <v>6Б</v>
      </c>
      <c r="AE353" s="93" t="str">
        <f t="shared" si="643"/>
        <v>10Б</v>
      </c>
      <c r="AF353" s="93" t="str">
        <f t="shared" si="643"/>
        <v>10А</v>
      </c>
      <c r="AG353" s="93" t="str">
        <f t="shared" si="643"/>
        <v>8В</v>
      </c>
      <c r="AH353" s="93" t="str">
        <f t="shared" si="643"/>
        <v>10А</v>
      </c>
      <c r="AI353" s="93" t="str">
        <f t="shared" si="643"/>
        <v/>
      </c>
      <c r="AJ353" s="93" t="str">
        <f t="shared" si="643"/>
        <v>7Б</v>
      </c>
      <c r="AK353" s="93" t="str">
        <f t="shared" si="643"/>
        <v/>
      </c>
      <c r="AL353" s="93" t="str">
        <f t="shared" si="643"/>
        <v>9А</v>
      </c>
      <c r="AM353" s="93" t="str">
        <f t="shared" si="643"/>
        <v>5А</v>
      </c>
      <c r="AN353" s="93" t="str">
        <f t="shared" si="643"/>
        <v>7В</v>
      </c>
      <c r="AO353" s="93" t="str">
        <f t="shared" si="643"/>
        <v/>
      </c>
      <c r="AP353" s="93" t="str">
        <f t="shared" si="643"/>
        <v>6А</v>
      </c>
      <c r="AQ353" s="93" t="str">
        <f t="shared" si="643"/>
        <v>6А</v>
      </c>
      <c r="AR353" s="93" t="str">
        <f t="shared" si="643"/>
        <v/>
      </c>
      <c r="AW353" s="44" t="s">
        <v>213</v>
      </c>
      <c r="AX353" s="29">
        <v>2</v>
      </c>
      <c r="AY353" s="27" t="str">
        <f t="shared" si="511"/>
        <v>Кас</v>
      </c>
      <c r="AZ353" s="27" t="str">
        <f t="shared" si="512"/>
        <v>Нех</v>
      </c>
      <c r="BA353" s="27" t="str">
        <f t="shared" si="513"/>
        <v>Бер</v>
      </c>
      <c r="BB353" s="27" t="str">
        <f t="shared" si="514"/>
        <v>Чер/Хом</v>
      </c>
      <c r="BC353" s="27" t="str">
        <f t="shared" si="515"/>
        <v>Вас/Мал</v>
      </c>
      <c r="BD353" s="27" t="str">
        <f t="shared" si="516"/>
        <v>Вла/Дем</v>
      </c>
      <c r="BE353" s="27" t="str">
        <f t="shared" si="517"/>
        <v>БЕВ</v>
      </c>
      <c r="BF353" s="27" t="str">
        <f t="shared" si="518"/>
        <v>Бин</v>
      </c>
      <c r="BG353" s="27" t="str">
        <f t="shared" si="519"/>
        <v>Мор</v>
      </c>
      <c r="BH353" s="27" t="str">
        <f t="shared" si="520"/>
        <v>ОВТ</v>
      </c>
      <c r="BI353" s="27" t="str">
        <f t="shared" si="521"/>
        <v>Мос</v>
      </c>
      <c r="BJ353" s="27" t="str">
        <f t="shared" si="522"/>
        <v>Тру</v>
      </c>
      <c r="BK353" s="27" t="str">
        <f t="shared" si="523"/>
        <v>Жег</v>
      </c>
      <c r="BL353" s="27" t="str">
        <f t="shared" si="524"/>
        <v>Зми</v>
      </c>
      <c r="BM353" s="27" t="str">
        <f t="shared" si="525"/>
        <v>Мох/Мил</v>
      </c>
      <c r="BN353" s="27" t="str">
        <f t="shared" si="526"/>
        <v>Сем</v>
      </c>
      <c r="BO353" s="27" t="str">
        <f t="shared" si="527"/>
        <v>Нов</v>
      </c>
      <c r="BP353" s="27" t="str">
        <f t="shared" si="528"/>
        <v/>
      </c>
      <c r="BQ353" s="27" t="str">
        <f t="shared" si="529"/>
        <v/>
      </c>
      <c r="BR353" s="27" t="str">
        <f t="shared" si="530"/>
        <v>БЛА/Псы</v>
      </c>
      <c r="BS353" s="27" t="str">
        <f t="shared" si="531"/>
        <v/>
      </c>
      <c r="BT353" s="27" t="str">
        <f t="shared" si="532"/>
        <v/>
      </c>
      <c r="BU353" s="27" t="str">
        <f t="shared" si="533"/>
        <v/>
      </c>
      <c r="BW353" s="44" t="s">
        <v>213</v>
      </c>
      <c r="BX353" s="29">
        <v>2</v>
      </c>
      <c r="BY353" s="29" t="str">
        <f t="shared" ref="BY353:CU353" si="644">IF(ISNA(MATCH(BY312,$AF$53:$AF$112,0)),"",INDEX($C$53:$C$112,MATCH(BY312,$AF$53:$AF$112,0)))</f>
        <v>Кас</v>
      </c>
      <c r="BZ353" s="29" t="str">
        <f t="shared" si="644"/>
        <v>Нех</v>
      </c>
      <c r="CA353" s="29" t="str">
        <f t="shared" si="644"/>
        <v>Бер</v>
      </c>
      <c r="CB353" s="29" t="str">
        <f t="shared" si="644"/>
        <v>Чер</v>
      </c>
      <c r="CC353" s="29" t="str">
        <f t="shared" si="644"/>
        <v>Вас</v>
      </c>
      <c r="CD353" s="29" t="str">
        <f t="shared" si="644"/>
        <v>Вла</v>
      </c>
      <c r="CE353" s="29" t="str">
        <f t="shared" si="644"/>
        <v>БЕВ</v>
      </c>
      <c r="CF353" s="29" t="str">
        <f t="shared" si="644"/>
        <v>Бин</v>
      </c>
      <c r="CG353" s="29" t="str">
        <f t="shared" si="644"/>
        <v>Мор</v>
      </c>
      <c r="CH353" s="29" t="str">
        <f t="shared" si="644"/>
        <v>ОВТ</v>
      </c>
      <c r="CI353" s="29" t="str">
        <f t="shared" si="644"/>
        <v>Мос</v>
      </c>
      <c r="CJ353" s="29" t="str">
        <f t="shared" si="644"/>
        <v>Тру</v>
      </c>
      <c r="CK353" s="29" t="str">
        <f t="shared" si="644"/>
        <v>Жег</v>
      </c>
      <c r="CL353" s="29" t="str">
        <f t="shared" si="644"/>
        <v>Зми</v>
      </c>
      <c r="CM353" s="29" t="str">
        <f t="shared" si="644"/>
        <v>Мох</v>
      </c>
      <c r="CN353" s="29" t="str">
        <f t="shared" si="644"/>
        <v>Сем</v>
      </c>
      <c r="CO353" s="29" t="str">
        <f t="shared" si="644"/>
        <v>Нов</v>
      </c>
      <c r="CP353" s="29" t="str">
        <f t="shared" si="644"/>
        <v/>
      </c>
      <c r="CQ353" s="29" t="str">
        <f t="shared" si="644"/>
        <v/>
      </c>
      <c r="CR353" s="29" t="str">
        <f t="shared" si="644"/>
        <v>БЛА</v>
      </c>
      <c r="CS353" s="29" t="str">
        <f t="shared" si="644"/>
        <v/>
      </c>
      <c r="CT353" s="29" t="str">
        <f t="shared" si="644"/>
        <v/>
      </c>
      <c r="CU353" s="29" t="str">
        <f t="shared" si="644"/>
        <v/>
      </c>
      <c r="CX353" s="44" t="s">
        <v>213</v>
      </c>
      <c r="CY353" s="29">
        <v>2</v>
      </c>
      <c r="CZ353" s="29" t="str">
        <f t="shared" ref="CZ353:DV353" si="645">IF(ISNA(MATCH(CZ312,$AF$53:$AF$112,0)),"",INDEX($C$53:$C$112,MATCH(CZ312,$AF$53:$AF$112,0)))</f>
        <v/>
      </c>
      <c r="DA353" s="29" t="str">
        <f t="shared" si="645"/>
        <v/>
      </c>
      <c r="DB353" s="29" t="str">
        <f t="shared" si="645"/>
        <v/>
      </c>
      <c r="DC353" s="29" t="str">
        <f t="shared" si="645"/>
        <v>Хом</v>
      </c>
      <c r="DD353" s="29" t="str">
        <f t="shared" si="645"/>
        <v>Мал</v>
      </c>
      <c r="DE353" s="29" t="str">
        <f t="shared" si="645"/>
        <v>Дем</v>
      </c>
      <c r="DF353" s="29" t="str">
        <f t="shared" si="645"/>
        <v/>
      </c>
      <c r="DG353" s="29" t="str">
        <f t="shared" si="645"/>
        <v/>
      </c>
      <c r="DH353" s="29" t="str">
        <f t="shared" si="645"/>
        <v/>
      </c>
      <c r="DI353" s="29" t="str">
        <f t="shared" si="645"/>
        <v/>
      </c>
      <c r="DJ353" s="29" t="str">
        <f t="shared" si="645"/>
        <v/>
      </c>
      <c r="DK353" s="29" t="str">
        <f t="shared" si="645"/>
        <v/>
      </c>
      <c r="DL353" s="29" t="str">
        <f t="shared" si="645"/>
        <v/>
      </c>
      <c r="DM353" s="29" t="str">
        <f t="shared" si="645"/>
        <v/>
      </c>
      <c r="DN353" s="29" t="str">
        <f t="shared" si="645"/>
        <v>Мил</v>
      </c>
      <c r="DO353" s="29" t="str">
        <f t="shared" si="645"/>
        <v/>
      </c>
      <c r="DP353" s="29" t="str">
        <f t="shared" si="645"/>
        <v/>
      </c>
      <c r="DQ353" s="29" t="str">
        <f t="shared" si="645"/>
        <v/>
      </c>
      <c r="DR353" s="29" t="str">
        <f t="shared" si="645"/>
        <v/>
      </c>
      <c r="DS353" s="29" t="str">
        <f t="shared" si="645"/>
        <v>Псы</v>
      </c>
      <c r="DT353" s="29" t="str">
        <f t="shared" si="645"/>
        <v/>
      </c>
      <c r="DU353" s="29" t="str">
        <f t="shared" si="645"/>
        <v/>
      </c>
      <c r="DV353" s="29" t="str">
        <f t="shared" si="645"/>
        <v/>
      </c>
      <c r="DX353" s="44" t="s">
        <v>213</v>
      </c>
      <c r="DY353" s="29">
        <v>2</v>
      </c>
      <c r="DZ353" s="29" t="str">
        <f t="shared" ref="DZ353:FV353" si="646">IF(ISNA(MATCH(DZ312,$AF$53:$AF$112,0)),"",INDEX($C$53:$C$112,MATCH(DZ312,$AF$53:$AF$112,0)))</f>
        <v/>
      </c>
      <c r="EA353" s="29" t="str">
        <f t="shared" si="646"/>
        <v/>
      </c>
      <c r="EB353" s="29" t="str">
        <f t="shared" si="646"/>
        <v/>
      </c>
      <c r="EC353" s="29" t="str">
        <f t="shared" si="646"/>
        <v/>
      </c>
      <c r="ED353" s="29" t="str">
        <f t="shared" si="646"/>
        <v/>
      </c>
      <c r="EE353" s="29" t="str">
        <f t="shared" si="646"/>
        <v/>
      </c>
      <c r="EF353" s="29" t="str">
        <f t="shared" si="646"/>
        <v/>
      </c>
      <c r="EG353" s="29" t="str">
        <f t="shared" si="646"/>
        <v/>
      </c>
      <c r="EH353" s="29" t="str">
        <f t="shared" si="646"/>
        <v/>
      </c>
      <c r="EI353" s="29" t="str">
        <f t="shared" si="646"/>
        <v/>
      </c>
      <c r="EJ353" s="29" t="str">
        <f t="shared" si="646"/>
        <v/>
      </c>
      <c r="EK353" s="29" t="str">
        <f t="shared" si="646"/>
        <v/>
      </c>
      <c r="EL353" s="29" t="str">
        <f t="shared" si="646"/>
        <v/>
      </c>
      <c r="EM353" s="29" t="str">
        <f t="shared" si="646"/>
        <v/>
      </c>
      <c r="EN353" s="29" t="str">
        <f t="shared" si="646"/>
        <v/>
      </c>
      <c r="EO353" s="29" t="str">
        <f t="shared" si="646"/>
        <v/>
      </c>
      <c r="EP353" s="29" t="str">
        <f t="shared" si="646"/>
        <v/>
      </c>
      <c r="EQ353" s="29" t="str">
        <f t="shared" si="646"/>
        <v/>
      </c>
      <c r="ER353" s="29" t="str">
        <f t="shared" si="646"/>
        <v/>
      </c>
      <c r="ES353" s="29" t="str">
        <f t="shared" si="646"/>
        <v/>
      </c>
      <c r="ET353" s="29" t="str">
        <f t="shared" si="646"/>
        <v/>
      </c>
      <c r="EU353" s="29" t="str">
        <f t="shared" si="646"/>
        <v/>
      </c>
      <c r="EV353" s="29" t="str">
        <f t="shared" si="646"/>
        <v/>
      </c>
      <c r="EX353" s="44" t="s">
        <v>213</v>
      </c>
      <c r="EY353" s="29">
        <v>2</v>
      </c>
      <c r="EZ353" s="29" t="str">
        <f t="shared" ref="EZ353:FU353" si="647">IF(ISNA(MATCH(EZ312,$AF$53:$AF$112,0)),"",INDEX($C$53:$C$112,MATCH(EZ312,$AF$53:$AF$112,0)))</f>
        <v/>
      </c>
      <c r="FA353" s="29" t="str">
        <f t="shared" si="647"/>
        <v/>
      </c>
      <c r="FB353" s="29" t="str">
        <f t="shared" si="647"/>
        <v/>
      </c>
      <c r="FC353" s="29" t="str">
        <f t="shared" si="647"/>
        <v/>
      </c>
      <c r="FD353" s="29" t="str">
        <f t="shared" si="647"/>
        <v/>
      </c>
      <c r="FE353" s="29" t="str">
        <f t="shared" si="647"/>
        <v/>
      </c>
      <c r="FF353" s="29" t="str">
        <f t="shared" si="647"/>
        <v/>
      </c>
      <c r="FG353" s="29" t="str">
        <f t="shared" si="647"/>
        <v/>
      </c>
      <c r="FH353" s="29" t="str">
        <f t="shared" si="647"/>
        <v/>
      </c>
      <c r="FI353" s="29" t="str">
        <f t="shared" si="647"/>
        <v/>
      </c>
      <c r="FJ353" s="29" t="str">
        <f t="shared" si="647"/>
        <v/>
      </c>
      <c r="FK353" s="29" t="str">
        <f t="shared" si="647"/>
        <v/>
      </c>
      <c r="FL353" s="29" t="str">
        <f t="shared" si="647"/>
        <v/>
      </c>
      <c r="FM353" s="29" t="str">
        <f t="shared" si="647"/>
        <v/>
      </c>
      <c r="FN353" s="29" t="str">
        <f t="shared" si="647"/>
        <v/>
      </c>
      <c r="FO353" s="29" t="str">
        <f t="shared" si="647"/>
        <v/>
      </c>
      <c r="FP353" s="29" t="str">
        <f t="shared" si="647"/>
        <v/>
      </c>
      <c r="FQ353" s="29" t="str">
        <f t="shared" si="647"/>
        <v/>
      </c>
      <c r="FR353" s="29" t="str">
        <f t="shared" si="647"/>
        <v/>
      </c>
      <c r="FS353" s="29" t="str">
        <f t="shared" si="647"/>
        <v/>
      </c>
      <c r="FT353" s="29" t="str">
        <f t="shared" si="647"/>
        <v/>
      </c>
      <c r="FU353" s="29" t="str">
        <f t="shared" si="647"/>
        <v/>
      </c>
      <c r="FV353" s="29" t="str">
        <f t="shared" si="646"/>
        <v/>
      </c>
    </row>
    <row r="354" spans="9:178" x14ac:dyDescent="0.25">
      <c r="I354" s="23" t="s">
        <v>213</v>
      </c>
      <c r="J354" s="29">
        <v>3</v>
      </c>
      <c r="K354" s="93" t="str">
        <f t="shared" ref="K354:AR354" si="648">K273</f>
        <v/>
      </c>
      <c r="L354" s="93" t="str">
        <f t="shared" si="648"/>
        <v/>
      </c>
      <c r="M354" s="93" t="str">
        <f t="shared" si="648"/>
        <v/>
      </c>
      <c r="N354" s="93" t="str">
        <f t="shared" si="648"/>
        <v/>
      </c>
      <c r="O354" s="93" t="str">
        <f t="shared" si="648"/>
        <v/>
      </c>
      <c r="P354" s="93" t="str">
        <f t="shared" si="648"/>
        <v/>
      </c>
      <c r="Q354" s="93" t="str">
        <f t="shared" si="648"/>
        <v>7А</v>
      </c>
      <c r="R354" s="93" t="str">
        <f t="shared" si="648"/>
        <v>9А</v>
      </c>
      <c r="S354" s="93" t="str">
        <f t="shared" si="648"/>
        <v>4А</v>
      </c>
      <c r="T354" s="93" t="str">
        <f t="shared" si="648"/>
        <v>6А</v>
      </c>
      <c r="U354" s="93" t="str">
        <f t="shared" si="648"/>
        <v>4Б</v>
      </c>
      <c r="V354" s="93" t="str">
        <f t="shared" si="648"/>
        <v>4В</v>
      </c>
      <c r="W354" s="93" t="str">
        <f t="shared" si="648"/>
        <v>4Б</v>
      </c>
      <c r="X354" s="93" t="str">
        <f t="shared" si="648"/>
        <v>4А</v>
      </c>
      <c r="Y354" s="93" t="str">
        <f t="shared" si="648"/>
        <v>4В</v>
      </c>
      <c r="Z354" s="93" t="str">
        <f t="shared" si="648"/>
        <v>7Б</v>
      </c>
      <c r="AA354" s="93" t="str">
        <f t="shared" si="648"/>
        <v>9Б</v>
      </c>
      <c r="AB354" s="93" t="str">
        <f t="shared" si="648"/>
        <v>6В</v>
      </c>
      <c r="AC354" s="93" t="str">
        <f t="shared" si="648"/>
        <v>5А</v>
      </c>
      <c r="AD354" s="93" t="str">
        <f t="shared" si="648"/>
        <v>6А</v>
      </c>
      <c r="AE354" s="93" t="str">
        <f t="shared" si="648"/>
        <v>11А</v>
      </c>
      <c r="AF354" s="93" t="str">
        <f t="shared" si="648"/>
        <v>8А</v>
      </c>
      <c r="AG354" s="93" t="str">
        <f t="shared" si="648"/>
        <v/>
      </c>
      <c r="AH354" s="93" t="str">
        <f t="shared" si="648"/>
        <v>10Б</v>
      </c>
      <c r="AI354" s="93" t="str">
        <f t="shared" si="648"/>
        <v>10А</v>
      </c>
      <c r="AJ354" s="93" t="str">
        <f t="shared" si="648"/>
        <v>7В</v>
      </c>
      <c r="AK354" s="93" t="str">
        <f t="shared" si="648"/>
        <v/>
      </c>
      <c r="AL354" s="93" t="str">
        <f t="shared" si="648"/>
        <v>5Б</v>
      </c>
      <c r="AM354" s="93" t="str">
        <f t="shared" si="648"/>
        <v>6Б</v>
      </c>
      <c r="AN354" s="93" t="str">
        <f t="shared" si="648"/>
        <v>8В</v>
      </c>
      <c r="AO354" s="93" t="str">
        <f t="shared" si="648"/>
        <v>5В</v>
      </c>
      <c r="AP354" s="93" t="str">
        <f t="shared" si="648"/>
        <v>8Б</v>
      </c>
      <c r="AQ354" s="93" t="str">
        <f t="shared" si="648"/>
        <v>8Б</v>
      </c>
      <c r="AR354" s="93" t="str">
        <f t="shared" si="648"/>
        <v/>
      </c>
      <c r="AW354" s="44" t="s">
        <v>213</v>
      </c>
      <c r="AX354" s="29">
        <v>3</v>
      </c>
      <c r="AY354" s="27" t="str">
        <f t="shared" si="511"/>
        <v>Нех</v>
      </c>
      <c r="AZ354" s="27" t="str">
        <f t="shared" si="512"/>
        <v>Жег</v>
      </c>
      <c r="BA354" s="27" t="str">
        <f t="shared" si="513"/>
        <v>Кор</v>
      </c>
      <c r="BB354" s="27" t="str">
        <f t="shared" si="514"/>
        <v>Мал/БЛА</v>
      </c>
      <c r="BC354" s="27" t="str">
        <f t="shared" si="515"/>
        <v>Кас</v>
      </c>
      <c r="BD354" s="27" t="str">
        <f t="shared" si="516"/>
        <v>Бер</v>
      </c>
      <c r="BE354" s="27" t="str">
        <f t="shared" si="517"/>
        <v>БЕВ</v>
      </c>
      <c r="BF354" s="27" t="str">
        <f t="shared" si="518"/>
        <v>ОВТ</v>
      </c>
      <c r="BG354" s="27" t="str">
        <f t="shared" si="519"/>
        <v>Бин</v>
      </c>
      <c r="BH354" s="27" t="str">
        <f t="shared" si="520"/>
        <v>Мил</v>
      </c>
      <c r="BI354" s="27" t="str">
        <f t="shared" si="521"/>
        <v>Чер/Хом</v>
      </c>
      <c r="BJ354" s="27" t="str">
        <f t="shared" si="522"/>
        <v>Мор</v>
      </c>
      <c r="BK354" s="27" t="str">
        <f t="shared" si="523"/>
        <v>Зах</v>
      </c>
      <c r="BL354" s="27" t="str">
        <f t="shared" si="524"/>
        <v>Нов</v>
      </c>
      <c r="BM354" s="27" t="str">
        <f t="shared" si="525"/>
        <v>Дуб</v>
      </c>
      <c r="BN354" s="27" t="str">
        <f t="shared" si="526"/>
        <v>Мох</v>
      </c>
      <c r="BO354" s="27" t="str">
        <f t="shared" si="527"/>
        <v>Сем</v>
      </c>
      <c r="BP354" s="27" t="str">
        <f t="shared" si="528"/>
        <v/>
      </c>
      <c r="BQ354" s="27" t="str">
        <f t="shared" si="529"/>
        <v/>
      </c>
      <c r="BR354" s="27" t="str">
        <f t="shared" si="530"/>
        <v/>
      </c>
      <c r="BS354" s="27" t="str">
        <f t="shared" si="531"/>
        <v>Вла/Псы</v>
      </c>
      <c r="BT354" s="27" t="str">
        <f t="shared" si="532"/>
        <v>Яро/Дем</v>
      </c>
      <c r="BU354" s="27" t="str">
        <f t="shared" si="533"/>
        <v>Вас/Ярм</v>
      </c>
      <c r="BW354" s="44" t="s">
        <v>213</v>
      </c>
      <c r="BX354" s="29">
        <v>3</v>
      </c>
      <c r="BY354" s="29" t="str">
        <f t="shared" ref="BY354:CU354" si="649">IF(ISNA(MATCH(BY313,$AF$53:$AF$112,0)),"",INDEX($C$53:$C$112,MATCH(BY313,$AF$53:$AF$112,0)))</f>
        <v>Нех</v>
      </c>
      <c r="BZ354" s="29" t="str">
        <f t="shared" si="649"/>
        <v>Жег</v>
      </c>
      <c r="CA354" s="29" t="str">
        <f t="shared" si="649"/>
        <v>Кор</v>
      </c>
      <c r="CB354" s="29" t="str">
        <f t="shared" si="649"/>
        <v>Мал</v>
      </c>
      <c r="CC354" s="29" t="str">
        <f t="shared" si="649"/>
        <v>Кас</v>
      </c>
      <c r="CD354" s="29" t="str">
        <f t="shared" si="649"/>
        <v>Бер</v>
      </c>
      <c r="CE354" s="29" t="str">
        <f t="shared" si="649"/>
        <v>БЕВ</v>
      </c>
      <c r="CF354" s="29" t="str">
        <f t="shared" si="649"/>
        <v>ОВТ</v>
      </c>
      <c r="CG354" s="29" t="str">
        <f t="shared" si="649"/>
        <v>Бин</v>
      </c>
      <c r="CH354" s="29" t="str">
        <f t="shared" si="649"/>
        <v>Мил</v>
      </c>
      <c r="CI354" s="29" t="str">
        <f t="shared" si="649"/>
        <v>Чер</v>
      </c>
      <c r="CJ354" s="29" t="str">
        <f t="shared" si="649"/>
        <v>Мор</v>
      </c>
      <c r="CK354" s="29" t="str">
        <f t="shared" si="649"/>
        <v>Зах</v>
      </c>
      <c r="CL354" s="29" t="str">
        <f t="shared" si="649"/>
        <v>Нов</v>
      </c>
      <c r="CM354" s="29" t="str">
        <f t="shared" si="649"/>
        <v>Дуб</v>
      </c>
      <c r="CN354" s="29" t="str">
        <f t="shared" si="649"/>
        <v>Мох</v>
      </c>
      <c r="CO354" s="29" t="str">
        <f t="shared" si="649"/>
        <v>Сем</v>
      </c>
      <c r="CP354" s="29" t="str">
        <f t="shared" si="649"/>
        <v/>
      </c>
      <c r="CQ354" s="29" t="str">
        <f t="shared" si="649"/>
        <v/>
      </c>
      <c r="CR354" s="29" t="str">
        <f t="shared" si="649"/>
        <v/>
      </c>
      <c r="CS354" s="29" t="str">
        <f t="shared" si="649"/>
        <v>Вла</v>
      </c>
      <c r="CT354" s="29" t="str">
        <f t="shared" si="649"/>
        <v>Яро</v>
      </c>
      <c r="CU354" s="29" t="str">
        <f t="shared" si="649"/>
        <v>Вас</v>
      </c>
      <c r="CX354" s="44" t="s">
        <v>213</v>
      </c>
      <c r="CY354" s="29">
        <v>3</v>
      </c>
      <c r="CZ354" s="29" t="str">
        <f t="shared" ref="CZ354:DV354" si="650">IF(ISNA(MATCH(CZ313,$AF$53:$AF$112,0)),"",INDEX($C$53:$C$112,MATCH(CZ313,$AF$53:$AF$112,0)))</f>
        <v/>
      </c>
      <c r="DA354" s="29" t="str">
        <f t="shared" si="650"/>
        <v/>
      </c>
      <c r="DB354" s="29" t="str">
        <f t="shared" si="650"/>
        <v/>
      </c>
      <c r="DC354" s="29" t="str">
        <f t="shared" si="650"/>
        <v>БЛА</v>
      </c>
      <c r="DD354" s="29" t="str">
        <f t="shared" si="650"/>
        <v/>
      </c>
      <c r="DE354" s="29" t="str">
        <f t="shared" si="650"/>
        <v/>
      </c>
      <c r="DF354" s="29" t="str">
        <f t="shared" si="650"/>
        <v/>
      </c>
      <c r="DG354" s="29" t="str">
        <f t="shared" si="650"/>
        <v/>
      </c>
      <c r="DH354" s="29" t="str">
        <f t="shared" si="650"/>
        <v/>
      </c>
      <c r="DI354" s="29" t="str">
        <f t="shared" si="650"/>
        <v/>
      </c>
      <c r="DJ354" s="29" t="str">
        <f t="shared" si="650"/>
        <v>Хом</v>
      </c>
      <c r="DK354" s="29" t="str">
        <f t="shared" si="650"/>
        <v/>
      </c>
      <c r="DL354" s="29" t="str">
        <f t="shared" si="650"/>
        <v/>
      </c>
      <c r="DM354" s="29" t="str">
        <f t="shared" si="650"/>
        <v/>
      </c>
      <c r="DN354" s="29" t="str">
        <f t="shared" si="650"/>
        <v/>
      </c>
      <c r="DO354" s="29" t="str">
        <f t="shared" si="650"/>
        <v/>
      </c>
      <c r="DP354" s="29" t="str">
        <f t="shared" si="650"/>
        <v/>
      </c>
      <c r="DQ354" s="29" t="str">
        <f t="shared" si="650"/>
        <v/>
      </c>
      <c r="DR354" s="29" t="str">
        <f t="shared" si="650"/>
        <v/>
      </c>
      <c r="DS354" s="29" t="str">
        <f t="shared" si="650"/>
        <v/>
      </c>
      <c r="DT354" s="29" t="str">
        <f t="shared" si="650"/>
        <v>Псы</v>
      </c>
      <c r="DU354" s="29" t="str">
        <f t="shared" si="650"/>
        <v>Дем</v>
      </c>
      <c r="DV354" s="29" t="str">
        <f t="shared" si="650"/>
        <v>Ярм</v>
      </c>
      <c r="DX354" s="44" t="s">
        <v>213</v>
      </c>
      <c r="DY354" s="29">
        <v>3</v>
      </c>
      <c r="DZ354" s="29" t="str">
        <f t="shared" ref="DZ354:FV354" si="651">IF(ISNA(MATCH(DZ313,$AF$53:$AF$112,0)),"",INDEX($C$53:$C$112,MATCH(DZ313,$AF$53:$AF$112,0)))</f>
        <v/>
      </c>
      <c r="EA354" s="29" t="str">
        <f t="shared" si="651"/>
        <v/>
      </c>
      <c r="EB354" s="29" t="str">
        <f t="shared" si="651"/>
        <v/>
      </c>
      <c r="EC354" s="29" t="str">
        <f t="shared" si="651"/>
        <v/>
      </c>
      <c r="ED354" s="29" t="str">
        <f t="shared" si="651"/>
        <v/>
      </c>
      <c r="EE354" s="29" t="str">
        <f t="shared" si="651"/>
        <v/>
      </c>
      <c r="EF354" s="29" t="str">
        <f t="shared" si="651"/>
        <v/>
      </c>
      <c r="EG354" s="29" t="str">
        <f t="shared" si="651"/>
        <v/>
      </c>
      <c r="EH354" s="29" t="str">
        <f t="shared" si="651"/>
        <v/>
      </c>
      <c r="EI354" s="29" t="str">
        <f t="shared" si="651"/>
        <v/>
      </c>
      <c r="EJ354" s="29" t="str">
        <f t="shared" si="651"/>
        <v/>
      </c>
      <c r="EK354" s="29" t="str">
        <f t="shared" si="651"/>
        <v/>
      </c>
      <c r="EL354" s="29" t="str">
        <f t="shared" si="651"/>
        <v/>
      </c>
      <c r="EM354" s="29" t="str">
        <f t="shared" si="651"/>
        <v/>
      </c>
      <c r="EN354" s="29" t="str">
        <f t="shared" si="651"/>
        <v/>
      </c>
      <c r="EO354" s="29" t="str">
        <f t="shared" si="651"/>
        <v/>
      </c>
      <c r="EP354" s="29" t="str">
        <f t="shared" si="651"/>
        <v/>
      </c>
      <c r="EQ354" s="29" t="str">
        <f t="shared" si="651"/>
        <v/>
      </c>
      <c r="ER354" s="29" t="str">
        <f t="shared" si="651"/>
        <v/>
      </c>
      <c r="ES354" s="29" t="str">
        <f t="shared" si="651"/>
        <v/>
      </c>
      <c r="ET354" s="29" t="str">
        <f t="shared" si="651"/>
        <v/>
      </c>
      <c r="EU354" s="29" t="str">
        <f t="shared" si="651"/>
        <v/>
      </c>
      <c r="EV354" s="29" t="str">
        <f t="shared" si="651"/>
        <v/>
      </c>
      <c r="EX354" s="44" t="s">
        <v>213</v>
      </c>
      <c r="EY354" s="29">
        <v>3</v>
      </c>
      <c r="EZ354" s="29" t="str">
        <f t="shared" ref="EZ354:FU354" si="652">IF(ISNA(MATCH(EZ313,$AF$53:$AF$112,0)),"",INDEX($C$53:$C$112,MATCH(EZ313,$AF$53:$AF$112,0)))</f>
        <v/>
      </c>
      <c r="FA354" s="29" t="str">
        <f t="shared" si="652"/>
        <v/>
      </c>
      <c r="FB354" s="29" t="str">
        <f t="shared" si="652"/>
        <v/>
      </c>
      <c r="FC354" s="29" t="str">
        <f t="shared" si="652"/>
        <v/>
      </c>
      <c r="FD354" s="29" t="str">
        <f t="shared" si="652"/>
        <v/>
      </c>
      <c r="FE354" s="29" t="str">
        <f t="shared" si="652"/>
        <v/>
      </c>
      <c r="FF354" s="29" t="str">
        <f t="shared" si="652"/>
        <v/>
      </c>
      <c r="FG354" s="29" t="str">
        <f t="shared" si="652"/>
        <v/>
      </c>
      <c r="FH354" s="29" t="str">
        <f t="shared" si="652"/>
        <v/>
      </c>
      <c r="FI354" s="29" t="str">
        <f t="shared" si="652"/>
        <v/>
      </c>
      <c r="FJ354" s="29" t="str">
        <f t="shared" si="652"/>
        <v/>
      </c>
      <c r="FK354" s="29" t="str">
        <f t="shared" si="652"/>
        <v/>
      </c>
      <c r="FL354" s="29" t="str">
        <f t="shared" si="652"/>
        <v/>
      </c>
      <c r="FM354" s="29" t="str">
        <f t="shared" si="652"/>
        <v/>
      </c>
      <c r="FN354" s="29" t="str">
        <f t="shared" si="652"/>
        <v/>
      </c>
      <c r="FO354" s="29" t="str">
        <f t="shared" si="652"/>
        <v/>
      </c>
      <c r="FP354" s="29" t="str">
        <f t="shared" si="652"/>
        <v/>
      </c>
      <c r="FQ354" s="29" t="str">
        <f t="shared" si="652"/>
        <v/>
      </c>
      <c r="FR354" s="29" t="str">
        <f t="shared" si="652"/>
        <v/>
      </c>
      <c r="FS354" s="29" t="str">
        <f t="shared" si="652"/>
        <v/>
      </c>
      <c r="FT354" s="29" t="str">
        <f t="shared" si="652"/>
        <v/>
      </c>
      <c r="FU354" s="29" t="str">
        <f t="shared" si="652"/>
        <v/>
      </c>
      <c r="FV354" s="29" t="str">
        <f t="shared" si="651"/>
        <v/>
      </c>
    </row>
    <row r="355" spans="9:178" x14ac:dyDescent="0.25">
      <c r="I355" s="23" t="s">
        <v>213</v>
      </c>
      <c r="J355" s="29">
        <v>4</v>
      </c>
      <c r="K355" s="93" t="str">
        <f t="shared" ref="K355:AR355" si="653">K274</f>
        <v/>
      </c>
      <c r="L355" s="93" t="str">
        <f t="shared" si="653"/>
        <v/>
      </c>
      <c r="M355" s="93" t="str">
        <f t="shared" si="653"/>
        <v/>
      </c>
      <c r="N355" s="93" t="str">
        <f t="shared" si="653"/>
        <v/>
      </c>
      <c r="O355" s="93" t="str">
        <f t="shared" si="653"/>
        <v>8А</v>
      </c>
      <c r="P355" s="93" t="str">
        <f t="shared" si="653"/>
        <v>7В</v>
      </c>
      <c r="Q355" s="93" t="str">
        <f t="shared" si="653"/>
        <v>7Б</v>
      </c>
      <c r="R355" s="93" t="str">
        <f t="shared" si="653"/>
        <v/>
      </c>
      <c r="S355" s="93" t="str">
        <f t="shared" si="653"/>
        <v>5Б</v>
      </c>
      <c r="T355" s="93" t="str">
        <f t="shared" si="653"/>
        <v>5Б</v>
      </c>
      <c r="U355" s="93" t="str">
        <f t="shared" si="653"/>
        <v>5В</v>
      </c>
      <c r="V355" s="93" t="str">
        <f t="shared" si="653"/>
        <v>5Б</v>
      </c>
      <c r="W355" s="93" t="str">
        <f t="shared" si="653"/>
        <v>5В</v>
      </c>
      <c r="X355" s="93" t="str">
        <f t="shared" si="653"/>
        <v>5А</v>
      </c>
      <c r="Y355" s="93" t="str">
        <f t="shared" si="653"/>
        <v>5А</v>
      </c>
      <c r="Z355" s="93" t="str">
        <f t="shared" si="653"/>
        <v>10А</v>
      </c>
      <c r="AA355" s="93" t="str">
        <f t="shared" si="653"/>
        <v>7А</v>
      </c>
      <c r="AB355" s="93" t="str">
        <f t="shared" si="653"/>
        <v>6Б</v>
      </c>
      <c r="AC355" s="93" t="str">
        <f t="shared" si="653"/>
        <v/>
      </c>
      <c r="AD355" s="93" t="str">
        <f t="shared" si="653"/>
        <v>6В</v>
      </c>
      <c r="AE355" s="93" t="str">
        <f t="shared" si="653"/>
        <v>10А</v>
      </c>
      <c r="AF355" s="93" t="str">
        <f t="shared" si="653"/>
        <v>11А</v>
      </c>
      <c r="AG355" s="93" t="str">
        <f t="shared" si="653"/>
        <v>8Б</v>
      </c>
      <c r="AH355" s="93" t="str">
        <f t="shared" si="653"/>
        <v>11А</v>
      </c>
      <c r="AI355" s="93" t="str">
        <f t="shared" si="653"/>
        <v>9А</v>
      </c>
      <c r="AJ355" s="93" t="str">
        <f t="shared" si="653"/>
        <v>8В</v>
      </c>
      <c r="AK355" s="93" t="str">
        <f t="shared" si="653"/>
        <v/>
      </c>
      <c r="AL355" s="93" t="str">
        <f t="shared" si="653"/>
        <v>9Б</v>
      </c>
      <c r="AM355" s="93" t="str">
        <f t="shared" si="653"/>
        <v>6А</v>
      </c>
      <c r="AN355" s="93" t="str">
        <f t="shared" si="653"/>
        <v/>
      </c>
      <c r="AO355" s="93" t="str">
        <f t="shared" si="653"/>
        <v/>
      </c>
      <c r="AP355" s="93" t="str">
        <f t="shared" si="653"/>
        <v>10Б</v>
      </c>
      <c r="AQ355" s="93" t="str">
        <f t="shared" si="653"/>
        <v>6В</v>
      </c>
      <c r="AR355" s="93" t="str">
        <f t="shared" si="653"/>
        <v/>
      </c>
      <c r="AW355" s="44" t="s">
        <v>213</v>
      </c>
      <c r="AX355" s="29">
        <v>4</v>
      </c>
      <c r="AY355" s="27" t="str">
        <f t="shared" si="511"/>
        <v>Псы/Ярм</v>
      </c>
      <c r="AZ355" s="27" t="str">
        <f t="shared" si="512"/>
        <v>Вла/БЛА/Вас</v>
      </c>
      <c r="BA355" s="27" t="str">
        <f t="shared" si="513"/>
        <v>Яро/Дем</v>
      </c>
      <c r="BB355" s="27" t="str">
        <f t="shared" si="514"/>
        <v>Кас</v>
      </c>
      <c r="BC355" s="27" t="str">
        <f t="shared" si="515"/>
        <v>Бер</v>
      </c>
      <c r="BD355" s="27" t="str">
        <f t="shared" si="516"/>
        <v>Мал/Хом</v>
      </c>
      <c r="BE355" s="27" t="str">
        <f t="shared" si="517"/>
        <v>Нов</v>
      </c>
      <c r="BF355" s="27" t="str">
        <f t="shared" si="518"/>
        <v>БЕВ</v>
      </c>
      <c r="BG355" s="27" t="str">
        <f t="shared" si="519"/>
        <v>Вай</v>
      </c>
      <c r="BH355" s="27" t="str">
        <f t="shared" si="520"/>
        <v>Зми</v>
      </c>
      <c r="BI355" s="27" t="str">
        <f t="shared" si="521"/>
        <v>Тру</v>
      </c>
      <c r="BJ355" s="27" t="str">
        <f t="shared" si="522"/>
        <v>Бин</v>
      </c>
      <c r="BK355" s="27" t="str">
        <f t="shared" si="523"/>
        <v>Дуб</v>
      </c>
      <c r="BL355" s="27" t="str">
        <f t="shared" si="524"/>
        <v>Жег</v>
      </c>
      <c r="BM355" s="27" t="str">
        <f t="shared" si="525"/>
        <v>ОВТ/Сем</v>
      </c>
      <c r="BN355" s="27" t="str">
        <f t="shared" si="526"/>
        <v>Чер</v>
      </c>
      <c r="BO355" s="27" t="str">
        <f t="shared" si="527"/>
        <v>Мил/Мох</v>
      </c>
      <c r="BP355" s="27" t="str">
        <f t="shared" si="528"/>
        <v/>
      </c>
      <c r="BQ355" s="27" t="str">
        <f t="shared" si="529"/>
        <v/>
      </c>
      <c r="BR355" s="27" t="str">
        <f t="shared" si="530"/>
        <v/>
      </c>
      <c r="BS355" s="27" t="str">
        <f t="shared" si="531"/>
        <v/>
      </c>
      <c r="BT355" s="27" t="str">
        <f t="shared" si="532"/>
        <v/>
      </c>
      <c r="BU355" s="27" t="str">
        <f t="shared" si="533"/>
        <v/>
      </c>
      <c r="BW355" s="44" t="s">
        <v>213</v>
      </c>
      <c r="BX355" s="29">
        <v>4</v>
      </c>
      <c r="BY355" s="29" t="str">
        <f t="shared" ref="BY355:CU355" si="654">IF(ISNA(MATCH(BY314,$AF$53:$AF$112,0)),"",INDEX($C$53:$C$112,MATCH(BY314,$AF$53:$AF$112,0)))</f>
        <v>Псы</v>
      </c>
      <c r="BZ355" s="29" t="str">
        <f t="shared" si="654"/>
        <v>Вла</v>
      </c>
      <c r="CA355" s="29" t="str">
        <f t="shared" si="654"/>
        <v>Яро</v>
      </c>
      <c r="CB355" s="29" t="str">
        <f t="shared" si="654"/>
        <v>Кас</v>
      </c>
      <c r="CC355" s="29" t="str">
        <f t="shared" si="654"/>
        <v>Бер</v>
      </c>
      <c r="CD355" s="29" t="str">
        <f t="shared" si="654"/>
        <v>Мал</v>
      </c>
      <c r="CE355" s="29" t="str">
        <f t="shared" si="654"/>
        <v>Нов</v>
      </c>
      <c r="CF355" s="29" t="str">
        <f t="shared" si="654"/>
        <v>БЕВ</v>
      </c>
      <c r="CG355" s="29" t="str">
        <f t="shared" si="654"/>
        <v>Вай</v>
      </c>
      <c r="CH355" s="29" t="str">
        <f t="shared" si="654"/>
        <v>Зми</v>
      </c>
      <c r="CI355" s="29" t="str">
        <f t="shared" si="654"/>
        <v>Тру</v>
      </c>
      <c r="CJ355" s="29" t="str">
        <f t="shared" si="654"/>
        <v>Бин</v>
      </c>
      <c r="CK355" s="29" t="str">
        <f t="shared" si="654"/>
        <v>Дуб</v>
      </c>
      <c r="CL355" s="29" t="str">
        <f t="shared" si="654"/>
        <v>Жег</v>
      </c>
      <c r="CM355" s="29" t="str">
        <f t="shared" si="654"/>
        <v>ОВТ</v>
      </c>
      <c r="CN355" s="29" t="str">
        <f t="shared" si="654"/>
        <v>Чер</v>
      </c>
      <c r="CO355" s="29" t="str">
        <f t="shared" si="654"/>
        <v>Мил</v>
      </c>
      <c r="CP355" s="29" t="str">
        <f t="shared" si="654"/>
        <v/>
      </c>
      <c r="CQ355" s="29" t="str">
        <f t="shared" si="654"/>
        <v/>
      </c>
      <c r="CR355" s="29" t="str">
        <f t="shared" si="654"/>
        <v/>
      </c>
      <c r="CS355" s="29" t="str">
        <f t="shared" si="654"/>
        <v/>
      </c>
      <c r="CT355" s="29" t="str">
        <f t="shared" si="654"/>
        <v/>
      </c>
      <c r="CU355" s="29" t="str">
        <f t="shared" si="654"/>
        <v/>
      </c>
      <c r="CX355" s="44" t="s">
        <v>213</v>
      </c>
      <c r="CY355" s="29">
        <v>4</v>
      </c>
      <c r="CZ355" s="29" t="str">
        <f t="shared" ref="CZ355:DV355" si="655">IF(ISNA(MATCH(CZ314,$AF$53:$AF$112,0)),"",INDEX($C$53:$C$112,MATCH(CZ314,$AF$53:$AF$112,0)))</f>
        <v>Ярм</v>
      </c>
      <c r="DA355" s="29" t="str">
        <f t="shared" si="655"/>
        <v>БЛА</v>
      </c>
      <c r="DB355" s="29" t="str">
        <f t="shared" si="655"/>
        <v>Дем</v>
      </c>
      <c r="DC355" s="29" t="str">
        <f t="shared" si="655"/>
        <v/>
      </c>
      <c r="DD355" s="29" t="str">
        <f t="shared" si="655"/>
        <v/>
      </c>
      <c r="DE355" s="29" t="str">
        <f t="shared" si="655"/>
        <v>Хом</v>
      </c>
      <c r="DF355" s="29" t="str">
        <f t="shared" si="655"/>
        <v/>
      </c>
      <c r="DG355" s="29" t="str">
        <f t="shared" si="655"/>
        <v/>
      </c>
      <c r="DH355" s="29" t="str">
        <f t="shared" si="655"/>
        <v/>
      </c>
      <c r="DI355" s="29" t="str">
        <f t="shared" si="655"/>
        <v/>
      </c>
      <c r="DJ355" s="29" t="str">
        <f t="shared" si="655"/>
        <v/>
      </c>
      <c r="DK355" s="29" t="str">
        <f t="shared" si="655"/>
        <v/>
      </c>
      <c r="DL355" s="29" t="str">
        <f t="shared" si="655"/>
        <v/>
      </c>
      <c r="DM355" s="29" t="str">
        <f t="shared" si="655"/>
        <v/>
      </c>
      <c r="DN355" s="29" t="str">
        <f t="shared" si="655"/>
        <v>Сем</v>
      </c>
      <c r="DO355" s="29" t="str">
        <f t="shared" si="655"/>
        <v/>
      </c>
      <c r="DP355" s="29" t="str">
        <f t="shared" si="655"/>
        <v>Мох</v>
      </c>
      <c r="DQ355" s="29" t="str">
        <f t="shared" si="655"/>
        <v/>
      </c>
      <c r="DR355" s="29" t="str">
        <f t="shared" si="655"/>
        <v/>
      </c>
      <c r="DS355" s="29" t="str">
        <f t="shared" si="655"/>
        <v/>
      </c>
      <c r="DT355" s="29" t="str">
        <f t="shared" si="655"/>
        <v/>
      </c>
      <c r="DU355" s="29" t="str">
        <f t="shared" si="655"/>
        <v/>
      </c>
      <c r="DV355" s="29" t="str">
        <f t="shared" si="655"/>
        <v/>
      </c>
      <c r="DX355" s="44" t="s">
        <v>213</v>
      </c>
      <c r="DY355" s="29">
        <v>4</v>
      </c>
      <c r="DZ355" s="29" t="str">
        <f t="shared" ref="DZ355:FV355" si="656">IF(ISNA(MATCH(DZ314,$AF$53:$AF$112,0)),"",INDEX($C$53:$C$112,MATCH(DZ314,$AF$53:$AF$112,0)))</f>
        <v/>
      </c>
      <c r="EA355" s="29" t="str">
        <f t="shared" si="656"/>
        <v>Вас</v>
      </c>
      <c r="EB355" s="29" t="str">
        <f t="shared" si="656"/>
        <v/>
      </c>
      <c r="EC355" s="29" t="str">
        <f t="shared" si="656"/>
        <v/>
      </c>
      <c r="ED355" s="29" t="str">
        <f t="shared" si="656"/>
        <v/>
      </c>
      <c r="EE355" s="29" t="str">
        <f t="shared" si="656"/>
        <v/>
      </c>
      <c r="EF355" s="29" t="str">
        <f t="shared" si="656"/>
        <v/>
      </c>
      <c r="EG355" s="29" t="str">
        <f t="shared" si="656"/>
        <v/>
      </c>
      <c r="EH355" s="29" t="str">
        <f t="shared" si="656"/>
        <v/>
      </c>
      <c r="EI355" s="29" t="str">
        <f t="shared" si="656"/>
        <v/>
      </c>
      <c r="EJ355" s="29" t="str">
        <f t="shared" si="656"/>
        <v/>
      </c>
      <c r="EK355" s="29" t="str">
        <f t="shared" si="656"/>
        <v/>
      </c>
      <c r="EL355" s="29" t="str">
        <f t="shared" si="656"/>
        <v/>
      </c>
      <c r="EM355" s="29" t="str">
        <f t="shared" si="656"/>
        <v/>
      </c>
      <c r="EN355" s="29" t="str">
        <f t="shared" si="656"/>
        <v/>
      </c>
      <c r="EO355" s="29" t="str">
        <f t="shared" si="656"/>
        <v/>
      </c>
      <c r="EP355" s="29" t="str">
        <f t="shared" si="656"/>
        <v/>
      </c>
      <c r="EQ355" s="29" t="str">
        <f t="shared" si="656"/>
        <v/>
      </c>
      <c r="ER355" s="29" t="str">
        <f t="shared" si="656"/>
        <v/>
      </c>
      <c r="ES355" s="29" t="str">
        <f t="shared" si="656"/>
        <v/>
      </c>
      <c r="ET355" s="29" t="str">
        <f t="shared" si="656"/>
        <v/>
      </c>
      <c r="EU355" s="29" t="str">
        <f t="shared" si="656"/>
        <v/>
      </c>
      <c r="EV355" s="29" t="str">
        <f t="shared" si="656"/>
        <v/>
      </c>
      <c r="EX355" s="44" t="s">
        <v>213</v>
      </c>
      <c r="EY355" s="29">
        <v>4</v>
      </c>
      <c r="EZ355" s="29" t="str">
        <f t="shared" ref="EZ355:FU355" si="657">IF(ISNA(MATCH(EZ314,$AF$53:$AF$112,0)),"",INDEX($C$53:$C$112,MATCH(EZ314,$AF$53:$AF$112,0)))</f>
        <v/>
      </c>
      <c r="FA355" s="29" t="str">
        <f t="shared" si="657"/>
        <v/>
      </c>
      <c r="FB355" s="29" t="str">
        <f t="shared" si="657"/>
        <v/>
      </c>
      <c r="FC355" s="29" t="str">
        <f t="shared" si="657"/>
        <v/>
      </c>
      <c r="FD355" s="29" t="str">
        <f t="shared" si="657"/>
        <v/>
      </c>
      <c r="FE355" s="29" t="str">
        <f t="shared" si="657"/>
        <v/>
      </c>
      <c r="FF355" s="29" t="str">
        <f t="shared" si="657"/>
        <v/>
      </c>
      <c r="FG355" s="29" t="str">
        <f t="shared" si="657"/>
        <v/>
      </c>
      <c r="FH355" s="29" t="str">
        <f t="shared" si="657"/>
        <v/>
      </c>
      <c r="FI355" s="29" t="str">
        <f t="shared" si="657"/>
        <v/>
      </c>
      <c r="FJ355" s="29" t="str">
        <f t="shared" si="657"/>
        <v/>
      </c>
      <c r="FK355" s="29" t="str">
        <f t="shared" si="657"/>
        <v/>
      </c>
      <c r="FL355" s="29" t="str">
        <f t="shared" si="657"/>
        <v/>
      </c>
      <c r="FM355" s="29" t="str">
        <f t="shared" si="657"/>
        <v/>
      </c>
      <c r="FN355" s="29" t="str">
        <f t="shared" si="657"/>
        <v/>
      </c>
      <c r="FO355" s="29" t="str">
        <f t="shared" si="657"/>
        <v/>
      </c>
      <c r="FP355" s="29" t="str">
        <f t="shared" si="657"/>
        <v/>
      </c>
      <c r="FQ355" s="29" t="str">
        <f t="shared" si="657"/>
        <v/>
      </c>
      <c r="FR355" s="29" t="str">
        <f t="shared" si="657"/>
        <v/>
      </c>
      <c r="FS355" s="29" t="str">
        <f t="shared" si="657"/>
        <v/>
      </c>
      <c r="FT355" s="29" t="str">
        <f t="shared" si="657"/>
        <v/>
      </c>
      <c r="FU355" s="29" t="str">
        <f t="shared" si="657"/>
        <v/>
      </c>
      <c r="FV355" s="29" t="str">
        <f t="shared" si="656"/>
        <v/>
      </c>
    </row>
    <row r="356" spans="9:178" x14ac:dyDescent="0.25">
      <c r="I356" s="23" t="s">
        <v>213</v>
      </c>
      <c r="J356" s="29">
        <v>5</v>
      </c>
      <c r="K356" s="93" t="str">
        <f t="shared" ref="K356:AR356" si="658">K275</f>
        <v/>
      </c>
      <c r="L356" s="93" t="str">
        <f t="shared" si="658"/>
        <v/>
      </c>
      <c r="M356" s="93" t="str">
        <f t="shared" si="658"/>
        <v/>
      </c>
      <c r="N356" s="93" t="str">
        <f t="shared" si="658"/>
        <v>5А</v>
      </c>
      <c r="O356" s="93" t="str">
        <f t="shared" si="658"/>
        <v>8Б</v>
      </c>
      <c r="P356" s="93" t="str">
        <f t="shared" si="658"/>
        <v/>
      </c>
      <c r="Q356" s="93" t="str">
        <f t="shared" si="658"/>
        <v>7Б</v>
      </c>
      <c r="R356" s="93" t="str">
        <f t="shared" si="658"/>
        <v>5В</v>
      </c>
      <c r="S356" s="93" t="str">
        <f t="shared" si="658"/>
        <v>6А</v>
      </c>
      <c r="T356" s="93" t="str">
        <f t="shared" si="658"/>
        <v>10А</v>
      </c>
      <c r="U356" s="93" t="str">
        <f t="shared" si="658"/>
        <v/>
      </c>
      <c r="V356" s="93" t="str">
        <f t="shared" si="658"/>
        <v/>
      </c>
      <c r="W356" s="93" t="str">
        <f t="shared" si="658"/>
        <v/>
      </c>
      <c r="X356" s="93" t="str">
        <f t="shared" si="658"/>
        <v>10А</v>
      </c>
      <c r="Y356" s="93" t="str">
        <f t="shared" si="658"/>
        <v>6А</v>
      </c>
      <c r="Z356" s="93" t="str">
        <f t="shared" si="658"/>
        <v>10А</v>
      </c>
      <c r="AA356" s="93" t="str">
        <f t="shared" si="658"/>
        <v>9А</v>
      </c>
      <c r="AB356" s="93" t="str">
        <f t="shared" si="658"/>
        <v/>
      </c>
      <c r="AC356" s="93" t="str">
        <f t="shared" si="658"/>
        <v/>
      </c>
      <c r="AD356" s="93" t="str">
        <f t="shared" si="658"/>
        <v>6А</v>
      </c>
      <c r="AE356" s="93" t="str">
        <f t="shared" si="658"/>
        <v>7В</v>
      </c>
      <c r="AF356" s="93" t="str">
        <f t="shared" si="658"/>
        <v>10А</v>
      </c>
      <c r="AG356" s="93" t="str">
        <f t="shared" si="658"/>
        <v>9Б</v>
      </c>
      <c r="AH356" s="93" t="str">
        <f t="shared" si="658"/>
        <v>8В</v>
      </c>
      <c r="AI356" s="93" t="str">
        <f t="shared" si="658"/>
        <v>10Б</v>
      </c>
      <c r="AJ356" s="93" t="str">
        <f t="shared" si="658"/>
        <v>7А</v>
      </c>
      <c r="AK356" s="93" t="str">
        <f t="shared" si="658"/>
        <v>6Б</v>
      </c>
      <c r="AL356" s="93" t="str">
        <f t="shared" si="658"/>
        <v>11А</v>
      </c>
      <c r="AM356" s="93" t="str">
        <f t="shared" si="658"/>
        <v>8А</v>
      </c>
      <c r="AN356" s="93" t="str">
        <f t="shared" si="658"/>
        <v/>
      </c>
      <c r="AO356" s="93" t="str">
        <f t="shared" si="658"/>
        <v>5Б</v>
      </c>
      <c r="AP356" s="93" t="str">
        <f t="shared" si="658"/>
        <v>6В</v>
      </c>
      <c r="AQ356" s="93" t="str">
        <f t="shared" si="658"/>
        <v>6В</v>
      </c>
      <c r="AR356" s="93" t="str">
        <f t="shared" si="658"/>
        <v/>
      </c>
      <c r="AW356" s="44" t="s">
        <v>213</v>
      </c>
      <c r="AX356" s="29">
        <v>5</v>
      </c>
      <c r="AY356" s="27" t="str">
        <f t="shared" si="511"/>
        <v>Мос</v>
      </c>
      <c r="AZ356" s="27" t="str">
        <f t="shared" si="512"/>
        <v>Кор</v>
      </c>
      <c r="BA356" s="27" t="str">
        <f t="shared" si="513"/>
        <v>Зах</v>
      </c>
      <c r="BB356" s="27" t="str">
        <f t="shared" si="514"/>
        <v>Вла/Ярм/Мал</v>
      </c>
      <c r="BC356" s="27" t="str">
        <f t="shared" si="515"/>
        <v>Сав</v>
      </c>
      <c r="BD356" s="27" t="str">
        <f t="shared" si="516"/>
        <v>Чер/Хом</v>
      </c>
      <c r="BE356" s="27" t="str">
        <f t="shared" si="517"/>
        <v>Бин</v>
      </c>
      <c r="BF356" s="27" t="str">
        <f t="shared" si="518"/>
        <v>БЕВ</v>
      </c>
      <c r="BG356" s="27" t="str">
        <f t="shared" si="519"/>
        <v>Сем</v>
      </c>
      <c r="BH356" s="27" t="str">
        <f t="shared" si="520"/>
        <v>Кас</v>
      </c>
      <c r="BI356" s="27" t="str">
        <f t="shared" si="521"/>
        <v>Зми</v>
      </c>
      <c r="BJ356" s="27" t="str">
        <f t="shared" si="522"/>
        <v>Мох</v>
      </c>
      <c r="BK356" s="27" t="str">
        <f t="shared" si="523"/>
        <v>Нов</v>
      </c>
      <c r="BL356" s="27" t="str">
        <f t="shared" si="524"/>
        <v>Тру</v>
      </c>
      <c r="BM356" s="27" t="str">
        <f t="shared" si="525"/>
        <v>ОВТ/Мил/БЛА</v>
      </c>
      <c r="BN356" s="27" t="str">
        <f t="shared" si="526"/>
        <v>Дуб</v>
      </c>
      <c r="BO356" s="27" t="str">
        <f t="shared" si="527"/>
        <v>Жег</v>
      </c>
      <c r="BP356" s="27" t="str">
        <f t="shared" si="528"/>
        <v/>
      </c>
      <c r="BQ356" s="27" t="str">
        <f t="shared" si="529"/>
        <v/>
      </c>
      <c r="BR356" s="27" t="str">
        <f t="shared" si="530"/>
        <v/>
      </c>
      <c r="BS356" s="27" t="str">
        <f t="shared" si="531"/>
        <v/>
      </c>
      <c r="BT356" s="27" t="str">
        <f t="shared" si="532"/>
        <v/>
      </c>
      <c r="BU356" s="27" t="str">
        <f t="shared" si="533"/>
        <v/>
      </c>
      <c r="BW356" s="44" t="s">
        <v>213</v>
      </c>
      <c r="BX356" s="29">
        <v>5</v>
      </c>
      <c r="BY356" s="29" t="str">
        <f t="shared" ref="BY356:CU356" si="659">IF(ISNA(MATCH(BY315,$AF$53:$AF$112,0)),"",INDEX($C$53:$C$112,MATCH(BY315,$AF$53:$AF$112,0)))</f>
        <v>Мос</v>
      </c>
      <c r="BZ356" s="29" t="str">
        <f t="shared" si="659"/>
        <v>Кор</v>
      </c>
      <c r="CA356" s="29" t="str">
        <f t="shared" si="659"/>
        <v>Зах</v>
      </c>
      <c r="CB356" s="29" t="str">
        <f t="shared" si="659"/>
        <v>Вла</v>
      </c>
      <c r="CC356" s="29" t="str">
        <f t="shared" si="659"/>
        <v>Сав</v>
      </c>
      <c r="CD356" s="29" t="str">
        <f t="shared" si="659"/>
        <v>Чер</v>
      </c>
      <c r="CE356" s="29" t="str">
        <f t="shared" si="659"/>
        <v>Бин</v>
      </c>
      <c r="CF356" s="29" t="str">
        <f t="shared" si="659"/>
        <v>БЕВ</v>
      </c>
      <c r="CG356" s="29" t="str">
        <f t="shared" si="659"/>
        <v>Сем</v>
      </c>
      <c r="CH356" s="29" t="str">
        <f t="shared" si="659"/>
        <v>Кас</v>
      </c>
      <c r="CI356" s="29" t="str">
        <f t="shared" si="659"/>
        <v>Зми</v>
      </c>
      <c r="CJ356" s="29" t="str">
        <f t="shared" si="659"/>
        <v>Мох</v>
      </c>
      <c r="CK356" s="29" t="str">
        <f t="shared" si="659"/>
        <v>Нов</v>
      </c>
      <c r="CL356" s="29" t="str">
        <f t="shared" si="659"/>
        <v>Тру</v>
      </c>
      <c r="CM356" s="29" t="str">
        <f t="shared" si="659"/>
        <v>ОВТ</v>
      </c>
      <c r="CN356" s="29" t="str">
        <f t="shared" si="659"/>
        <v>Дуб</v>
      </c>
      <c r="CO356" s="29" t="str">
        <f t="shared" si="659"/>
        <v>Жег</v>
      </c>
      <c r="CP356" s="29" t="str">
        <f t="shared" si="659"/>
        <v/>
      </c>
      <c r="CQ356" s="29" t="str">
        <f t="shared" si="659"/>
        <v/>
      </c>
      <c r="CR356" s="29" t="str">
        <f t="shared" si="659"/>
        <v/>
      </c>
      <c r="CS356" s="29" t="str">
        <f t="shared" si="659"/>
        <v/>
      </c>
      <c r="CT356" s="29" t="str">
        <f t="shared" si="659"/>
        <v/>
      </c>
      <c r="CU356" s="29" t="str">
        <f t="shared" si="659"/>
        <v/>
      </c>
      <c r="CX356" s="44" t="s">
        <v>213</v>
      </c>
      <c r="CY356" s="29">
        <v>5</v>
      </c>
      <c r="CZ356" s="29" t="str">
        <f t="shared" ref="CZ356:DV356" si="660">IF(ISNA(MATCH(CZ315,$AF$53:$AF$112,0)),"",INDEX($C$53:$C$112,MATCH(CZ315,$AF$53:$AF$112,0)))</f>
        <v/>
      </c>
      <c r="DA356" s="29" t="str">
        <f t="shared" si="660"/>
        <v/>
      </c>
      <c r="DB356" s="29" t="str">
        <f t="shared" si="660"/>
        <v/>
      </c>
      <c r="DC356" s="29" t="str">
        <f t="shared" si="660"/>
        <v>Ярм</v>
      </c>
      <c r="DD356" s="29" t="str">
        <f t="shared" si="660"/>
        <v/>
      </c>
      <c r="DE356" s="29" t="str">
        <f t="shared" si="660"/>
        <v>Хом</v>
      </c>
      <c r="DF356" s="29" t="str">
        <f t="shared" si="660"/>
        <v/>
      </c>
      <c r="DG356" s="29" t="str">
        <f t="shared" si="660"/>
        <v/>
      </c>
      <c r="DH356" s="29" t="str">
        <f t="shared" si="660"/>
        <v/>
      </c>
      <c r="DI356" s="29" t="str">
        <f t="shared" si="660"/>
        <v/>
      </c>
      <c r="DJ356" s="29" t="str">
        <f t="shared" si="660"/>
        <v/>
      </c>
      <c r="DK356" s="29" t="str">
        <f t="shared" si="660"/>
        <v/>
      </c>
      <c r="DL356" s="29" t="str">
        <f t="shared" si="660"/>
        <v/>
      </c>
      <c r="DM356" s="29" t="str">
        <f t="shared" si="660"/>
        <v/>
      </c>
      <c r="DN356" s="29" t="str">
        <f t="shared" si="660"/>
        <v>Мил</v>
      </c>
      <c r="DO356" s="29" t="str">
        <f t="shared" si="660"/>
        <v/>
      </c>
      <c r="DP356" s="29" t="str">
        <f t="shared" si="660"/>
        <v/>
      </c>
      <c r="DQ356" s="29" t="str">
        <f t="shared" si="660"/>
        <v/>
      </c>
      <c r="DR356" s="29" t="str">
        <f t="shared" si="660"/>
        <v/>
      </c>
      <c r="DS356" s="29" t="str">
        <f t="shared" si="660"/>
        <v/>
      </c>
      <c r="DT356" s="29" t="str">
        <f t="shared" si="660"/>
        <v/>
      </c>
      <c r="DU356" s="29" t="str">
        <f t="shared" si="660"/>
        <v/>
      </c>
      <c r="DV356" s="29" t="str">
        <f t="shared" si="660"/>
        <v/>
      </c>
      <c r="DX356" s="44" t="s">
        <v>213</v>
      </c>
      <c r="DY356" s="29">
        <v>5</v>
      </c>
      <c r="DZ356" s="29" t="str">
        <f t="shared" ref="DZ356:FV356" si="661">IF(ISNA(MATCH(DZ315,$AF$53:$AF$112,0)),"",INDEX($C$53:$C$112,MATCH(DZ315,$AF$53:$AF$112,0)))</f>
        <v/>
      </c>
      <c r="EA356" s="29" t="str">
        <f t="shared" si="661"/>
        <v/>
      </c>
      <c r="EB356" s="29" t="str">
        <f t="shared" si="661"/>
        <v/>
      </c>
      <c r="EC356" s="29" t="str">
        <f t="shared" si="661"/>
        <v>Мал</v>
      </c>
      <c r="ED356" s="29" t="str">
        <f t="shared" si="661"/>
        <v/>
      </c>
      <c r="EE356" s="29" t="str">
        <f t="shared" si="661"/>
        <v/>
      </c>
      <c r="EF356" s="29" t="str">
        <f t="shared" si="661"/>
        <v/>
      </c>
      <c r="EG356" s="29" t="str">
        <f t="shared" si="661"/>
        <v/>
      </c>
      <c r="EH356" s="29" t="str">
        <f t="shared" si="661"/>
        <v/>
      </c>
      <c r="EI356" s="29" t="str">
        <f t="shared" si="661"/>
        <v/>
      </c>
      <c r="EJ356" s="29" t="str">
        <f t="shared" si="661"/>
        <v/>
      </c>
      <c r="EK356" s="29" t="str">
        <f t="shared" si="661"/>
        <v/>
      </c>
      <c r="EL356" s="29" t="str">
        <f t="shared" si="661"/>
        <v/>
      </c>
      <c r="EM356" s="29" t="str">
        <f t="shared" si="661"/>
        <v/>
      </c>
      <c r="EN356" s="29" t="str">
        <f t="shared" si="661"/>
        <v>БЛА</v>
      </c>
      <c r="EO356" s="29" t="str">
        <f t="shared" si="661"/>
        <v/>
      </c>
      <c r="EP356" s="29" t="str">
        <f t="shared" si="661"/>
        <v/>
      </c>
      <c r="EQ356" s="29" t="str">
        <f t="shared" si="661"/>
        <v/>
      </c>
      <c r="ER356" s="29" t="str">
        <f t="shared" si="661"/>
        <v/>
      </c>
      <c r="ES356" s="29" t="str">
        <f t="shared" si="661"/>
        <v/>
      </c>
      <c r="ET356" s="29" t="str">
        <f t="shared" si="661"/>
        <v/>
      </c>
      <c r="EU356" s="29" t="str">
        <f t="shared" si="661"/>
        <v/>
      </c>
      <c r="EV356" s="29" t="str">
        <f t="shared" si="661"/>
        <v/>
      </c>
      <c r="EX356" s="44" t="s">
        <v>213</v>
      </c>
      <c r="EY356" s="29">
        <v>5</v>
      </c>
      <c r="EZ356" s="29" t="str">
        <f t="shared" ref="EZ356:FU356" si="662">IF(ISNA(MATCH(EZ315,$AF$53:$AF$112,0)),"",INDEX($C$53:$C$112,MATCH(EZ315,$AF$53:$AF$112,0)))</f>
        <v/>
      </c>
      <c r="FA356" s="29" t="str">
        <f t="shared" si="662"/>
        <v/>
      </c>
      <c r="FB356" s="29" t="str">
        <f t="shared" si="662"/>
        <v/>
      </c>
      <c r="FC356" s="29" t="str">
        <f t="shared" si="662"/>
        <v/>
      </c>
      <c r="FD356" s="29" t="str">
        <f t="shared" si="662"/>
        <v/>
      </c>
      <c r="FE356" s="29" t="str">
        <f t="shared" si="662"/>
        <v/>
      </c>
      <c r="FF356" s="29" t="str">
        <f t="shared" si="662"/>
        <v/>
      </c>
      <c r="FG356" s="29" t="str">
        <f t="shared" si="662"/>
        <v/>
      </c>
      <c r="FH356" s="29" t="str">
        <f t="shared" si="662"/>
        <v/>
      </c>
      <c r="FI356" s="29" t="str">
        <f t="shared" si="662"/>
        <v/>
      </c>
      <c r="FJ356" s="29" t="str">
        <f t="shared" si="662"/>
        <v/>
      </c>
      <c r="FK356" s="29" t="str">
        <f t="shared" si="662"/>
        <v/>
      </c>
      <c r="FL356" s="29" t="str">
        <f t="shared" si="662"/>
        <v/>
      </c>
      <c r="FM356" s="29" t="str">
        <f t="shared" si="662"/>
        <v/>
      </c>
      <c r="FN356" s="29" t="str">
        <f t="shared" si="662"/>
        <v>Псы</v>
      </c>
      <c r="FO356" s="29" t="str">
        <f t="shared" si="662"/>
        <v/>
      </c>
      <c r="FP356" s="29" t="str">
        <f t="shared" si="662"/>
        <v/>
      </c>
      <c r="FQ356" s="29" t="str">
        <f t="shared" si="662"/>
        <v/>
      </c>
      <c r="FR356" s="29" t="str">
        <f t="shared" si="662"/>
        <v/>
      </c>
      <c r="FS356" s="29" t="str">
        <f t="shared" si="662"/>
        <v/>
      </c>
      <c r="FT356" s="29" t="str">
        <f t="shared" si="662"/>
        <v/>
      </c>
      <c r="FU356" s="29" t="str">
        <f t="shared" si="662"/>
        <v/>
      </c>
      <c r="FV356" s="29" t="str">
        <f t="shared" si="661"/>
        <v/>
      </c>
    </row>
    <row r="357" spans="9:178" x14ac:dyDescent="0.25">
      <c r="I357" s="23" t="s">
        <v>213</v>
      </c>
      <c r="J357" s="29">
        <v>6</v>
      </c>
      <c r="K357" s="93" t="str">
        <f t="shared" ref="K357:AR357" si="663">K276</f>
        <v/>
      </c>
      <c r="L357" s="93" t="str">
        <f t="shared" si="663"/>
        <v/>
      </c>
      <c r="M357" s="93" t="str">
        <f t="shared" si="663"/>
        <v/>
      </c>
      <c r="N357" s="93" t="str">
        <f t="shared" si="663"/>
        <v/>
      </c>
      <c r="O357" s="93" t="str">
        <f t="shared" si="663"/>
        <v>8Б</v>
      </c>
      <c r="P357" s="93" t="str">
        <f t="shared" si="663"/>
        <v/>
      </c>
      <c r="Q357" s="93" t="str">
        <f t="shared" si="663"/>
        <v/>
      </c>
      <c r="R357" s="93" t="str">
        <f t="shared" si="663"/>
        <v/>
      </c>
      <c r="S357" s="93" t="str">
        <f t="shared" si="663"/>
        <v>7А</v>
      </c>
      <c r="T357" s="93" t="str">
        <f t="shared" si="663"/>
        <v>7В</v>
      </c>
      <c r="U357" s="93" t="str">
        <f t="shared" si="663"/>
        <v>7Б</v>
      </c>
      <c r="V357" s="93" t="str">
        <f t="shared" si="663"/>
        <v>7А</v>
      </c>
      <c r="W357" s="93" t="str">
        <f t="shared" si="663"/>
        <v/>
      </c>
      <c r="X357" s="93" t="str">
        <f t="shared" si="663"/>
        <v>7Б</v>
      </c>
      <c r="Y357" s="93" t="str">
        <f t="shared" si="663"/>
        <v>7В</v>
      </c>
      <c r="Z357" s="93" t="str">
        <f t="shared" si="663"/>
        <v>8В</v>
      </c>
      <c r="AA357" s="93" t="str">
        <f t="shared" si="663"/>
        <v>6А</v>
      </c>
      <c r="AB357" s="93" t="str">
        <f t="shared" si="663"/>
        <v/>
      </c>
      <c r="AC357" s="93" t="str">
        <f t="shared" si="663"/>
        <v/>
      </c>
      <c r="AD357" s="93" t="str">
        <f t="shared" si="663"/>
        <v>6В</v>
      </c>
      <c r="AE357" s="93" t="str">
        <f t="shared" si="663"/>
        <v>9А</v>
      </c>
      <c r="AF357" s="93" t="str">
        <f t="shared" si="663"/>
        <v>11А</v>
      </c>
      <c r="AG357" s="93" t="str">
        <f t="shared" si="663"/>
        <v/>
      </c>
      <c r="AH357" s="93" t="str">
        <f t="shared" si="663"/>
        <v>8А</v>
      </c>
      <c r="AI357" s="93" t="str">
        <f t="shared" si="663"/>
        <v>9Б</v>
      </c>
      <c r="AJ357" s="93" t="str">
        <f t="shared" si="663"/>
        <v>6Б</v>
      </c>
      <c r="AK357" s="93" t="str">
        <f t="shared" si="663"/>
        <v/>
      </c>
      <c r="AL357" s="93" t="str">
        <f t="shared" si="663"/>
        <v/>
      </c>
      <c r="AM357" s="93" t="str">
        <f t="shared" si="663"/>
        <v>10А</v>
      </c>
      <c r="AN357" s="93" t="str">
        <f t="shared" si="663"/>
        <v>10А</v>
      </c>
      <c r="AO357" s="93" t="str">
        <f t="shared" si="663"/>
        <v/>
      </c>
      <c r="AP357" s="93" t="str">
        <f t="shared" si="663"/>
        <v>6В</v>
      </c>
      <c r="AQ357" s="93" t="str">
        <f t="shared" si="663"/>
        <v/>
      </c>
      <c r="AR357" s="93" t="str">
        <f t="shared" si="663"/>
        <v/>
      </c>
      <c r="AW357" s="44" t="s">
        <v>213</v>
      </c>
      <c r="AX357" s="29">
        <v>6</v>
      </c>
      <c r="AY357" s="27" t="str">
        <f t="shared" si="511"/>
        <v/>
      </c>
      <c r="AZ357" s="27" t="str">
        <f t="shared" si="512"/>
        <v/>
      </c>
      <c r="BA357" s="27" t="str">
        <f t="shared" si="513"/>
        <v/>
      </c>
      <c r="BB357" s="27" t="str">
        <f t="shared" si="514"/>
        <v>Нов</v>
      </c>
      <c r="BC357" s="27" t="str">
        <f t="shared" si="515"/>
        <v>Бин</v>
      </c>
      <c r="BD357" s="27" t="str">
        <f t="shared" si="516"/>
        <v>Чер/Мал</v>
      </c>
      <c r="BE357" s="27" t="str">
        <f t="shared" si="517"/>
        <v>Вла/Вас</v>
      </c>
      <c r="BF357" s="27" t="str">
        <f t="shared" si="518"/>
        <v>Яро/Псы</v>
      </c>
      <c r="BG357" s="27" t="str">
        <f t="shared" si="519"/>
        <v>БЛА/Ярм</v>
      </c>
      <c r="BH357" s="27" t="str">
        <f t="shared" si="520"/>
        <v>Мох</v>
      </c>
      <c r="BI357" s="27" t="str">
        <f t="shared" si="521"/>
        <v>Зми</v>
      </c>
      <c r="BJ357" s="27" t="str">
        <f t="shared" si="522"/>
        <v>ОВТ</v>
      </c>
      <c r="BK357" s="27" t="str">
        <f t="shared" si="523"/>
        <v>Сем</v>
      </c>
      <c r="BL357" s="27" t="str">
        <f t="shared" si="524"/>
        <v>Дуб</v>
      </c>
      <c r="BM357" s="27" t="str">
        <f t="shared" si="525"/>
        <v>Кас/Мор</v>
      </c>
      <c r="BN357" s="27" t="str">
        <f t="shared" si="526"/>
        <v/>
      </c>
      <c r="BO357" s="27" t="str">
        <f t="shared" si="527"/>
        <v>Мил</v>
      </c>
      <c r="BP357" s="27" t="str">
        <f t="shared" si="528"/>
        <v/>
      </c>
      <c r="BQ357" s="27" t="str">
        <f t="shared" si="529"/>
        <v/>
      </c>
      <c r="BR357" s="27" t="str">
        <f t="shared" si="530"/>
        <v/>
      </c>
      <c r="BS357" s="27" t="str">
        <f t="shared" si="531"/>
        <v/>
      </c>
      <c r="BT357" s="27" t="str">
        <f t="shared" si="532"/>
        <v/>
      </c>
      <c r="BU357" s="27" t="str">
        <f t="shared" si="533"/>
        <v/>
      </c>
      <c r="BW357" s="44" t="s">
        <v>213</v>
      </c>
      <c r="BX357" s="29">
        <v>6</v>
      </c>
      <c r="BY357" s="29" t="str">
        <f t="shared" ref="BY357:CU357" si="664">IF(ISNA(MATCH(BY316,$AF$53:$AF$112,0)),"",INDEX($C$53:$C$112,MATCH(BY316,$AF$53:$AF$112,0)))</f>
        <v/>
      </c>
      <c r="BZ357" s="29" t="str">
        <f t="shared" si="664"/>
        <v/>
      </c>
      <c r="CA357" s="29" t="str">
        <f t="shared" si="664"/>
        <v/>
      </c>
      <c r="CB357" s="29" t="str">
        <f t="shared" si="664"/>
        <v>Нов</v>
      </c>
      <c r="CC357" s="29" t="str">
        <f t="shared" si="664"/>
        <v>Бин</v>
      </c>
      <c r="CD357" s="29" t="str">
        <f t="shared" si="664"/>
        <v>Чер</v>
      </c>
      <c r="CE357" s="29" t="str">
        <f t="shared" si="664"/>
        <v>Вла</v>
      </c>
      <c r="CF357" s="29" t="str">
        <f t="shared" si="664"/>
        <v>Яро</v>
      </c>
      <c r="CG357" s="29" t="str">
        <f t="shared" si="664"/>
        <v>БЛА</v>
      </c>
      <c r="CH357" s="29" t="str">
        <f t="shared" si="664"/>
        <v>Мох</v>
      </c>
      <c r="CI357" s="29" t="str">
        <f t="shared" si="664"/>
        <v>Зми</v>
      </c>
      <c r="CJ357" s="29" t="str">
        <f t="shared" si="664"/>
        <v>ОВТ</v>
      </c>
      <c r="CK357" s="29" t="str">
        <f t="shared" si="664"/>
        <v>Сем</v>
      </c>
      <c r="CL357" s="29" t="str">
        <f t="shared" si="664"/>
        <v>Дуб</v>
      </c>
      <c r="CM357" s="29" t="str">
        <f t="shared" si="664"/>
        <v>Кас</v>
      </c>
      <c r="CN357" s="29" t="str">
        <f t="shared" si="664"/>
        <v/>
      </c>
      <c r="CO357" s="29" t="str">
        <f t="shared" si="664"/>
        <v>Мил</v>
      </c>
      <c r="CP357" s="29" t="str">
        <f t="shared" si="664"/>
        <v/>
      </c>
      <c r="CQ357" s="29" t="str">
        <f t="shared" si="664"/>
        <v/>
      </c>
      <c r="CR357" s="29" t="str">
        <f t="shared" si="664"/>
        <v/>
      </c>
      <c r="CS357" s="29" t="str">
        <f t="shared" si="664"/>
        <v/>
      </c>
      <c r="CT357" s="29" t="str">
        <f t="shared" si="664"/>
        <v/>
      </c>
      <c r="CU357" s="29" t="str">
        <f t="shared" si="664"/>
        <v/>
      </c>
      <c r="CX357" s="44" t="s">
        <v>213</v>
      </c>
      <c r="CY357" s="29">
        <v>6</v>
      </c>
      <c r="CZ357" s="29" t="str">
        <f t="shared" ref="CZ357:DV357" si="665">IF(ISNA(MATCH(CZ316,$AF$53:$AF$112,0)),"",INDEX($C$53:$C$112,MATCH(CZ316,$AF$53:$AF$112,0)))</f>
        <v/>
      </c>
      <c r="DA357" s="29" t="str">
        <f t="shared" si="665"/>
        <v/>
      </c>
      <c r="DB357" s="29" t="str">
        <f t="shared" si="665"/>
        <v/>
      </c>
      <c r="DC357" s="29" t="str">
        <f t="shared" si="665"/>
        <v/>
      </c>
      <c r="DD357" s="29" t="str">
        <f t="shared" si="665"/>
        <v/>
      </c>
      <c r="DE357" s="29" t="str">
        <f t="shared" si="665"/>
        <v>Мал</v>
      </c>
      <c r="DF357" s="29" t="str">
        <f t="shared" si="665"/>
        <v>Вас</v>
      </c>
      <c r="DG357" s="29" t="str">
        <f t="shared" si="665"/>
        <v>Псы</v>
      </c>
      <c r="DH357" s="29" t="str">
        <f t="shared" si="665"/>
        <v>Ярм</v>
      </c>
      <c r="DI357" s="29" t="str">
        <f t="shared" si="665"/>
        <v/>
      </c>
      <c r="DJ357" s="29" t="str">
        <f t="shared" si="665"/>
        <v/>
      </c>
      <c r="DK357" s="29" t="str">
        <f t="shared" si="665"/>
        <v/>
      </c>
      <c r="DL357" s="29" t="str">
        <f t="shared" si="665"/>
        <v/>
      </c>
      <c r="DM357" s="29" t="str">
        <f t="shared" si="665"/>
        <v/>
      </c>
      <c r="DN357" s="29" t="str">
        <f t="shared" si="665"/>
        <v>Мор</v>
      </c>
      <c r="DO357" s="29" t="str">
        <f t="shared" si="665"/>
        <v/>
      </c>
      <c r="DP357" s="29" t="str">
        <f t="shared" si="665"/>
        <v/>
      </c>
      <c r="DQ357" s="29" t="str">
        <f t="shared" si="665"/>
        <v/>
      </c>
      <c r="DR357" s="29" t="str">
        <f t="shared" si="665"/>
        <v/>
      </c>
      <c r="DS357" s="29" t="str">
        <f t="shared" si="665"/>
        <v/>
      </c>
      <c r="DT357" s="29" t="str">
        <f t="shared" si="665"/>
        <v/>
      </c>
      <c r="DU357" s="29" t="str">
        <f t="shared" si="665"/>
        <v/>
      </c>
      <c r="DV357" s="29" t="str">
        <f t="shared" si="665"/>
        <v/>
      </c>
      <c r="DX357" s="44" t="s">
        <v>213</v>
      </c>
      <c r="DY357" s="29">
        <v>6</v>
      </c>
      <c r="DZ357" s="29" t="str">
        <f t="shared" ref="DZ357:FV357" si="666">IF(ISNA(MATCH(DZ316,$AF$53:$AF$112,0)),"",INDEX($C$53:$C$112,MATCH(DZ316,$AF$53:$AF$112,0)))</f>
        <v/>
      </c>
      <c r="EA357" s="29" t="str">
        <f t="shared" si="666"/>
        <v/>
      </c>
      <c r="EB357" s="29" t="str">
        <f t="shared" si="666"/>
        <v/>
      </c>
      <c r="EC357" s="29" t="str">
        <f t="shared" si="666"/>
        <v/>
      </c>
      <c r="ED357" s="29" t="str">
        <f t="shared" si="666"/>
        <v/>
      </c>
      <c r="EE357" s="29" t="str">
        <f t="shared" si="666"/>
        <v/>
      </c>
      <c r="EF357" s="29" t="str">
        <f t="shared" si="666"/>
        <v/>
      </c>
      <c r="EG357" s="29" t="str">
        <f t="shared" si="666"/>
        <v/>
      </c>
      <c r="EH357" s="29" t="str">
        <f t="shared" si="666"/>
        <v/>
      </c>
      <c r="EI357" s="29" t="str">
        <f t="shared" si="666"/>
        <v/>
      </c>
      <c r="EJ357" s="29" t="str">
        <f t="shared" si="666"/>
        <v/>
      </c>
      <c r="EK357" s="29" t="str">
        <f t="shared" si="666"/>
        <v/>
      </c>
      <c r="EL357" s="29" t="str">
        <f t="shared" si="666"/>
        <v/>
      </c>
      <c r="EM357" s="29" t="str">
        <f t="shared" si="666"/>
        <v/>
      </c>
      <c r="EN357" s="29" t="str">
        <f t="shared" si="666"/>
        <v/>
      </c>
      <c r="EO357" s="29" t="str">
        <f t="shared" si="666"/>
        <v/>
      </c>
      <c r="EP357" s="29" t="str">
        <f t="shared" si="666"/>
        <v/>
      </c>
      <c r="EQ357" s="29" t="str">
        <f t="shared" si="666"/>
        <v/>
      </c>
      <c r="ER357" s="29" t="str">
        <f t="shared" si="666"/>
        <v/>
      </c>
      <c r="ES357" s="29" t="str">
        <f t="shared" si="666"/>
        <v/>
      </c>
      <c r="ET357" s="29" t="str">
        <f t="shared" si="666"/>
        <v/>
      </c>
      <c r="EU357" s="29" t="str">
        <f t="shared" si="666"/>
        <v/>
      </c>
      <c r="EV357" s="29" t="str">
        <f t="shared" si="666"/>
        <v/>
      </c>
      <c r="EX357" s="44" t="s">
        <v>213</v>
      </c>
      <c r="EY357" s="29">
        <v>6</v>
      </c>
      <c r="EZ357" s="29" t="str">
        <f t="shared" ref="EZ357:FU357" si="667">IF(ISNA(MATCH(EZ316,$AF$53:$AF$112,0)),"",INDEX($C$53:$C$112,MATCH(EZ316,$AF$53:$AF$112,0)))</f>
        <v/>
      </c>
      <c r="FA357" s="29" t="str">
        <f t="shared" si="667"/>
        <v/>
      </c>
      <c r="FB357" s="29" t="str">
        <f t="shared" si="667"/>
        <v/>
      </c>
      <c r="FC357" s="29" t="str">
        <f t="shared" si="667"/>
        <v/>
      </c>
      <c r="FD357" s="29" t="str">
        <f t="shared" si="667"/>
        <v/>
      </c>
      <c r="FE357" s="29" t="str">
        <f t="shared" si="667"/>
        <v/>
      </c>
      <c r="FF357" s="29" t="str">
        <f t="shared" si="667"/>
        <v/>
      </c>
      <c r="FG357" s="29" t="str">
        <f t="shared" si="667"/>
        <v/>
      </c>
      <c r="FH357" s="29" t="str">
        <f t="shared" si="667"/>
        <v/>
      </c>
      <c r="FI357" s="29" t="str">
        <f t="shared" si="667"/>
        <v/>
      </c>
      <c r="FJ357" s="29" t="str">
        <f t="shared" si="667"/>
        <v/>
      </c>
      <c r="FK357" s="29" t="str">
        <f t="shared" si="667"/>
        <v/>
      </c>
      <c r="FL357" s="29" t="str">
        <f t="shared" si="667"/>
        <v/>
      </c>
      <c r="FM357" s="29" t="str">
        <f t="shared" si="667"/>
        <v/>
      </c>
      <c r="FN357" s="29" t="str">
        <f t="shared" si="667"/>
        <v/>
      </c>
      <c r="FO357" s="29" t="str">
        <f t="shared" si="667"/>
        <v/>
      </c>
      <c r="FP357" s="29" t="str">
        <f t="shared" si="667"/>
        <v/>
      </c>
      <c r="FQ357" s="29" t="str">
        <f t="shared" si="667"/>
        <v/>
      </c>
      <c r="FR357" s="29" t="str">
        <f t="shared" si="667"/>
        <v/>
      </c>
      <c r="FS357" s="29" t="str">
        <f t="shared" si="667"/>
        <v/>
      </c>
      <c r="FT357" s="29" t="str">
        <f t="shared" si="667"/>
        <v/>
      </c>
      <c r="FU357" s="29" t="str">
        <f t="shared" si="667"/>
        <v/>
      </c>
      <c r="FV357" s="29" t="str">
        <f t="shared" si="666"/>
        <v/>
      </c>
    </row>
    <row r="358" spans="9:178" x14ac:dyDescent="0.25">
      <c r="I358" s="23" t="s">
        <v>213</v>
      </c>
      <c r="J358" s="88">
        <v>7</v>
      </c>
      <c r="K358" s="93" t="str">
        <f t="shared" ref="K358:AR358" si="668">K277</f>
        <v/>
      </c>
      <c r="L358" s="93" t="str">
        <f t="shared" si="668"/>
        <v/>
      </c>
      <c r="M358" s="93" t="str">
        <f t="shared" si="668"/>
        <v/>
      </c>
      <c r="N358" s="93" t="str">
        <f t="shared" si="668"/>
        <v/>
      </c>
      <c r="O358" s="93" t="str">
        <f t="shared" si="668"/>
        <v/>
      </c>
      <c r="P358" s="93" t="str">
        <f t="shared" si="668"/>
        <v/>
      </c>
      <c r="Q358" s="93" t="str">
        <f t="shared" si="668"/>
        <v/>
      </c>
      <c r="R358" s="93" t="str">
        <f t="shared" si="668"/>
        <v/>
      </c>
      <c r="S358" s="93" t="str">
        <f t="shared" si="668"/>
        <v/>
      </c>
      <c r="T358" s="93" t="str">
        <f t="shared" si="668"/>
        <v/>
      </c>
      <c r="U358" s="93" t="str">
        <f t="shared" si="668"/>
        <v/>
      </c>
      <c r="V358" s="93" t="str">
        <f t="shared" si="668"/>
        <v/>
      </c>
      <c r="W358" s="93" t="str">
        <f t="shared" si="668"/>
        <v/>
      </c>
      <c r="X358" s="93" t="str">
        <f t="shared" si="668"/>
        <v/>
      </c>
      <c r="Y358" s="93" t="str">
        <f t="shared" si="668"/>
        <v/>
      </c>
      <c r="Z358" s="93" t="str">
        <f t="shared" si="668"/>
        <v/>
      </c>
      <c r="AA358" s="93" t="str">
        <f t="shared" si="668"/>
        <v/>
      </c>
      <c r="AB358" s="93" t="str">
        <f t="shared" si="668"/>
        <v/>
      </c>
      <c r="AC358" s="93" t="str">
        <f t="shared" si="668"/>
        <v/>
      </c>
      <c r="AD358" s="93" t="str">
        <f t="shared" si="668"/>
        <v/>
      </c>
      <c r="AE358" s="93" t="str">
        <f t="shared" si="668"/>
        <v/>
      </c>
      <c r="AF358" s="93" t="str">
        <f t="shared" si="668"/>
        <v/>
      </c>
      <c r="AG358" s="93" t="str">
        <f t="shared" si="668"/>
        <v/>
      </c>
      <c r="AH358" s="93" t="str">
        <f t="shared" si="668"/>
        <v/>
      </c>
      <c r="AI358" s="93" t="str">
        <f t="shared" si="668"/>
        <v/>
      </c>
      <c r="AJ358" s="93" t="str">
        <f t="shared" si="668"/>
        <v/>
      </c>
      <c r="AK358" s="93" t="str">
        <f t="shared" si="668"/>
        <v/>
      </c>
      <c r="AL358" s="93" t="str">
        <f t="shared" si="668"/>
        <v/>
      </c>
      <c r="AM358" s="93" t="str">
        <f t="shared" si="668"/>
        <v>9А</v>
      </c>
      <c r="AN358" s="93" t="str">
        <f t="shared" si="668"/>
        <v>8Б</v>
      </c>
      <c r="AO358" s="93" t="str">
        <f t="shared" si="668"/>
        <v/>
      </c>
      <c r="AP358" s="93" t="str">
        <f t="shared" si="668"/>
        <v/>
      </c>
      <c r="AQ358" s="93" t="str">
        <f t="shared" si="668"/>
        <v/>
      </c>
      <c r="AR358" s="93" t="str">
        <f t="shared" si="668"/>
        <v/>
      </c>
      <c r="AW358" s="44" t="s">
        <v>213</v>
      </c>
      <c r="AX358" s="88">
        <v>7</v>
      </c>
      <c r="AY358" s="27" t="str">
        <f t="shared" si="511"/>
        <v/>
      </c>
      <c r="AZ358" s="27" t="str">
        <f t="shared" si="512"/>
        <v/>
      </c>
      <c r="BA358" s="27" t="str">
        <f t="shared" si="513"/>
        <v/>
      </c>
      <c r="BB358" s="27" t="str">
        <f t="shared" si="514"/>
        <v/>
      </c>
      <c r="BC358" s="27" t="str">
        <f t="shared" si="515"/>
        <v/>
      </c>
      <c r="BD358" s="27" t="str">
        <f t="shared" si="516"/>
        <v/>
      </c>
      <c r="BE358" s="27" t="str">
        <f t="shared" si="517"/>
        <v/>
      </c>
      <c r="BF358" s="27" t="str">
        <f t="shared" si="518"/>
        <v/>
      </c>
      <c r="BG358" s="27" t="str">
        <f t="shared" si="519"/>
        <v/>
      </c>
      <c r="BH358" s="27" t="str">
        <f t="shared" si="520"/>
        <v/>
      </c>
      <c r="BI358" s="27" t="str">
        <f t="shared" si="521"/>
        <v>Мор</v>
      </c>
      <c r="BJ358" s="27" t="str">
        <f t="shared" si="522"/>
        <v/>
      </c>
      <c r="BK358" s="27" t="str">
        <f t="shared" si="523"/>
        <v>Кас</v>
      </c>
      <c r="BL358" s="27" t="str">
        <f t="shared" si="524"/>
        <v/>
      </c>
      <c r="BM358" s="27" t="str">
        <f t="shared" si="525"/>
        <v/>
      </c>
      <c r="BN358" s="27" t="str">
        <f t="shared" si="526"/>
        <v/>
      </c>
      <c r="BO358" s="27" t="str">
        <f t="shared" si="527"/>
        <v/>
      </c>
      <c r="BP358" s="27" t="str">
        <f t="shared" si="528"/>
        <v/>
      </c>
      <c r="BQ358" s="27" t="str">
        <f t="shared" si="529"/>
        <v/>
      </c>
      <c r="BR358" s="27" t="str">
        <f t="shared" si="530"/>
        <v/>
      </c>
      <c r="BS358" s="27" t="str">
        <f t="shared" si="531"/>
        <v/>
      </c>
      <c r="BT358" s="27" t="str">
        <f t="shared" si="532"/>
        <v/>
      </c>
      <c r="BU358" s="27" t="str">
        <f t="shared" si="533"/>
        <v/>
      </c>
      <c r="BW358" s="44" t="s">
        <v>213</v>
      </c>
      <c r="BX358" s="88">
        <v>7</v>
      </c>
      <c r="BY358" s="29" t="str">
        <f t="shared" ref="BY358:CU358" si="669">IF(ISNA(MATCH(BY317,$AF$53:$AF$112,0)),"",INDEX($C$53:$C$112,MATCH(BY317,$AF$53:$AF$112,0)))</f>
        <v/>
      </c>
      <c r="BZ358" s="29" t="str">
        <f t="shared" si="669"/>
        <v/>
      </c>
      <c r="CA358" s="29" t="str">
        <f t="shared" si="669"/>
        <v/>
      </c>
      <c r="CB358" s="29" t="str">
        <f t="shared" si="669"/>
        <v/>
      </c>
      <c r="CC358" s="29" t="str">
        <f t="shared" si="669"/>
        <v/>
      </c>
      <c r="CD358" s="29" t="str">
        <f t="shared" si="669"/>
        <v/>
      </c>
      <c r="CE358" s="29" t="str">
        <f t="shared" si="669"/>
        <v/>
      </c>
      <c r="CF358" s="29" t="str">
        <f t="shared" si="669"/>
        <v/>
      </c>
      <c r="CG358" s="29" t="str">
        <f t="shared" si="669"/>
        <v/>
      </c>
      <c r="CH358" s="29" t="str">
        <f t="shared" si="669"/>
        <v/>
      </c>
      <c r="CI358" s="29" t="str">
        <f t="shared" si="669"/>
        <v>Мор</v>
      </c>
      <c r="CJ358" s="29" t="str">
        <f t="shared" si="669"/>
        <v/>
      </c>
      <c r="CK358" s="29" t="str">
        <f t="shared" si="669"/>
        <v>Кас</v>
      </c>
      <c r="CL358" s="29" t="str">
        <f t="shared" si="669"/>
        <v/>
      </c>
      <c r="CM358" s="29" t="str">
        <f t="shared" si="669"/>
        <v/>
      </c>
      <c r="CN358" s="29" t="str">
        <f t="shared" si="669"/>
        <v/>
      </c>
      <c r="CO358" s="29" t="str">
        <f t="shared" si="669"/>
        <v/>
      </c>
      <c r="CP358" s="29" t="str">
        <f t="shared" si="669"/>
        <v/>
      </c>
      <c r="CQ358" s="29" t="str">
        <f t="shared" si="669"/>
        <v/>
      </c>
      <c r="CR358" s="29" t="str">
        <f t="shared" si="669"/>
        <v/>
      </c>
      <c r="CS358" s="29" t="str">
        <f t="shared" si="669"/>
        <v/>
      </c>
      <c r="CT358" s="29" t="str">
        <f t="shared" si="669"/>
        <v/>
      </c>
      <c r="CU358" s="29" t="str">
        <f t="shared" si="669"/>
        <v/>
      </c>
      <c r="CX358" s="44" t="s">
        <v>213</v>
      </c>
      <c r="CY358" s="88">
        <v>7</v>
      </c>
      <c r="CZ358" s="29" t="str">
        <f t="shared" ref="CZ358:DV358" si="670">IF(ISNA(MATCH(CZ317,$AF$53:$AF$112,0)),"",INDEX($C$53:$C$112,MATCH(CZ317,$AF$53:$AF$112,0)))</f>
        <v/>
      </c>
      <c r="DA358" s="29" t="str">
        <f t="shared" si="670"/>
        <v/>
      </c>
      <c r="DB358" s="29" t="str">
        <f t="shared" si="670"/>
        <v/>
      </c>
      <c r="DC358" s="29" t="str">
        <f t="shared" si="670"/>
        <v/>
      </c>
      <c r="DD358" s="29" t="str">
        <f t="shared" si="670"/>
        <v/>
      </c>
      <c r="DE358" s="29" t="str">
        <f t="shared" si="670"/>
        <v/>
      </c>
      <c r="DF358" s="29" t="str">
        <f t="shared" si="670"/>
        <v/>
      </c>
      <c r="DG358" s="29" t="str">
        <f t="shared" si="670"/>
        <v/>
      </c>
      <c r="DH358" s="29" t="str">
        <f t="shared" si="670"/>
        <v/>
      </c>
      <c r="DI358" s="29" t="str">
        <f t="shared" si="670"/>
        <v/>
      </c>
      <c r="DJ358" s="29" t="str">
        <f t="shared" si="670"/>
        <v/>
      </c>
      <c r="DK358" s="29" t="str">
        <f t="shared" si="670"/>
        <v/>
      </c>
      <c r="DL358" s="29" t="str">
        <f t="shared" si="670"/>
        <v/>
      </c>
      <c r="DM358" s="29" t="str">
        <f t="shared" si="670"/>
        <v/>
      </c>
      <c r="DN358" s="29" t="str">
        <f t="shared" si="670"/>
        <v/>
      </c>
      <c r="DO358" s="29" t="str">
        <f t="shared" si="670"/>
        <v/>
      </c>
      <c r="DP358" s="29" t="str">
        <f t="shared" si="670"/>
        <v/>
      </c>
      <c r="DQ358" s="29" t="str">
        <f t="shared" si="670"/>
        <v/>
      </c>
      <c r="DR358" s="29" t="str">
        <f t="shared" si="670"/>
        <v/>
      </c>
      <c r="DS358" s="29" t="str">
        <f t="shared" si="670"/>
        <v/>
      </c>
      <c r="DT358" s="29" t="str">
        <f t="shared" si="670"/>
        <v/>
      </c>
      <c r="DU358" s="29" t="str">
        <f t="shared" si="670"/>
        <v/>
      </c>
      <c r="DV358" s="29" t="str">
        <f t="shared" si="670"/>
        <v/>
      </c>
      <c r="DX358" s="44" t="s">
        <v>213</v>
      </c>
      <c r="DY358" s="88">
        <v>7</v>
      </c>
      <c r="DZ358" s="29" t="str">
        <f t="shared" ref="DZ358:FV358" si="671">IF(ISNA(MATCH(DZ317,$AF$53:$AF$112,0)),"",INDEX($C$53:$C$112,MATCH(DZ317,$AF$53:$AF$112,0)))</f>
        <v/>
      </c>
      <c r="EA358" s="29" t="str">
        <f t="shared" si="671"/>
        <v/>
      </c>
      <c r="EB358" s="29" t="str">
        <f t="shared" si="671"/>
        <v/>
      </c>
      <c r="EC358" s="29" t="str">
        <f t="shared" si="671"/>
        <v/>
      </c>
      <c r="ED358" s="29" t="str">
        <f t="shared" si="671"/>
        <v/>
      </c>
      <c r="EE358" s="29" t="str">
        <f t="shared" si="671"/>
        <v/>
      </c>
      <c r="EF358" s="29" t="str">
        <f t="shared" si="671"/>
        <v/>
      </c>
      <c r="EG358" s="29" t="str">
        <f t="shared" si="671"/>
        <v/>
      </c>
      <c r="EH358" s="29" t="str">
        <f t="shared" si="671"/>
        <v/>
      </c>
      <c r="EI358" s="29" t="str">
        <f t="shared" si="671"/>
        <v/>
      </c>
      <c r="EJ358" s="29" t="str">
        <f t="shared" si="671"/>
        <v/>
      </c>
      <c r="EK358" s="29" t="str">
        <f t="shared" si="671"/>
        <v/>
      </c>
      <c r="EL358" s="29" t="str">
        <f t="shared" si="671"/>
        <v/>
      </c>
      <c r="EM358" s="29" t="str">
        <f t="shared" si="671"/>
        <v/>
      </c>
      <c r="EN358" s="29" t="str">
        <f t="shared" si="671"/>
        <v/>
      </c>
      <c r="EO358" s="29" t="str">
        <f t="shared" si="671"/>
        <v/>
      </c>
      <c r="EP358" s="29" t="str">
        <f t="shared" si="671"/>
        <v/>
      </c>
      <c r="EQ358" s="29" t="str">
        <f t="shared" si="671"/>
        <v/>
      </c>
      <c r="ER358" s="29" t="str">
        <f t="shared" si="671"/>
        <v/>
      </c>
      <c r="ES358" s="29" t="str">
        <f t="shared" si="671"/>
        <v/>
      </c>
      <c r="ET358" s="29" t="str">
        <f t="shared" si="671"/>
        <v/>
      </c>
      <c r="EU358" s="29" t="str">
        <f t="shared" si="671"/>
        <v/>
      </c>
      <c r="EV358" s="29" t="str">
        <f t="shared" si="671"/>
        <v/>
      </c>
      <c r="EX358" s="44" t="s">
        <v>213</v>
      </c>
      <c r="EY358" s="88">
        <v>7</v>
      </c>
      <c r="EZ358" s="29" t="str">
        <f t="shared" ref="EZ358:FU358" si="672">IF(ISNA(MATCH(EZ317,$AF$53:$AF$112,0)),"",INDEX($C$53:$C$112,MATCH(EZ317,$AF$53:$AF$112,0)))</f>
        <v/>
      </c>
      <c r="FA358" s="29" t="str">
        <f t="shared" si="672"/>
        <v/>
      </c>
      <c r="FB358" s="29" t="str">
        <f t="shared" si="672"/>
        <v/>
      </c>
      <c r="FC358" s="29" t="str">
        <f t="shared" si="672"/>
        <v/>
      </c>
      <c r="FD358" s="29" t="str">
        <f t="shared" si="672"/>
        <v/>
      </c>
      <c r="FE358" s="29" t="str">
        <f t="shared" si="672"/>
        <v/>
      </c>
      <c r="FF358" s="29" t="str">
        <f t="shared" si="672"/>
        <v/>
      </c>
      <c r="FG358" s="29" t="str">
        <f t="shared" si="672"/>
        <v/>
      </c>
      <c r="FH358" s="29" t="str">
        <f t="shared" si="672"/>
        <v/>
      </c>
      <c r="FI358" s="29" t="str">
        <f t="shared" si="672"/>
        <v/>
      </c>
      <c r="FJ358" s="29" t="str">
        <f t="shared" si="672"/>
        <v/>
      </c>
      <c r="FK358" s="29" t="str">
        <f t="shared" si="672"/>
        <v/>
      </c>
      <c r="FL358" s="29" t="str">
        <f t="shared" si="672"/>
        <v/>
      </c>
      <c r="FM358" s="29" t="str">
        <f t="shared" si="672"/>
        <v/>
      </c>
      <c r="FN358" s="29" t="str">
        <f t="shared" si="672"/>
        <v/>
      </c>
      <c r="FO358" s="29" t="str">
        <f t="shared" si="672"/>
        <v/>
      </c>
      <c r="FP358" s="29" t="str">
        <f t="shared" si="672"/>
        <v/>
      </c>
      <c r="FQ358" s="29" t="str">
        <f t="shared" si="672"/>
        <v/>
      </c>
      <c r="FR358" s="29" t="str">
        <f t="shared" si="672"/>
        <v/>
      </c>
      <c r="FS358" s="29" t="str">
        <f t="shared" si="672"/>
        <v/>
      </c>
      <c r="FT358" s="29" t="str">
        <f t="shared" si="672"/>
        <v/>
      </c>
      <c r="FU358" s="29" t="str">
        <f t="shared" si="672"/>
        <v/>
      </c>
      <c r="FV358" s="29" t="str">
        <f t="shared" si="671"/>
        <v/>
      </c>
    </row>
    <row r="359" spans="9:178" x14ac:dyDescent="0.25">
      <c r="I359" s="22" t="s">
        <v>214</v>
      </c>
      <c r="J359" s="29">
        <v>1</v>
      </c>
      <c r="K359" s="94" t="str">
        <f t="shared" ref="K359:AR359" si="673">K278</f>
        <v>10Б</v>
      </c>
      <c r="L359" s="94" t="str">
        <f t="shared" si="673"/>
        <v/>
      </c>
      <c r="M359" s="94" t="str">
        <f t="shared" si="673"/>
        <v>7А</v>
      </c>
      <c r="N359" s="94" t="str">
        <f t="shared" si="673"/>
        <v/>
      </c>
      <c r="O359" s="94" t="str">
        <f t="shared" si="673"/>
        <v>6А</v>
      </c>
      <c r="P359" s="94" t="str">
        <f t="shared" si="673"/>
        <v/>
      </c>
      <c r="Q359" s="94" t="str">
        <f t="shared" si="673"/>
        <v>6В</v>
      </c>
      <c r="R359" s="94" t="str">
        <f t="shared" si="673"/>
        <v>9А</v>
      </c>
      <c r="S359" s="94" t="str">
        <f t="shared" si="673"/>
        <v/>
      </c>
      <c r="T359" s="94" t="str">
        <f t="shared" si="673"/>
        <v/>
      </c>
      <c r="U359" s="94" t="str">
        <f t="shared" si="673"/>
        <v>8Б</v>
      </c>
      <c r="V359" s="94" t="str">
        <f t="shared" si="673"/>
        <v/>
      </c>
      <c r="W359" s="94" t="str">
        <f t="shared" si="673"/>
        <v/>
      </c>
      <c r="X359" s="94" t="str">
        <f t="shared" si="673"/>
        <v/>
      </c>
      <c r="Y359" s="94" t="str">
        <f t="shared" si="673"/>
        <v/>
      </c>
      <c r="Z359" s="94" t="str">
        <f t="shared" si="673"/>
        <v>8А</v>
      </c>
      <c r="AA359" s="94" t="str">
        <f t="shared" si="673"/>
        <v>11А</v>
      </c>
      <c r="AB359" s="94" t="str">
        <f t="shared" si="673"/>
        <v/>
      </c>
      <c r="AC359" s="94" t="str">
        <f t="shared" si="673"/>
        <v>5А</v>
      </c>
      <c r="AD359" s="94" t="str">
        <f t="shared" si="673"/>
        <v>8Б</v>
      </c>
      <c r="AE359" s="94" t="str">
        <f t="shared" si="673"/>
        <v>7Б</v>
      </c>
      <c r="AF359" s="94" t="str">
        <f t="shared" si="673"/>
        <v>10А</v>
      </c>
      <c r="AG359" s="94" t="str">
        <f t="shared" si="673"/>
        <v/>
      </c>
      <c r="AH359" s="94" t="str">
        <f t="shared" si="673"/>
        <v>10А</v>
      </c>
      <c r="AI359" s="94" t="str">
        <f t="shared" si="673"/>
        <v>5Б</v>
      </c>
      <c r="AJ359" s="94" t="str">
        <f t="shared" si="673"/>
        <v>8В</v>
      </c>
      <c r="AK359" s="94" t="str">
        <f t="shared" si="673"/>
        <v/>
      </c>
      <c r="AL359" s="94" t="str">
        <f t="shared" si="673"/>
        <v>5В</v>
      </c>
      <c r="AM359" s="94" t="str">
        <f t="shared" si="673"/>
        <v>9Б</v>
      </c>
      <c r="AN359" s="94" t="str">
        <f t="shared" si="673"/>
        <v>7В</v>
      </c>
      <c r="AO359" s="94" t="str">
        <f t="shared" si="673"/>
        <v/>
      </c>
      <c r="AP359" s="94" t="str">
        <f t="shared" si="673"/>
        <v>6Б</v>
      </c>
      <c r="AQ359" s="94" t="str">
        <f t="shared" si="673"/>
        <v>6Б</v>
      </c>
      <c r="AR359" s="94" t="str">
        <f t="shared" si="673"/>
        <v/>
      </c>
      <c r="AW359" s="39" t="s">
        <v>214</v>
      </c>
      <c r="AX359" s="29">
        <v>1</v>
      </c>
      <c r="AY359" s="27" t="str">
        <f t="shared" si="511"/>
        <v>Нех</v>
      </c>
      <c r="AZ359" s="27" t="str">
        <f t="shared" si="512"/>
        <v>Дуб</v>
      </c>
      <c r="BA359" s="27" t="str">
        <f t="shared" si="513"/>
        <v>Жег</v>
      </c>
      <c r="BB359" s="27" t="str">
        <f t="shared" si="514"/>
        <v>Зми</v>
      </c>
      <c r="BC359" s="27" t="str">
        <f t="shared" si="515"/>
        <v>Чер/Хом</v>
      </c>
      <c r="BD359" s="27" t="str">
        <f t="shared" si="516"/>
        <v>БЕВ</v>
      </c>
      <c r="BE359" s="27" t="str">
        <f t="shared" si="517"/>
        <v>Сок</v>
      </c>
      <c r="BF359" s="27" t="str">
        <f t="shared" si="518"/>
        <v>Сем</v>
      </c>
      <c r="BG359" s="27" t="str">
        <f t="shared" si="519"/>
        <v>Мор</v>
      </c>
      <c r="BH359" s="27" t="str">
        <f t="shared" si="520"/>
        <v>ОВТ</v>
      </c>
      <c r="BI359" s="27" t="str">
        <f t="shared" si="521"/>
        <v>Яро/Мал</v>
      </c>
      <c r="BJ359" s="27" t="str">
        <f t="shared" si="522"/>
        <v>Бин</v>
      </c>
      <c r="BK359" s="27" t="str">
        <f t="shared" si="523"/>
        <v>Зах</v>
      </c>
      <c r="BL359" s="27" t="str">
        <f t="shared" si="524"/>
        <v>Кас</v>
      </c>
      <c r="BM359" s="27" t="str">
        <f t="shared" si="525"/>
        <v>Мох/Мил</v>
      </c>
      <c r="BN359" s="27" t="str">
        <f t="shared" si="526"/>
        <v>Лоз</v>
      </c>
      <c r="BO359" s="27" t="str">
        <f t="shared" si="527"/>
        <v>Нов</v>
      </c>
      <c r="BP359" s="27" t="str">
        <f t="shared" si="528"/>
        <v/>
      </c>
      <c r="BQ359" s="27" t="str">
        <f t="shared" si="529"/>
        <v/>
      </c>
      <c r="BR359" s="27" t="str">
        <f t="shared" si="530"/>
        <v/>
      </c>
      <c r="BS359" s="27" t="str">
        <f t="shared" si="531"/>
        <v/>
      </c>
      <c r="BT359" s="27" t="str">
        <f t="shared" si="532"/>
        <v/>
      </c>
      <c r="BU359" s="27" t="str">
        <f t="shared" si="533"/>
        <v/>
      </c>
      <c r="BW359" s="39" t="s">
        <v>214</v>
      </c>
      <c r="BX359" s="29">
        <v>1</v>
      </c>
      <c r="BY359" s="29" t="str">
        <f t="shared" ref="BY359:CU359" si="674">IF(ISNA(MATCH(BY318,$AF$53:$AF$112,0)),"",INDEX($C$53:$C$112,MATCH(BY318,$AF$53:$AF$112,0)))</f>
        <v>Нех</v>
      </c>
      <c r="BZ359" s="29" t="str">
        <f t="shared" si="674"/>
        <v>Дуб</v>
      </c>
      <c r="CA359" s="29" t="str">
        <f t="shared" si="674"/>
        <v>Жег</v>
      </c>
      <c r="CB359" s="29" t="str">
        <f t="shared" si="674"/>
        <v>Зми</v>
      </c>
      <c r="CC359" s="29" t="str">
        <f t="shared" si="674"/>
        <v>Чер</v>
      </c>
      <c r="CD359" s="29" t="str">
        <f t="shared" si="674"/>
        <v>БЕВ</v>
      </c>
      <c r="CE359" s="29" t="str">
        <f t="shared" si="674"/>
        <v>Сок</v>
      </c>
      <c r="CF359" s="29" t="str">
        <f t="shared" si="674"/>
        <v>Сем</v>
      </c>
      <c r="CG359" s="29" t="str">
        <f t="shared" si="674"/>
        <v>Мор</v>
      </c>
      <c r="CH359" s="29" t="str">
        <f t="shared" si="674"/>
        <v>ОВТ</v>
      </c>
      <c r="CI359" s="29" t="str">
        <f t="shared" si="674"/>
        <v>Яро</v>
      </c>
      <c r="CJ359" s="29" t="str">
        <f t="shared" si="674"/>
        <v>Бин</v>
      </c>
      <c r="CK359" s="29" t="str">
        <f t="shared" si="674"/>
        <v>Зах</v>
      </c>
      <c r="CL359" s="29" t="str">
        <f t="shared" si="674"/>
        <v>Кас</v>
      </c>
      <c r="CM359" s="29" t="str">
        <f t="shared" si="674"/>
        <v>Мох</v>
      </c>
      <c r="CN359" s="29" t="str">
        <f t="shared" si="674"/>
        <v>Лоз</v>
      </c>
      <c r="CO359" s="29" t="str">
        <f t="shared" si="674"/>
        <v>Нов</v>
      </c>
      <c r="CP359" s="29" t="str">
        <f t="shared" si="674"/>
        <v/>
      </c>
      <c r="CQ359" s="29" t="str">
        <f t="shared" si="674"/>
        <v/>
      </c>
      <c r="CR359" s="29" t="str">
        <f t="shared" si="674"/>
        <v/>
      </c>
      <c r="CS359" s="29" t="str">
        <f t="shared" si="674"/>
        <v/>
      </c>
      <c r="CT359" s="29" t="str">
        <f t="shared" si="674"/>
        <v/>
      </c>
      <c r="CU359" s="29" t="str">
        <f t="shared" si="674"/>
        <v/>
      </c>
      <c r="CX359" s="39" t="s">
        <v>214</v>
      </c>
      <c r="CY359" s="29">
        <v>1</v>
      </c>
      <c r="CZ359" s="29" t="str">
        <f t="shared" ref="CZ359:DV359" si="675">IF(ISNA(MATCH(CZ318,$AF$53:$AF$112,0)),"",INDEX($C$53:$C$112,MATCH(CZ318,$AF$53:$AF$112,0)))</f>
        <v/>
      </c>
      <c r="DA359" s="29" t="str">
        <f t="shared" si="675"/>
        <v/>
      </c>
      <c r="DB359" s="29" t="str">
        <f t="shared" si="675"/>
        <v/>
      </c>
      <c r="DC359" s="29" t="str">
        <f t="shared" si="675"/>
        <v/>
      </c>
      <c r="DD359" s="29" t="str">
        <f t="shared" si="675"/>
        <v>Хом</v>
      </c>
      <c r="DE359" s="29" t="str">
        <f t="shared" si="675"/>
        <v/>
      </c>
      <c r="DF359" s="29" t="str">
        <f t="shared" si="675"/>
        <v/>
      </c>
      <c r="DG359" s="29" t="str">
        <f t="shared" si="675"/>
        <v/>
      </c>
      <c r="DH359" s="29" t="str">
        <f t="shared" si="675"/>
        <v/>
      </c>
      <c r="DI359" s="29" t="str">
        <f t="shared" si="675"/>
        <v/>
      </c>
      <c r="DJ359" s="29" t="str">
        <f t="shared" si="675"/>
        <v>Мал</v>
      </c>
      <c r="DK359" s="29" t="str">
        <f t="shared" si="675"/>
        <v/>
      </c>
      <c r="DL359" s="29" t="str">
        <f t="shared" si="675"/>
        <v/>
      </c>
      <c r="DM359" s="29" t="str">
        <f t="shared" si="675"/>
        <v/>
      </c>
      <c r="DN359" s="29" t="str">
        <f t="shared" si="675"/>
        <v>Мил</v>
      </c>
      <c r="DO359" s="29" t="str">
        <f t="shared" si="675"/>
        <v/>
      </c>
      <c r="DP359" s="29" t="str">
        <f t="shared" si="675"/>
        <v/>
      </c>
      <c r="DQ359" s="29" t="str">
        <f t="shared" si="675"/>
        <v/>
      </c>
      <c r="DR359" s="29" t="str">
        <f t="shared" si="675"/>
        <v/>
      </c>
      <c r="DS359" s="29" t="str">
        <f t="shared" si="675"/>
        <v/>
      </c>
      <c r="DT359" s="29" t="str">
        <f t="shared" si="675"/>
        <v/>
      </c>
      <c r="DU359" s="29" t="str">
        <f t="shared" si="675"/>
        <v/>
      </c>
      <c r="DV359" s="29" t="str">
        <f t="shared" si="675"/>
        <v/>
      </c>
      <c r="DX359" s="39" t="s">
        <v>214</v>
      </c>
      <c r="DY359" s="29">
        <v>1</v>
      </c>
      <c r="DZ359" s="29" t="str">
        <f t="shared" ref="DZ359:FV359" si="676">IF(ISNA(MATCH(DZ318,$AF$53:$AF$112,0)),"",INDEX($C$53:$C$112,MATCH(DZ318,$AF$53:$AF$112,0)))</f>
        <v/>
      </c>
      <c r="EA359" s="29" t="str">
        <f t="shared" si="676"/>
        <v/>
      </c>
      <c r="EB359" s="29" t="str">
        <f t="shared" si="676"/>
        <v/>
      </c>
      <c r="EC359" s="29" t="str">
        <f t="shared" si="676"/>
        <v/>
      </c>
      <c r="ED359" s="29" t="str">
        <f t="shared" si="676"/>
        <v/>
      </c>
      <c r="EE359" s="29" t="str">
        <f t="shared" si="676"/>
        <v/>
      </c>
      <c r="EF359" s="29" t="str">
        <f t="shared" si="676"/>
        <v/>
      </c>
      <c r="EG359" s="29" t="str">
        <f t="shared" si="676"/>
        <v/>
      </c>
      <c r="EH359" s="29" t="str">
        <f t="shared" si="676"/>
        <v/>
      </c>
      <c r="EI359" s="29" t="str">
        <f t="shared" si="676"/>
        <v/>
      </c>
      <c r="EJ359" s="29" t="str">
        <f t="shared" si="676"/>
        <v/>
      </c>
      <c r="EK359" s="29" t="str">
        <f t="shared" si="676"/>
        <v/>
      </c>
      <c r="EL359" s="29" t="str">
        <f t="shared" si="676"/>
        <v/>
      </c>
      <c r="EM359" s="29" t="str">
        <f t="shared" si="676"/>
        <v/>
      </c>
      <c r="EN359" s="29" t="str">
        <f t="shared" si="676"/>
        <v/>
      </c>
      <c r="EO359" s="29" t="str">
        <f t="shared" si="676"/>
        <v/>
      </c>
      <c r="EP359" s="29" t="str">
        <f t="shared" si="676"/>
        <v/>
      </c>
      <c r="EQ359" s="29" t="str">
        <f t="shared" si="676"/>
        <v/>
      </c>
      <c r="ER359" s="29" t="str">
        <f t="shared" si="676"/>
        <v/>
      </c>
      <c r="ES359" s="29" t="str">
        <f t="shared" si="676"/>
        <v/>
      </c>
      <c r="ET359" s="29" t="str">
        <f t="shared" si="676"/>
        <v/>
      </c>
      <c r="EU359" s="29" t="str">
        <f t="shared" si="676"/>
        <v/>
      </c>
      <c r="EV359" s="29" t="str">
        <f t="shared" si="676"/>
        <v/>
      </c>
      <c r="EX359" s="39" t="s">
        <v>214</v>
      </c>
      <c r="EY359" s="29">
        <v>1</v>
      </c>
      <c r="EZ359" s="29" t="str">
        <f t="shared" ref="EZ359:FU359" si="677">IF(ISNA(MATCH(EZ318,$AF$53:$AF$112,0)),"",INDEX($C$53:$C$112,MATCH(EZ318,$AF$53:$AF$112,0)))</f>
        <v/>
      </c>
      <c r="FA359" s="29" t="str">
        <f t="shared" si="677"/>
        <v/>
      </c>
      <c r="FB359" s="29" t="str">
        <f t="shared" si="677"/>
        <v/>
      </c>
      <c r="FC359" s="29" t="str">
        <f t="shared" si="677"/>
        <v/>
      </c>
      <c r="FD359" s="29" t="str">
        <f t="shared" si="677"/>
        <v/>
      </c>
      <c r="FE359" s="29" t="str">
        <f t="shared" si="677"/>
        <v/>
      </c>
      <c r="FF359" s="29" t="str">
        <f t="shared" si="677"/>
        <v/>
      </c>
      <c r="FG359" s="29" t="str">
        <f t="shared" si="677"/>
        <v/>
      </c>
      <c r="FH359" s="29" t="str">
        <f t="shared" si="677"/>
        <v/>
      </c>
      <c r="FI359" s="29" t="str">
        <f t="shared" si="677"/>
        <v/>
      </c>
      <c r="FJ359" s="29" t="str">
        <f t="shared" si="677"/>
        <v/>
      </c>
      <c r="FK359" s="29" t="str">
        <f t="shared" si="677"/>
        <v/>
      </c>
      <c r="FL359" s="29" t="str">
        <f t="shared" si="677"/>
        <v/>
      </c>
      <c r="FM359" s="29" t="str">
        <f t="shared" si="677"/>
        <v/>
      </c>
      <c r="FN359" s="29" t="str">
        <f t="shared" si="677"/>
        <v/>
      </c>
      <c r="FO359" s="29" t="str">
        <f t="shared" si="677"/>
        <v/>
      </c>
      <c r="FP359" s="29" t="str">
        <f t="shared" si="677"/>
        <v/>
      </c>
      <c r="FQ359" s="29" t="str">
        <f t="shared" si="677"/>
        <v/>
      </c>
      <c r="FR359" s="29" t="str">
        <f t="shared" si="677"/>
        <v/>
      </c>
      <c r="FS359" s="29" t="str">
        <f t="shared" si="677"/>
        <v/>
      </c>
      <c r="FT359" s="29" t="str">
        <f t="shared" si="677"/>
        <v/>
      </c>
      <c r="FU359" s="29" t="str">
        <f t="shared" si="677"/>
        <v/>
      </c>
      <c r="FV359" s="29" t="str">
        <f t="shared" si="676"/>
        <v/>
      </c>
    </row>
    <row r="360" spans="9:178" x14ac:dyDescent="0.25">
      <c r="I360" s="22" t="s">
        <v>214</v>
      </c>
      <c r="J360" s="29">
        <v>2</v>
      </c>
      <c r="K360" s="94" t="str">
        <f t="shared" ref="K360:AR360" si="678">K279</f>
        <v/>
      </c>
      <c r="L360" s="94" t="str">
        <f t="shared" si="678"/>
        <v/>
      </c>
      <c r="M360" s="94" t="str">
        <f t="shared" si="678"/>
        <v/>
      </c>
      <c r="N360" s="94" t="str">
        <f t="shared" si="678"/>
        <v/>
      </c>
      <c r="O360" s="94" t="str">
        <f t="shared" si="678"/>
        <v/>
      </c>
      <c r="P360" s="94" t="str">
        <f t="shared" si="678"/>
        <v>7В</v>
      </c>
      <c r="Q360" s="94" t="str">
        <f t="shared" si="678"/>
        <v>6В</v>
      </c>
      <c r="R360" s="94" t="str">
        <f t="shared" si="678"/>
        <v>9А</v>
      </c>
      <c r="S360" s="94" t="str">
        <f t="shared" si="678"/>
        <v>11А</v>
      </c>
      <c r="T360" s="94" t="str">
        <f t="shared" si="678"/>
        <v>8Б</v>
      </c>
      <c r="U360" s="94" t="str">
        <f t="shared" si="678"/>
        <v>11А</v>
      </c>
      <c r="V360" s="94" t="str">
        <f t="shared" si="678"/>
        <v>8В</v>
      </c>
      <c r="W360" s="94" t="str">
        <f t="shared" si="678"/>
        <v>8Б</v>
      </c>
      <c r="X360" s="94" t="str">
        <f t="shared" si="678"/>
        <v/>
      </c>
      <c r="Y360" s="94" t="str">
        <f t="shared" si="678"/>
        <v>8В</v>
      </c>
      <c r="Z360" s="94" t="str">
        <f t="shared" si="678"/>
        <v>10А</v>
      </c>
      <c r="AA360" s="94" t="str">
        <f t="shared" si="678"/>
        <v>9Б</v>
      </c>
      <c r="AB360" s="94" t="str">
        <f t="shared" si="678"/>
        <v>5В</v>
      </c>
      <c r="AC360" s="94" t="str">
        <f t="shared" si="678"/>
        <v/>
      </c>
      <c r="AD360" s="94" t="str">
        <f t="shared" si="678"/>
        <v>8Б</v>
      </c>
      <c r="AE360" s="94" t="str">
        <f t="shared" si="678"/>
        <v>10А</v>
      </c>
      <c r="AF360" s="94" t="str">
        <f t="shared" si="678"/>
        <v>8А</v>
      </c>
      <c r="AG360" s="94" t="str">
        <f t="shared" si="678"/>
        <v/>
      </c>
      <c r="AH360" s="94" t="str">
        <f t="shared" si="678"/>
        <v>7Б</v>
      </c>
      <c r="AI360" s="94" t="str">
        <f t="shared" si="678"/>
        <v>5А</v>
      </c>
      <c r="AJ360" s="94" t="str">
        <f t="shared" si="678"/>
        <v>7А</v>
      </c>
      <c r="AK360" s="94" t="str">
        <f t="shared" si="678"/>
        <v/>
      </c>
      <c r="AL360" s="94" t="str">
        <f t="shared" si="678"/>
        <v>10Б</v>
      </c>
      <c r="AM360" s="94" t="str">
        <f t="shared" si="678"/>
        <v>6А</v>
      </c>
      <c r="AN360" s="94" t="str">
        <f t="shared" si="678"/>
        <v/>
      </c>
      <c r="AO360" s="94" t="str">
        <f t="shared" si="678"/>
        <v>5Б</v>
      </c>
      <c r="AP360" s="94" t="str">
        <f t="shared" si="678"/>
        <v>6Б</v>
      </c>
      <c r="AQ360" s="94" t="str">
        <f t="shared" si="678"/>
        <v>6Б</v>
      </c>
      <c r="AR360" s="94" t="str">
        <f t="shared" si="678"/>
        <v/>
      </c>
      <c r="AW360" s="39" t="s">
        <v>214</v>
      </c>
      <c r="AX360" s="29">
        <v>2</v>
      </c>
      <c r="AY360" s="27" t="str">
        <f t="shared" si="511"/>
        <v>Дуб</v>
      </c>
      <c r="AZ360" s="27" t="str">
        <f t="shared" si="512"/>
        <v>Кор</v>
      </c>
      <c r="BA360" s="27" t="str">
        <f t="shared" si="513"/>
        <v>Бер</v>
      </c>
      <c r="BB360" s="27" t="str">
        <f t="shared" si="514"/>
        <v>Кас</v>
      </c>
      <c r="BC360" s="27" t="str">
        <f t="shared" si="515"/>
        <v>Чер/Хом</v>
      </c>
      <c r="BD360" s="27" t="str">
        <f t="shared" si="516"/>
        <v>БЕВ</v>
      </c>
      <c r="BE360" s="27" t="str">
        <f t="shared" si="517"/>
        <v>Бин</v>
      </c>
      <c r="BF360" s="27" t="str">
        <f t="shared" si="518"/>
        <v>Мох</v>
      </c>
      <c r="BG360" s="27" t="str">
        <f t="shared" si="519"/>
        <v>Вай</v>
      </c>
      <c r="BH360" s="27" t="str">
        <f t="shared" si="520"/>
        <v>Мил</v>
      </c>
      <c r="BI360" s="27" t="str">
        <f t="shared" si="521"/>
        <v>Мал/БЛА/Дем</v>
      </c>
      <c r="BJ360" s="27" t="str">
        <f t="shared" si="522"/>
        <v>Вас/Ярм</v>
      </c>
      <c r="BK360" s="27" t="str">
        <f t="shared" si="523"/>
        <v>Зах</v>
      </c>
      <c r="BL360" s="27" t="str">
        <f t="shared" si="524"/>
        <v>Нов</v>
      </c>
      <c r="BM360" s="27" t="str">
        <f t="shared" si="525"/>
        <v>ОВТ/Сем</v>
      </c>
      <c r="BN360" s="27" t="str">
        <f t="shared" si="526"/>
        <v>Жег</v>
      </c>
      <c r="BO360" s="27" t="str">
        <f t="shared" si="527"/>
        <v>Вла/Яро</v>
      </c>
      <c r="BP360" s="27" t="str">
        <f t="shared" si="528"/>
        <v/>
      </c>
      <c r="BQ360" s="27" t="str">
        <f t="shared" si="529"/>
        <v/>
      </c>
      <c r="BR360" s="27" t="str">
        <f t="shared" si="530"/>
        <v/>
      </c>
      <c r="BS360" s="27" t="str">
        <f t="shared" si="531"/>
        <v/>
      </c>
      <c r="BT360" s="27" t="str">
        <f t="shared" si="532"/>
        <v/>
      </c>
      <c r="BU360" s="27" t="str">
        <f t="shared" si="533"/>
        <v/>
      </c>
      <c r="BW360" s="39" t="s">
        <v>214</v>
      </c>
      <c r="BX360" s="29">
        <v>2</v>
      </c>
      <c r="BY360" s="29" t="str">
        <f t="shared" ref="BY360:CU360" si="679">IF(ISNA(MATCH(BY319,$AF$53:$AF$112,0)),"",INDEX($C$53:$C$112,MATCH(BY319,$AF$53:$AF$112,0)))</f>
        <v>Дуб</v>
      </c>
      <c r="BZ360" s="29" t="str">
        <f t="shared" si="679"/>
        <v>Кор</v>
      </c>
      <c r="CA360" s="29" t="str">
        <f t="shared" si="679"/>
        <v>Бер</v>
      </c>
      <c r="CB360" s="29" t="str">
        <f t="shared" si="679"/>
        <v>Кас</v>
      </c>
      <c r="CC360" s="29" t="str">
        <f t="shared" si="679"/>
        <v>Чер</v>
      </c>
      <c r="CD360" s="29" t="str">
        <f t="shared" si="679"/>
        <v>БЕВ</v>
      </c>
      <c r="CE360" s="29" t="str">
        <f t="shared" si="679"/>
        <v>Бин</v>
      </c>
      <c r="CF360" s="29" t="str">
        <f t="shared" si="679"/>
        <v>Мох</v>
      </c>
      <c r="CG360" s="29" t="str">
        <f t="shared" si="679"/>
        <v>Вай</v>
      </c>
      <c r="CH360" s="29" t="str">
        <f t="shared" si="679"/>
        <v>Мил</v>
      </c>
      <c r="CI360" s="29" t="str">
        <f t="shared" si="679"/>
        <v>Мал</v>
      </c>
      <c r="CJ360" s="29" t="str">
        <f t="shared" si="679"/>
        <v>Вас</v>
      </c>
      <c r="CK360" s="29" t="str">
        <f t="shared" si="679"/>
        <v>Зах</v>
      </c>
      <c r="CL360" s="29" t="str">
        <f t="shared" si="679"/>
        <v>Нов</v>
      </c>
      <c r="CM360" s="29" t="str">
        <f t="shared" si="679"/>
        <v>ОВТ</v>
      </c>
      <c r="CN360" s="29" t="str">
        <f t="shared" si="679"/>
        <v>Жег</v>
      </c>
      <c r="CO360" s="29" t="str">
        <f t="shared" si="679"/>
        <v>Вла</v>
      </c>
      <c r="CP360" s="29" t="str">
        <f t="shared" si="679"/>
        <v/>
      </c>
      <c r="CQ360" s="29" t="str">
        <f t="shared" si="679"/>
        <v/>
      </c>
      <c r="CR360" s="29" t="str">
        <f t="shared" si="679"/>
        <v/>
      </c>
      <c r="CS360" s="29" t="str">
        <f t="shared" si="679"/>
        <v/>
      </c>
      <c r="CT360" s="29" t="str">
        <f t="shared" si="679"/>
        <v/>
      </c>
      <c r="CU360" s="29" t="str">
        <f t="shared" si="679"/>
        <v/>
      </c>
      <c r="CX360" s="39" t="s">
        <v>214</v>
      </c>
      <c r="CY360" s="29">
        <v>2</v>
      </c>
      <c r="CZ360" s="29" t="str">
        <f t="shared" ref="CZ360:DV360" si="680">IF(ISNA(MATCH(CZ319,$AF$53:$AF$112,0)),"",INDEX($C$53:$C$112,MATCH(CZ319,$AF$53:$AF$112,0)))</f>
        <v/>
      </c>
      <c r="DA360" s="29" t="str">
        <f t="shared" si="680"/>
        <v/>
      </c>
      <c r="DB360" s="29" t="str">
        <f t="shared" si="680"/>
        <v/>
      </c>
      <c r="DC360" s="29" t="str">
        <f t="shared" si="680"/>
        <v/>
      </c>
      <c r="DD360" s="29" t="str">
        <f t="shared" si="680"/>
        <v>Хом</v>
      </c>
      <c r="DE360" s="29" t="str">
        <f t="shared" si="680"/>
        <v/>
      </c>
      <c r="DF360" s="29" t="str">
        <f t="shared" si="680"/>
        <v/>
      </c>
      <c r="DG360" s="29" t="str">
        <f t="shared" si="680"/>
        <v/>
      </c>
      <c r="DH360" s="29" t="str">
        <f t="shared" si="680"/>
        <v/>
      </c>
      <c r="DI360" s="29" t="str">
        <f t="shared" si="680"/>
        <v/>
      </c>
      <c r="DJ360" s="29" t="str">
        <f t="shared" si="680"/>
        <v>БЛА</v>
      </c>
      <c r="DK360" s="29" t="str">
        <f t="shared" si="680"/>
        <v>Ярм</v>
      </c>
      <c r="DL360" s="29" t="str">
        <f t="shared" si="680"/>
        <v/>
      </c>
      <c r="DM360" s="29" t="str">
        <f t="shared" si="680"/>
        <v/>
      </c>
      <c r="DN360" s="29" t="str">
        <f t="shared" si="680"/>
        <v>Сем</v>
      </c>
      <c r="DO360" s="29" t="str">
        <f t="shared" si="680"/>
        <v/>
      </c>
      <c r="DP360" s="29" t="str">
        <f t="shared" si="680"/>
        <v>Яро</v>
      </c>
      <c r="DQ360" s="29" t="str">
        <f t="shared" si="680"/>
        <v/>
      </c>
      <c r="DR360" s="29" t="str">
        <f t="shared" si="680"/>
        <v/>
      </c>
      <c r="DS360" s="29" t="str">
        <f t="shared" si="680"/>
        <v/>
      </c>
      <c r="DT360" s="29" t="str">
        <f t="shared" si="680"/>
        <v/>
      </c>
      <c r="DU360" s="29" t="str">
        <f t="shared" si="680"/>
        <v/>
      </c>
      <c r="DV360" s="29" t="str">
        <f t="shared" si="680"/>
        <v/>
      </c>
      <c r="DX360" s="39" t="s">
        <v>214</v>
      </c>
      <c r="DY360" s="29">
        <v>2</v>
      </c>
      <c r="DZ360" s="29" t="str">
        <f t="shared" ref="DZ360:FV360" si="681">IF(ISNA(MATCH(DZ319,$AF$53:$AF$112,0)),"",INDEX($C$53:$C$112,MATCH(DZ319,$AF$53:$AF$112,0)))</f>
        <v/>
      </c>
      <c r="EA360" s="29" t="str">
        <f t="shared" si="681"/>
        <v/>
      </c>
      <c r="EB360" s="29" t="str">
        <f t="shared" si="681"/>
        <v/>
      </c>
      <c r="EC360" s="29" t="str">
        <f t="shared" si="681"/>
        <v/>
      </c>
      <c r="ED360" s="29" t="str">
        <f t="shared" si="681"/>
        <v/>
      </c>
      <c r="EE360" s="29" t="str">
        <f t="shared" si="681"/>
        <v/>
      </c>
      <c r="EF360" s="29" t="str">
        <f t="shared" si="681"/>
        <v/>
      </c>
      <c r="EG360" s="29" t="str">
        <f t="shared" si="681"/>
        <v/>
      </c>
      <c r="EH360" s="29" t="str">
        <f t="shared" si="681"/>
        <v/>
      </c>
      <c r="EI360" s="29" t="str">
        <f t="shared" si="681"/>
        <v/>
      </c>
      <c r="EJ360" s="29" t="str">
        <f t="shared" si="681"/>
        <v>Дем</v>
      </c>
      <c r="EK360" s="29" t="str">
        <f t="shared" si="681"/>
        <v/>
      </c>
      <c r="EL360" s="29" t="str">
        <f t="shared" si="681"/>
        <v/>
      </c>
      <c r="EM360" s="29" t="str">
        <f t="shared" si="681"/>
        <v/>
      </c>
      <c r="EN360" s="29" t="str">
        <f t="shared" si="681"/>
        <v/>
      </c>
      <c r="EO360" s="29" t="str">
        <f t="shared" si="681"/>
        <v/>
      </c>
      <c r="EP360" s="29" t="str">
        <f t="shared" si="681"/>
        <v/>
      </c>
      <c r="EQ360" s="29" t="str">
        <f t="shared" si="681"/>
        <v/>
      </c>
      <c r="ER360" s="29" t="str">
        <f t="shared" si="681"/>
        <v/>
      </c>
      <c r="ES360" s="29" t="str">
        <f t="shared" si="681"/>
        <v/>
      </c>
      <c r="ET360" s="29" t="str">
        <f t="shared" si="681"/>
        <v/>
      </c>
      <c r="EU360" s="29" t="str">
        <f t="shared" si="681"/>
        <v/>
      </c>
      <c r="EV360" s="29" t="str">
        <f t="shared" si="681"/>
        <v/>
      </c>
      <c r="EX360" s="39" t="s">
        <v>214</v>
      </c>
      <c r="EY360" s="29">
        <v>2</v>
      </c>
      <c r="EZ360" s="29" t="str">
        <f t="shared" ref="EZ360:FU360" si="682">IF(ISNA(MATCH(EZ319,$AF$53:$AF$112,0)),"",INDEX($C$53:$C$112,MATCH(EZ319,$AF$53:$AF$112,0)))</f>
        <v/>
      </c>
      <c r="FA360" s="29" t="str">
        <f t="shared" si="682"/>
        <v/>
      </c>
      <c r="FB360" s="29" t="str">
        <f t="shared" si="682"/>
        <v/>
      </c>
      <c r="FC360" s="29" t="str">
        <f t="shared" si="682"/>
        <v/>
      </c>
      <c r="FD360" s="29" t="str">
        <f t="shared" si="682"/>
        <v/>
      </c>
      <c r="FE360" s="29" t="str">
        <f t="shared" si="682"/>
        <v/>
      </c>
      <c r="FF360" s="29" t="str">
        <f t="shared" si="682"/>
        <v/>
      </c>
      <c r="FG360" s="29" t="str">
        <f t="shared" si="682"/>
        <v/>
      </c>
      <c r="FH360" s="29" t="str">
        <f t="shared" si="682"/>
        <v/>
      </c>
      <c r="FI360" s="29" t="str">
        <f t="shared" si="682"/>
        <v/>
      </c>
      <c r="FJ360" s="29" t="str">
        <f t="shared" si="682"/>
        <v/>
      </c>
      <c r="FK360" s="29" t="str">
        <f t="shared" si="682"/>
        <v/>
      </c>
      <c r="FL360" s="29" t="str">
        <f t="shared" si="682"/>
        <v/>
      </c>
      <c r="FM360" s="29" t="str">
        <f t="shared" si="682"/>
        <v/>
      </c>
      <c r="FN360" s="29" t="str">
        <f t="shared" si="682"/>
        <v/>
      </c>
      <c r="FO360" s="29" t="str">
        <f t="shared" si="682"/>
        <v/>
      </c>
      <c r="FP360" s="29" t="str">
        <f t="shared" si="682"/>
        <v/>
      </c>
      <c r="FQ360" s="29" t="str">
        <f t="shared" si="682"/>
        <v/>
      </c>
      <c r="FR360" s="29" t="str">
        <f t="shared" si="682"/>
        <v/>
      </c>
      <c r="FS360" s="29" t="str">
        <f t="shared" si="682"/>
        <v/>
      </c>
      <c r="FT360" s="29" t="str">
        <f t="shared" si="682"/>
        <v/>
      </c>
      <c r="FU360" s="29" t="str">
        <f t="shared" si="682"/>
        <v/>
      </c>
      <c r="FV360" s="29" t="str">
        <f t="shared" si="681"/>
        <v/>
      </c>
    </row>
    <row r="361" spans="9:178" x14ac:dyDescent="0.25">
      <c r="I361" s="22" t="s">
        <v>214</v>
      </c>
      <c r="J361" s="29">
        <v>3</v>
      </c>
      <c r="K361" s="94" t="str">
        <f t="shared" ref="K361:AR361" si="683">K280</f>
        <v>5В</v>
      </c>
      <c r="L361" s="94" t="str">
        <f t="shared" si="683"/>
        <v/>
      </c>
      <c r="M361" s="94" t="str">
        <f t="shared" si="683"/>
        <v>5А</v>
      </c>
      <c r="N361" s="94" t="str">
        <f t="shared" si="683"/>
        <v/>
      </c>
      <c r="O361" s="94" t="str">
        <f t="shared" si="683"/>
        <v/>
      </c>
      <c r="P361" s="94" t="str">
        <f t="shared" si="683"/>
        <v>7В</v>
      </c>
      <c r="Q361" s="94" t="str">
        <f t="shared" si="683"/>
        <v>6Б</v>
      </c>
      <c r="R361" s="94" t="str">
        <f t="shared" si="683"/>
        <v/>
      </c>
      <c r="S361" s="94" t="str">
        <f t="shared" si="683"/>
        <v>8А</v>
      </c>
      <c r="T361" s="94" t="str">
        <f t="shared" si="683"/>
        <v/>
      </c>
      <c r="U361" s="94" t="str">
        <f t="shared" si="683"/>
        <v>9А</v>
      </c>
      <c r="V361" s="94" t="str">
        <f t="shared" si="683"/>
        <v>9Б</v>
      </c>
      <c r="W361" s="94" t="str">
        <f t="shared" si="683"/>
        <v>9А</v>
      </c>
      <c r="X361" s="94" t="str">
        <f t="shared" si="683"/>
        <v>9А</v>
      </c>
      <c r="Y361" s="94" t="str">
        <f t="shared" si="683"/>
        <v>9Б</v>
      </c>
      <c r="Z361" s="94" t="str">
        <f t="shared" si="683"/>
        <v>8В</v>
      </c>
      <c r="AA361" s="94" t="str">
        <f t="shared" si="683"/>
        <v>6А</v>
      </c>
      <c r="AB361" s="94" t="str">
        <f t="shared" si="683"/>
        <v>6В</v>
      </c>
      <c r="AC361" s="94" t="str">
        <f t="shared" si="683"/>
        <v>5Б</v>
      </c>
      <c r="AD361" s="94" t="str">
        <f t="shared" si="683"/>
        <v>8А</v>
      </c>
      <c r="AE361" s="94" t="str">
        <f t="shared" si="683"/>
        <v>7А</v>
      </c>
      <c r="AF361" s="94" t="str">
        <f t="shared" si="683"/>
        <v>11А</v>
      </c>
      <c r="AG361" s="94" t="str">
        <f t="shared" si="683"/>
        <v/>
      </c>
      <c r="AH361" s="94" t="str">
        <f t="shared" si="683"/>
        <v>11А</v>
      </c>
      <c r="AI361" s="94" t="str">
        <f t="shared" si="683"/>
        <v>8Б</v>
      </c>
      <c r="AJ361" s="94" t="str">
        <f t="shared" si="683"/>
        <v/>
      </c>
      <c r="AK361" s="94" t="str">
        <f t="shared" si="683"/>
        <v/>
      </c>
      <c r="AL361" s="94" t="str">
        <f t="shared" si="683"/>
        <v>10А</v>
      </c>
      <c r="AM361" s="94" t="str">
        <f t="shared" si="683"/>
        <v>10Б</v>
      </c>
      <c r="AN361" s="94" t="str">
        <f t="shared" si="683"/>
        <v>10Б</v>
      </c>
      <c r="AO361" s="94" t="str">
        <f t="shared" si="683"/>
        <v/>
      </c>
      <c r="AP361" s="94" t="str">
        <f t="shared" si="683"/>
        <v>7Б</v>
      </c>
      <c r="AQ361" s="94" t="str">
        <f t="shared" si="683"/>
        <v>7Б</v>
      </c>
      <c r="AR361" s="94" t="str">
        <f t="shared" si="683"/>
        <v/>
      </c>
      <c r="AW361" s="39" t="s">
        <v>214</v>
      </c>
      <c r="AX361" s="29">
        <v>3</v>
      </c>
      <c r="AY361" s="27" t="str">
        <f t="shared" si="511"/>
        <v>Сок</v>
      </c>
      <c r="AZ361" s="27" t="str">
        <f t="shared" si="512"/>
        <v>Нех</v>
      </c>
      <c r="BA361" s="27" t="str">
        <f t="shared" si="513"/>
        <v>Лоз</v>
      </c>
      <c r="BB361" s="27" t="str">
        <f t="shared" si="514"/>
        <v>Нов</v>
      </c>
      <c r="BC361" s="27" t="str">
        <f t="shared" si="515"/>
        <v>БЕВ</v>
      </c>
      <c r="BD361" s="27" t="str">
        <f t="shared" si="516"/>
        <v>Бер</v>
      </c>
      <c r="BE361" s="27" t="str">
        <f t="shared" si="517"/>
        <v>Сем</v>
      </c>
      <c r="BF361" s="27" t="str">
        <f t="shared" si="518"/>
        <v>Чер/Хом</v>
      </c>
      <c r="BG361" s="27" t="str">
        <f t="shared" si="519"/>
        <v>Вай</v>
      </c>
      <c r="BH361" s="27" t="str">
        <f t="shared" si="520"/>
        <v>Вла/Мал</v>
      </c>
      <c r="BI361" s="27" t="str">
        <f t="shared" si="521"/>
        <v>Дуб</v>
      </c>
      <c r="BJ361" s="27" t="str">
        <f t="shared" si="522"/>
        <v>ОВТ</v>
      </c>
      <c r="BK361" s="27" t="str">
        <f t="shared" si="523"/>
        <v>Яро/Дем/Псы</v>
      </c>
      <c r="BL361" s="27" t="str">
        <f t="shared" si="524"/>
        <v>Вас/Ярм</v>
      </c>
      <c r="BM361" s="27" t="str">
        <f t="shared" si="525"/>
        <v>Жег</v>
      </c>
      <c r="BN361" s="27" t="str">
        <f t="shared" si="526"/>
        <v>Кас/Мор</v>
      </c>
      <c r="BO361" s="27" t="str">
        <f t="shared" si="527"/>
        <v>Мил/Мох</v>
      </c>
      <c r="BP361" s="27" t="str">
        <f t="shared" si="528"/>
        <v/>
      </c>
      <c r="BQ361" s="27" t="str">
        <f t="shared" si="529"/>
        <v/>
      </c>
      <c r="BR361" s="27" t="str">
        <f t="shared" si="530"/>
        <v/>
      </c>
      <c r="BS361" s="27" t="str">
        <f t="shared" si="531"/>
        <v/>
      </c>
      <c r="BT361" s="27" t="str">
        <f t="shared" si="532"/>
        <v/>
      </c>
      <c r="BU361" s="27" t="str">
        <f t="shared" si="533"/>
        <v/>
      </c>
      <c r="BW361" s="39" t="s">
        <v>214</v>
      </c>
      <c r="BX361" s="29">
        <v>3</v>
      </c>
      <c r="BY361" s="29" t="str">
        <f t="shared" ref="BY361:CU361" si="684">IF(ISNA(MATCH(BY320,$AF$53:$AF$112,0)),"",INDEX($C$53:$C$112,MATCH(BY320,$AF$53:$AF$112,0)))</f>
        <v>Сок</v>
      </c>
      <c r="BZ361" s="29" t="str">
        <f t="shared" si="684"/>
        <v>Нех</v>
      </c>
      <c r="CA361" s="29" t="str">
        <f t="shared" si="684"/>
        <v>Лоз</v>
      </c>
      <c r="CB361" s="29" t="str">
        <f t="shared" si="684"/>
        <v>Нов</v>
      </c>
      <c r="CC361" s="29" t="str">
        <f t="shared" si="684"/>
        <v>БЕВ</v>
      </c>
      <c r="CD361" s="29" t="str">
        <f t="shared" si="684"/>
        <v>Бер</v>
      </c>
      <c r="CE361" s="29" t="str">
        <f t="shared" si="684"/>
        <v>Сем</v>
      </c>
      <c r="CF361" s="29" t="str">
        <f t="shared" si="684"/>
        <v>Чер</v>
      </c>
      <c r="CG361" s="29" t="str">
        <f t="shared" si="684"/>
        <v>Вай</v>
      </c>
      <c r="CH361" s="29" t="str">
        <f t="shared" si="684"/>
        <v>Вла</v>
      </c>
      <c r="CI361" s="29" t="str">
        <f t="shared" si="684"/>
        <v>Дуб</v>
      </c>
      <c r="CJ361" s="29" t="str">
        <f t="shared" si="684"/>
        <v>ОВТ</v>
      </c>
      <c r="CK361" s="29" t="str">
        <f t="shared" si="684"/>
        <v>Яро</v>
      </c>
      <c r="CL361" s="29" t="str">
        <f t="shared" si="684"/>
        <v>Вас</v>
      </c>
      <c r="CM361" s="29" t="str">
        <f t="shared" si="684"/>
        <v>Жег</v>
      </c>
      <c r="CN361" s="29" t="str">
        <f t="shared" si="684"/>
        <v>Кас</v>
      </c>
      <c r="CO361" s="29" t="str">
        <f t="shared" si="684"/>
        <v>Мил</v>
      </c>
      <c r="CP361" s="29" t="str">
        <f t="shared" si="684"/>
        <v/>
      </c>
      <c r="CQ361" s="29" t="str">
        <f t="shared" si="684"/>
        <v/>
      </c>
      <c r="CR361" s="29" t="str">
        <f t="shared" si="684"/>
        <v/>
      </c>
      <c r="CS361" s="29" t="str">
        <f t="shared" si="684"/>
        <v/>
      </c>
      <c r="CT361" s="29" t="str">
        <f t="shared" si="684"/>
        <v/>
      </c>
      <c r="CU361" s="29" t="str">
        <f t="shared" si="684"/>
        <v/>
      </c>
      <c r="CX361" s="39" t="s">
        <v>214</v>
      </c>
      <c r="CY361" s="29">
        <v>3</v>
      </c>
      <c r="CZ361" s="29" t="str">
        <f t="shared" ref="CZ361:DV361" si="685">IF(ISNA(MATCH(CZ320,$AF$53:$AF$112,0)),"",INDEX($C$53:$C$112,MATCH(CZ320,$AF$53:$AF$112,0)))</f>
        <v/>
      </c>
      <c r="DA361" s="29" t="str">
        <f t="shared" si="685"/>
        <v/>
      </c>
      <c r="DB361" s="29" t="str">
        <f t="shared" si="685"/>
        <v/>
      </c>
      <c r="DC361" s="29" t="str">
        <f t="shared" si="685"/>
        <v/>
      </c>
      <c r="DD361" s="29" t="str">
        <f t="shared" si="685"/>
        <v/>
      </c>
      <c r="DE361" s="29" t="str">
        <f t="shared" si="685"/>
        <v/>
      </c>
      <c r="DF361" s="29" t="str">
        <f t="shared" si="685"/>
        <v/>
      </c>
      <c r="DG361" s="29" t="str">
        <f t="shared" si="685"/>
        <v>Хом</v>
      </c>
      <c r="DH361" s="29" t="str">
        <f t="shared" si="685"/>
        <v/>
      </c>
      <c r="DI361" s="29" t="str">
        <f t="shared" si="685"/>
        <v>Мал</v>
      </c>
      <c r="DJ361" s="29" t="str">
        <f t="shared" si="685"/>
        <v/>
      </c>
      <c r="DK361" s="29" t="str">
        <f t="shared" si="685"/>
        <v/>
      </c>
      <c r="DL361" s="29" t="str">
        <f t="shared" si="685"/>
        <v>Дем</v>
      </c>
      <c r="DM361" s="29" t="str">
        <f t="shared" si="685"/>
        <v>Ярм</v>
      </c>
      <c r="DN361" s="29" t="str">
        <f t="shared" si="685"/>
        <v/>
      </c>
      <c r="DO361" s="29" t="str">
        <f t="shared" si="685"/>
        <v>Мор</v>
      </c>
      <c r="DP361" s="29" t="str">
        <f t="shared" si="685"/>
        <v>Мох</v>
      </c>
      <c r="DQ361" s="29" t="str">
        <f t="shared" si="685"/>
        <v/>
      </c>
      <c r="DR361" s="29" t="str">
        <f t="shared" si="685"/>
        <v/>
      </c>
      <c r="DS361" s="29" t="str">
        <f t="shared" si="685"/>
        <v/>
      </c>
      <c r="DT361" s="29" t="str">
        <f t="shared" si="685"/>
        <v/>
      </c>
      <c r="DU361" s="29" t="str">
        <f t="shared" si="685"/>
        <v/>
      </c>
      <c r="DV361" s="29" t="str">
        <f t="shared" si="685"/>
        <v/>
      </c>
      <c r="DX361" s="39" t="s">
        <v>214</v>
      </c>
      <c r="DY361" s="29">
        <v>3</v>
      </c>
      <c r="DZ361" s="29" t="str">
        <f t="shared" ref="DZ361:FV361" si="686">IF(ISNA(MATCH(DZ320,$AF$53:$AF$112,0)),"",INDEX($C$53:$C$112,MATCH(DZ320,$AF$53:$AF$112,0)))</f>
        <v/>
      </c>
      <c r="EA361" s="29" t="str">
        <f t="shared" si="686"/>
        <v/>
      </c>
      <c r="EB361" s="29" t="str">
        <f t="shared" si="686"/>
        <v/>
      </c>
      <c r="EC361" s="29" t="str">
        <f t="shared" si="686"/>
        <v/>
      </c>
      <c r="ED361" s="29" t="str">
        <f t="shared" si="686"/>
        <v/>
      </c>
      <c r="EE361" s="29" t="str">
        <f t="shared" si="686"/>
        <v/>
      </c>
      <c r="EF361" s="29" t="str">
        <f t="shared" si="686"/>
        <v/>
      </c>
      <c r="EG361" s="29" t="str">
        <f t="shared" si="686"/>
        <v/>
      </c>
      <c r="EH361" s="29" t="str">
        <f t="shared" si="686"/>
        <v/>
      </c>
      <c r="EI361" s="29" t="str">
        <f t="shared" si="686"/>
        <v/>
      </c>
      <c r="EJ361" s="29" t="str">
        <f t="shared" si="686"/>
        <v/>
      </c>
      <c r="EK361" s="29" t="str">
        <f t="shared" si="686"/>
        <v/>
      </c>
      <c r="EL361" s="29" t="str">
        <f t="shared" si="686"/>
        <v>Псы</v>
      </c>
      <c r="EM361" s="29" t="str">
        <f t="shared" si="686"/>
        <v/>
      </c>
      <c r="EN361" s="29" t="str">
        <f t="shared" si="686"/>
        <v/>
      </c>
      <c r="EO361" s="29" t="str">
        <f t="shared" si="686"/>
        <v/>
      </c>
      <c r="EP361" s="29" t="str">
        <f t="shared" si="686"/>
        <v/>
      </c>
      <c r="EQ361" s="29" t="str">
        <f t="shared" si="686"/>
        <v/>
      </c>
      <c r="ER361" s="29" t="str">
        <f t="shared" si="686"/>
        <v/>
      </c>
      <c r="ES361" s="29" t="str">
        <f t="shared" si="686"/>
        <v/>
      </c>
      <c r="ET361" s="29" t="str">
        <f t="shared" si="686"/>
        <v/>
      </c>
      <c r="EU361" s="29" t="str">
        <f t="shared" si="686"/>
        <v/>
      </c>
      <c r="EV361" s="29" t="str">
        <f t="shared" si="686"/>
        <v/>
      </c>
      <c r="EX361" s="39" t="s">
        <v>214</v>
      </c>
      <c r="EY361" s="29">
        <v>3</v>
      </c>
      <c r="EZ361" s="29" t="str">
        <f t="shared" ref="EZ361:FU361" si="687">IF(ISNA(MATCH(EZ320,$AF$53:$AF$112,0)),"",INDEX($C$53:$C$112,MATCH(EZ320,$AF$53:$AF$112,0)))</f>
        <v/>
      </c>
      <c r="FA361" s="29" t="str">
        <f t="shared" si="687"/>
        <v/>
      </c>
      <c r="FB361" s="29" t="str">
        <f t="shared" si="687"/>
        <v/>
      </c>
      <c r="FC361" s="29" t="str">
        <f t="shared" si="687"/>
        <v/>
      </c>
      <c r="FD361" s="29" t="str">
        <f t="shared" si="687"/>
        <v/>
      </c>
      <c r="FE361" s="29" t="str">
        <f t="shared" si="687"/>
        <v/>
      </c>
      <c r="FF361" s="29" t="str">
        <f t="shared" si="687"/>
        <v/>
      </c>
      <c r="FG361" s="29" t="str">
        <f t="shared" si="687"/>
        <v/>
      </c>
      <c r="FH361" s="29" t="str">
        <f t="shared" si="687"/>
        <v/>
      </c>
      <c r="FI361" s="29" t="str">
        <f t="shared" si="687"/>
        <v/>
      </c>
      <c r="FJ361" s="29" t="str">
        <f t="shared" si="687"/>
        <v/>
      </c>
      <c r="FK361" s="29" t="str">
        <f t="shared" si="687"/>
        <v/>
      </c>
      <c r="FL361" s="29" t="str">
        <f t="shared" si="687"/>
        <v/>
      </c>
      <c r="FM361" s="29" t="str">
        <f t="shared" si="687"/>
        <v/>
      </c>
      <c r="FN361" s="29" t="str">
        <f t="shared" si="687"/>
        <v/>
      </c>
      <c r="FO361" s="29" t="str">
        <f t="shared" si="687"/>
        <v/>
      </c>
      <c r="FP361" s="29" t="str">
        <f t="shared" si="687"/>
        <v/>
      </c>
      <c r="FQ361" s="29" t="str">
        <f t="shared" si="687"/>
        <v/>
      </c>
      <c r="FR361" s="29" t="str">
        <f t="shared" si="687"/>
        <v/>
      </c>
      <c r="FS361" s="29" t="str">
        <f t="shared" si="687"/>
        <v/>
      </c>
      <c r="FT361" s="29" t="str">
        <f t="shared" si="687"/>
        <v/>
      </c>
      <c r="FU361" s="29" t="str">
        <f t="shared" si="687"/>
        <v/>
      </c>
      <c r="FV361" s="29" t="str">
        <f t="shared" si="686"/>
        <v/>
      </c>
    </row>
    <row r="362" spans="9:178" x14ac:dyDescent="0.25">
      <c r="I362" s="22" t="s">
        <v>214</v>
      </c>
      <c r="J362" s="29">
        <v>4</v>
      </c>
      <c r="K362" s="94" t="str">
        <f t="shared" ref="K362:AR362" si="688">K281</f>
        <v>5Б</v>
      </c>
      <c r="L362" s="94" t="str">
        <f t="shared" si="688"/>
        <v/>
      </c>
      <c r="M362" s="94" t="str">
        <f t="shared" si="688"/>
        <v>7В</v>
      </c>
      <c r="N362" s="94" t="str">
        <f t="shared" si="688"/>
        <v/>
      </c>
      <c r="O362" s="94" t="str">
        <f t="shared" si="688"/>
        <v>8Б</v>
      </c>
      <c r="P362" s="94" t="str">
        <f t="shared" si="688"/>
        <v/>
      </c>
      <c r="Q362" s="94" t="str">
        <f t="shared" si="688"/>
        <v>10А</v>
      </c>
      <c r="R362" s="94" t="str">
        <f t="shared" si="688"/>
        <v/>
      </c>
      <c r="S362" s="94" t="str">
        <f t="shared" si="688"/>
        <v>6В</v>
      </c>
      <c r="T362" s="94" t="str">
        <f t="shared" si="688"/>
        <v/>
      </c>
      <c r="U362" s="94" t="str">
        <f t="shared" si="688"/>
        <v>8А</v>
      </c>
      <c r="V362" s="94" t="str">
        <f t="shared" si="688"/>
        <v>6Б</v>
      </c>
      <c r="W362" s="94" t="str">
        <f t="shared" si="688"/>
        <v>6В</v>
      </c>
      <c r="X362" s="94" t="str">
        <f t="shared" si="688"/>
        <v/>
      </c>
      <c r="Y362" s="94" t="str">
        <f t="shared" si="688"/>
        <v>6Б</v>
      </c>
      <c r="Z362" s="94" t="str">
        <f t="shared" si="688"/>
        <v>10Б</v>
      </c>
      <c r="AA362" s="94" t="str">
        <f t="shared" si="688"/>
        <v>7А</v>
      </c>
      <c r="AB362" s="94" t="str">
        <f t="shared" si="688"/>
        <v/>
      </c>
      <c r="AC362" s="94" t="str">
        <f t="shared" si="688"/>
        <v/>
      </c>
      <c r="AD362" s="94" t="str">
        <f t="shared" si="688"/>
        <v>8А</v>
      </c>
      <c r="AE362" s="94" t="str">
        <f t="shared" si="688"/>
        <v>9Б</v>
      </c>
      <c r="AF362" s="94" t="str">
        <f t="shared" si="688"/>
        <v>11А</v>
      </c>
      <c r="AG362" s="94" t="str">
        <f t="shared" si="688"/>
        <v/>
      </c>
      <c r="AH362" s="94" t="str">
        <f t="shared" si="688"/>
        <v>11А</v>
      </c>
      <c r="AI362" s="94" t="str">
        <f t="shared" si="688"/>
        <v>8В</v>
      </c>
      <c r="AJ362" s="94" t="str">
        <f t="shared" si="688"/>
        <v>6А</v>
      </c>
      <c r="AK362" s="94" t="str">
        <f t="shared" si="688"/>
        <v/>
      </c>
      <c r="AL362" s="94" t="str">
        <f t="shared" si="688"/>
        <v>9А</v>
      </c>
      <c r="AM362" s="94" t="str">
        <f t="shared" si="688"/>
        <v>5А</v>
      </c>
      <c r="AN362" s="94" t="str">
        <f t="shared" si="688"/>
        <v/>
      </c>
      <c r="AO362" s="94" t="str">
        <f t="shared" si="688"/>
        <v>5В</v>
      </c>
      <c r="AP362" s="94" t="str">
        <f t="shared" si="688"/>
        <v>7Б</v>
      </c>
      <c r="AQ362" s="94" t="str">
        <f t="shared" si="688"/>
        <v>7Б</v>
      </c>
      <c r="AR362" s="94" t="str">
        <f t="shared" si="688"/>
        <v/>
      </c>
      <c r="AW362" s="39" t="s">
        <v>214</v>
      </c>
      <c r="AX362" s="29">
        <v>4</v>
      </c>
      <c r="AY362" s="27" t="str">
        <f t="shared" si="511"/>
        <v>Кас</v>
      </c>
      <c r="AZ362" s="27" t="str">
        <f t="shared" si="512"/>
        <v>Лоз</v>
      </c>
      <c r="BA362" s="27" t="str">
        <f t="shared" si="513"/>
        <v>Кор</v>
      </c>
      <c r="BB362" s="27" t="str">
        <f t="shared" si="514"/>
        <v>Бин</v>
      </c>
      <c r="BC362" s="27" t="str">
        <f t="shared" si="515"/>
        <v>Вас/Ярм</v>
      </c>
      <c r="BD362" s="27" t="str">
        <f t="shared" si="516"/>
        <v>Вла/Дем</v>
      </c>
      <c r="BE362" s="27" t="str">
        <f t="shared" si="517"/>
        <v>Нов</v>
      </c>
      <c r="BF362" s="27" t="str">
        <f t="shared" si="518"/>
        <v>Чер/Хом</v>
      </c>
      <c r="BG362" s="27" t="str">
        <f t="shared" si="519"/>
        <v>Сок</v>
      </c>
      <c r="BH362" s="27" t="str">
        <f t="shared" si="520"/>
        <v>Мал/Яро</v>
      </c>
      <c r="BI362" s="27" t="str">
        <f t="shared" si="521"/>
        <v>Зми</v>
      </c>
      <c r="BJ362" s="27" t="str">
        <f t="shared" si="522"/>
        <v>Дуб</v>
      </c>
      <c r="BK362" s="27" t="str">
        <f t="shared" si="523"/>
        <v>Жег</v>
      </c>
      <c r="BL362" s="27" t="str">
        <f t="shared" si="524"/>
        <v>Сем</v>
      </c>
      <c r="BM362" s="27" t="str">
        <f t="shared" si="525"/>
        <v>БЕВ</v>
      </c>
      <c r="BN362" s="27" t="str">
        <f t="shared" si="526"/>
        <v>ОВТ</v>
      </c>
      <c r="BO362" s="27" t="str">
        <f t="shared" si="527"/>
        <v>Мох/Мил</v>
      </c>
      <c r="BP362" s="27" t="str">
        <f t="shared" si="528"/>
        <v/>
      </c>
      <c r="BQ362" s="27" t="str">
        <f t="shared" si="529"/>
        <v/>
      </c>
      <c r="BR362" s="27" t="str">
        <f t="shared" si="530"/>
        <v/>
      </c>
      <c r="BS362" s="27" t="str">
        <f t="shared" si="531"/>
        <v/>
      </c>
      <c r="BT362" s="27" t="str">
        <f t="shared" si="532"/>
        <v/>
      </c>
      <c r="BU362" s="27" t="str">
        <f t="shared" si="533"/>
        <v/>
      </c>
      <c r="BW362" s="39" t="s">
        <v>214</v>
      </c>
      <c r="BX362" s="29">
        <v>4</v>
      </c>
      <c r="BY362" s="29" t="str">
        <f t="shared" ref="BY362:CU362" si="689">IF(ISNA(MATCH(BY321,$AF$53:$AF$112,0)),"",INDEX($C$53:$C$112,MATCH(BY321,$AF$53:$AF$112,0)))</f>
        <v>Кас</v>
      </c>
      <c r="BZ362" s="29" t="str">
        <f t="shared" si="689"/>
        <v>Лоз</v>
      </c>
      <c r="CA362" s="29" t="str">
        <f t="shared" si="689"/>
        <v>Кор</v>
      </c>
      <c r="CB362" s="29" t="str">
        <f t="shared" si="689"/>
        <v>Бин</v>
      </c>
      <c r="CC362" s="29" t="str">
        <f t="shared" si="689"/>
        <v>Вас</v>
      </c>
      <c r="CD362" s="29" t="str">
        <f t="shared" si="689"/>
        <v>Вла</v>
      </c>
      <c r="CE362" s="29" t="str">
        <f t="shared" si="689"/>
        <v>Нов</v>
      </c>
      <c r="CF362" s="29" t="str">
        <f t="shared" si="689"/>
        <v>Чер</v>
      </c>
      <c r="CG362" s="29" t="str">
        <f t="shared" si="689"/>
        <v>Сок</v>
      </c>
      <c r="CH362" s="29" t="str">
        <f t="shared" si="689"/>
        <v>Мал</v>
      </c>
      <c r="CI362" s="29" t="str">
        <f t="shared" si="689"/>
        <v>Зми</v>
      </c>
      <c r="CJ362" s="29" t="str">
        <f t="shared" si="689"/>
        <v>Дуб</v>
      </c>
      <c r="CK362" s="29" t="str">
        <f t="shared" si="689"/>
        <v>Жег</v>
      </c>
      <c r="CL362" s="29" t="str">
        <f t="shared" si="689"/>
        <v>Сем</v>
      </c>
      <c r="CM362" s="29" t="str">
        <f t="shared" si="689"/>
        <v>БЕВ</v>
      </c>
      <c r="CN362" s="29" t="str">
        <f t="shared" si="689"/>
        <v>ОВТ</v>
      </c>
      <c r="CO362" s="29" t="str">
        <f t="shared" si="689"/>
        <v>Мох</v>
      </c>
      <c r="CP362" s="29" t="str">
        <f t="shared" si="689"/>
        <v/>
      </c>
      <c r="CQ362" s="29" t="str">
        <f t="shared" si="689"/>
        <v/>
      </c>
      <c r="CR362" s="29" t="str">
        <f t="shared" si="689"/>
        <v/>
      </c>
      <c r="CS362" s="29" t="str">
        <f t="shared" si="689"/>
        <v/>
      </c>
      <c r="CT362" s="29" t="str">
        <f t="shared" si="689"/>
        <v/>
      </c>
      <c r="CU362" s="29" t="str">
        <f t="shared" si="689"/>
        <v/>
      </c>
      <c r="CX362" s="39" t="s">
        <v>214</v>
      </c>
      <c r="CY362" s="29">
        <v>4</v>
      </c>
      <c r="CZ362" s="29" t="str">
        <f t="shared" ref="CZ362:DV362" si="690">IF(ISNA(MATCH(CZ321,$AF$53:$AF$112,0)),"",INDEX($C$53:$C$112,MATCH(CZ321,$AF$53:$AF$112,0)))</f>
        <v/>
      </c>
      <c r="DA362" s="29" t="str">
        <f t="shared" si="690"/>
        <v/>
      </c>
      <c r="DB362" s="29" t="str">
        <f t="shared" si="690"/>
        <v/>
      </c>
      <c r="DC362" s="29" t="str">
        <f t="shared" si="690"/>
        <v/>
      </c>
      <c r="DD362" s="29" t="str">
        <f t="shared" si="690"/>
        <v>Ярм</v>
      </c>
      <c r="DE362" s="29" t="str">
        <f t="shared" si="690"/>
        <v>Дем</v>
      </c>
      <c r="DF362" s="29" t="str">
        <f t="shared" si="690"/>
        <v/>
      </c>
      <c r="DG362" s="29" t="str">
        <f t="shared" si="690"/>
        <v>Хом</v>
      </c>
      <c r="DH362" s="29" t="str">
        <f t="shared" si="690"/>
        <v/>
      </c>
      <c r="DI362" s="29" t="str">
        <f t="shared" si="690"/>
        <v>Яро</v>
      </c>
      <c r="DJ362" s="29" t="str">
        <f t="shared" si="690"/>
        <v/>
      </c>
      <c r="DK362" s="29" t="str">
        <f t="shared" si="690"/>
        <v/>
      </c>
      <c r="DL362" s="29" t="str">
        <f t="shared" si="690"/>
        <v/>
      </c>
      <c r="DM362" s="29" t="str">
        <f t="shared" si="690"/>
        <v/>
      </c>
      <c r="DN362" s="29" t="str">
        <f t="shared" si="690"/>
        <v/>
      </c>
      <c r="DO362" s="29" t="str">
        <f t="shared" si="690"/>
        <v/>
      </c>
      <c r="DP362" s="29" t="str">
        <f t="shared" si="690"/>
        <v>Мил</v>
      </c>
      <c r="DQ362" s="29" t="str">
        <f t="shared" si="690"/>
        <v/>
      </c>
      <c r="DR362" s="29" t="str">
        <f t="shared" si="690"/>
        <v/>
      </c>
      <c r="DS362" s="29" t="str">
        <f t="shared" si="690"/>
        <v/>
      </c>
      <c r="DT362" s="29" t="str">
        <f t="shared" si="690"/>
        <v/>
      </c>
      <c r="DU362" s="29" t="str">
        <f t="shared" si="690"/>
        <v/>
      </c>
      <c r="DV362" s="29" t="str">
        <f t="shared" si="690"/>
        <v/>
      </c>
      <c r="DX362" s="39" t="s">
        <v>214</v>
      </c>
      <c r="DY362" s="29">
        <v>4</v>
      </c>
      <c r="DZ362" s="29" t="str">
        <f t="shared" ref="DZ362:FV362" si="691">IF(ISNA(MATCH(DZ321,$AF$53:$AF$112,0)),"",INDEX($C$53:$C$112,MATCH(DZ321,$AF$53:$AF$112,0)))</f>
        <v/>
      </c>
      <c r="EA362" s="29" t="str">
        <f t="shared" si="691"/>
        <v/>
      </c>
      <c r="EB362" s="29" t="str">
        <f t="shared" si="691"/>
        <v/>
      </c>
      <c r="EC362" s="29" t="str">
        <f t="shared" si="691"/>
        <v/>
      </c>
      <c r="ED362" s="29" t="str">
        <f t="shared" si="691"/>
        <v/>
      </c>
      <c r="EE362" s="29" t="str">
        <f t="shared" si="691"/>
        <v/>
      </c>
      <c r="EF362" s="29" t="str">
        <f t="shared" si="691"/>
        <v/>
      </c>
      <c r="EG362" s="29" t="str">
        <f t="shared" si="691"/>
        <v/>
      </c>
      <c r="EH362" s="29" t="str">
        <f t="shared" si="691"/>
        <v/>
      </c>
      <c r="EI362" s="29" t="str">
        <f t="shared" si="691"/>
        <v/>
      </c>
      <c r="EJ362" s="29" t="str">
        <f t="shared" si="691"/>
        <v/>
      </c>
      <c r="EK362" s="29" t="str">
        <f t="shared" si="691"/>
        <v/>
      </c>
      <c r="EL362" s="29" t="str">
        <f t="shared" si="691"/>
        <v/>
      </c>
      <c r="EM362" s="29" t="str">
        <f t="shared" si="691"/>
        <v/>
      </c>
      <c r="EN362" s="29" t="str">
        <f t="shared" si="691"/>
        <v/>
      </c>
      <c r="EO362" s="29" t="str">
        <f t="shared" si="691"/>
        <v/>
      </c>
      <c r="EP362" s="29" t="str">
        <f t="shared" si="691"/>
        <v/>
      </c>
      <c r="EQ362" s="29" t="str">
        <f t="shared" si="691"/>
        <v/>
      </c>
      <c r="ER362" s="29" t="str">
        <f t="shared" si="691"/>
        <v/>
      </c>
      <c r="ES362" s="29" t="str">
        <f t="shared" si="691"/>
        <v/>
      </c>
      <c r="ET362" s="29" t="str">
        <f t="shared" si="691"/>
        <v/>
      </c>
      <c r="EU362" s="29" t="str">
        <f t="shared" si="691"/>
        <v/>
      </c>
      <c r="EV362" s="29" t="str">
        <f t="shared" si="691"/>
        <v/>
      </c>
      <c r="EX362" s="39" t="s">
        <v>214</v>
      </c>
      <c r="EY362" s="29">
        <v>4</v>
      </c>
      <c r="EZ362" s="29" t="str">
        <f t="shared" ref="EZ362:FU362" si="692">IF(ISNA(MATCH(EZ321,$AF$53:$AF$112,0)),"",INDEX($C$53:$C$112,MATCH(EZ321,$AF$53:$AF$112,0)))</f>
        <v/>
      </c>
      <c r="FA362" s="29" t="str">
        <f t="shared" si="692"/>
        <v/>
      </c>
      <c r="FB362" s="29" t="str">
        <f t="shared" si="692"/>
        <v/>
      </c>
      <c r="FC362" s="29" t="str">
        <f t="shared" si="692"/>
        <v/>
      </c>
      <c r="FD362" s="29" t="str">
        <f t="shared" si="692"/>
        <v/>
      </c>
      <c r="FE362" s="29" t="str">
        <f t="shared" si="692"/>
        <v/>
      </c>
      <c r="FF362" s="29" t="str">
        <f t="shared" si="692"/>
        <v/>
      </c>
      <c r="FG362" s="29" t="str">
        <f t="shared" si="692"/>
        <v/>
      </c>
      <c r="FH362" s="29" t="str">
        <f t="shared" si="692"/>
        <v/>
      </c>
      <c r="FI362" s="29" t="str">
        <f t="shared" si="692"/>
        <v/>
      </c>
      <c r="FJ362" s="29" t="str">
        <f t="shared" si="692"/>
        <v/>
      </c>
      <c r="FK362" s="29" t="str">
        <f t="shared" si="692"/>
        <v/>
      </c>
      <c r="FL362" s="29" t="str">
        <f t="shared" si="692"/>
        <v/>
      </c>
      <c r="FM362" s="29" t="str">
        <f t="shared" si="692"/>
        <v/>
      </c>
      <c r="FN362" s="29" t="str">
        <f t="shared" si="692"/>
        <v/>
      </c>
      <c r="FO362" s="29" t="str">
        <f t="shared" si="692"/>
        <v/>
      </c>
      <c r="FP362" s="29" t="str">
        <f t="shared" si="692"/>
        <v/>
      </c>
      <c r="FQ362" s="29" t="str">
        <f t="shared" si="692"/>
        <v/>
      </c>
      <c r="FR362" s="29" t="str">
        <f t="shared" si="692"/>
        <v/>
      </c>
      <c r="FS362" s="29" t="str">
        <f t="shared" si="692"/>
        <v/>
      </c>
      <c r="FT362" s="29" t="str">
        <f t="shared" si="692"/>
        <v/>
      </c>
      <c r="FU362" s="29" t="str">
        <f t="shared" si="692"/>
        <v/>
      </c>
      <c r="FV362" s="29" t="str">
        <f t="shared" si="691"/>
        <v/>
      </c>
    </row>
    <row r="363" spans="9:178" x14ac:dyDescent="0.25">
      <c r="I363" s="22" t="s">
        <v>214</v>
      </c>
      <c r="J363" s="29">
        <v>5</v>
      </c>
      <c r="K363" s="94" t="str">
        <f t="shared" ref="K363:AR363" si="693">K282</f>
        <v>8А</v>
      </c>
      <c r="L363" s="94" t="str">
        <f t="shared" si="693"/>
        <v>6В</v>
      </c>
      <c r="M363" s="94" t="str">
        <f t="shared" si="693"/>
        <v>6А</v>
      </c>
      <c r="N363" s="94" t="str">
        <f t="shared" si="693"/>
        <v/>
      </c>
      <c r="O363" s="94" t="str">
        <f t="shared" si="693"/>
        <v>10Б</v>
      </c>
      <c r="P363" s="94" t="str">
        <f t="shared" si="693"/>
        <v>11А</v>
      </c>
      <c r="Q363" s="94" t="str">
        <f t="shared" si="693"/>
        <v>7Б</v>
      </c>
      <c r="R363" s="94" t="str">
        <f t="shared" si="693"/>
        <v/>
      </c>
      <c r="S363" s="94" t="str">
        <f t="shared" si="693"/>
        <v>5Б</v>
      </c>
      <c r="T363" s="94" t="str">
        <f t="shared" si="693"/>
        <v>5Б</v>
      </c>
      <c r="U363" s="94" t="str">
        <f t="shared" si="693"/>
        <v>5В</v>
      </c>
      <c r="V363" s="94" t="str">
        <f t="shared" si="693"/>
        <v>5Б</v>
      </c>
      <c r="W363" s="94" t="str">
        <f t="shared" si="693"/>
        <v>5В</v>
      </c>
      <c r="X363" s="94" t="str">
        <f t="shared" si="693"/>
        <v>5А</v>
      </c>
      <c r="Y363" s="94" t="str">
        <f t="shared" si="693"/>
        <v>5А</v>
      </c>
      <c r="Z363" s="94" t="str">
        <f t="shared" si="693"/>
        <v>10А</v>
      </c>
      <c r="AA363" s="94" t="str">
        <f t="shared" si="693"/>
        <v>7В</v>
      </c>
      <c r="AB363" s="94" t="str">
        <f t="shared" si="693"/>
        <v>6Б</v>
      </c>
      <c r="AC363" s="94" t="str">
        <f t="shared" si="693"/>
        <v/>
      </c>
      <c r="AD363" s="94" t="str">
        <f t="shared" si="693"/>
        <v>8В</v>
      </c>
      <c r="AE363" s="94" t="str">
        <f t="shared" si="693"/>
        <v>10А</v>
      </c>
      <c r="AF363" s="94" t="str">
        <f t="shared" si="693"/>
        <v/>
      </c>
      <c r="AG363" s="94" t="str">
        <f t="shared" si="693"/>
        <v/>
      </c>
      <c r="AH363" s="94" t="str">
        <f t="shared" si="693"/>
        <v>9Б</v>
      </c>
      <c r="AI363" s="94" t="str">
        <f t="shared" si="693"/>
        <v/>
      </c>
      <c r="AJ363" s="94" t="str">
        <f t="shared" si="693"/>
        <v/>
      </c>
      <c r="AK363" s="94" t="str">
        <f t="shared" si="693"/>
        <v/>
      </c>
      <c r="AL363" s="94" t="str">
        <f t="shared" si="693"/>
        <v>9А</v>
      </c>
      <c r="AM363" s="94" t="str">
        <f t="shared" si="693"/>
        <v>7А</v>
      </c>
      <c r="AN363" s="94" t="str">
        <f t="shared" si="693"/>
        <v>8Б</v>
      </c>
      <c r="AO363" s="94" t="str">
        <f t="shared" si="693"/>
        <v/>
      </c>
      <c r="AP363" s="94" t="str">
        <f t="shared" si="693"/>
        <v/>
      </c>
      <c r="AQ363" s="94" t="str">
        <f t="shared" si="693"/>
        <v>8В</v>
      </c>
      <c r="AR363" s="94" t="str">
        <f t="shared" si="693"/>
        <v/>
      </c>
      <c r="AW363" s="39" t="s">
        <v>214</v>
      </c>
      <c r="AX363" s="29">
        <v>5</v>
      </c>
      <c r="AY363" s="27" t="str">
        <f t="shared" si="511"/>
        <v>Псы/Ярм</v>
      </c>
      <c r="AZ363" s="27" t="str">
        <f t="shared" si="512"/>
        <v>Вла/БЛА/Вас</v>
      </c>
      <c r="BA363" s="27" t="str">
        <f t="shared" si="513"/>
        <v>Яро/Дем</v>
      </c>
      <c r="BB363" s="27" t="str">
        <f t="shared" si="514"/>
        <v>Сок</v>
      </c>
      <c r="BC363" s="27" t="str">
        <f t="shared" si="515"/>
        <v>Бер</v>
      </c>
      <c r="BD363" s="27" t="str">
        <f t="shared" si="516"/>
        <v>ОГП</v>
      </c>
      <c r="BE363" s="27" t="str">
        <f t="shared" si="517"/>
        <v>Кас</v>
      </c>
      <c r="BF363" s="27" t="str">
        <f t="shared" si="518"/>
        <v>БЕВ</v>
      </c>
      <c r="BG363" s="27" t="str">
        <f t="shared" si="519"/>
        <v>Нов</v>
      </c>
      <c r="BH363" s="27" t="str">
        <f t="shared" si="520"/>
        <v>Лоз</v>
      </c>
      <c r="BI363" s="27" t="str">
        <f t="shared" si="521"/>
        <v>Мор</v>
      </c>
      <c r="BJ363" s="27" t="str">
        <f t="shared" si="522"/>
        <v>Мал/Хом</v>
      </c>
      <c r="BK363" s="27" t="str">
        <f t="shared" si="523"/>
        <v>Жег</v>
      </c>
      <c r="BL363" s="27" t="str">
        <f t="shared" si="524"/>
        <v>Мох</v>
      </c>
      <c r="BM363" s="27" t="str">
        <f t="shared" si="525"/>
        <v>Сем/ОВТ</v>
      </c>
      <c r="BN363" s="27" t="str">
        <f t="shared" si="526"/>
        <v>Зми</v>
      </c>
      <c r="BO363" s="27" t="str">
        <f t="shared" si="527"/>
        <v>Вай</v>
      </c>
      <c r="BP363" s="27" t="str">
        <f t="shared" si="528"/>
        <v/>
      </c>
      <c r="BQ363" s="27" t="str">
        <f t="shared" si="529"/>
        <v/>
      </c>
      <c r="BR363" s="27" t="str">
        <f t="shared" si="530"/>
        <v/>
      </c>
      <c r="BS363" s="27" t="str">
        <f t="shared" si="531"/>
        <v/>
      </c>
      <c r="BT363" s="27" t="str">
        <f t="shared" si="532"/>
        <v/>
      </c>
      <c r="BU363" s="27" t="str">
        <f t="shared" si="533"/>
        <v/>
      </c>
      <c r="BW363" s="39" t="s">
        <v>214</v>
      </c>
      <c r="BX363" s="29">
        <v>5</v>
      </c>
      <c r="BY363" s="29" t="str">
        <f t="shared" ref="BY363:CU363" si="694">IF(ISNA(MATCH(BY322,$AF$53:$AF$112,0)),"",INDEX($C$53:$C$112,MATCH(BY322,$AF$53:$AF$112,0)))</f>
        <v>Псы</v>
      </c>
      <c r="BZ363" s="29" t="str">
        <f t="shared" si="694"/>
        <v>Вла</v>
      </c>
      <c r="CA363" s="29" t="str">
        <f t="shared" si="694"/>
        <v>Яро</v>
      </c>
      <c r="CB363" s="29" t="str">
        <f t="shared" si="694"/>
        <v>Сок</v>
      </c>
      <c r="CC363" s="29" t="str">
        <f t="shared" si="694"/>
        <v>Бер</v>
      </c>
      <c r="CD363" s="29" t="str">
        <f t="shared" si="694"/>
        <v>ОГП</v>
      </c>
      <c r="CE363" s="29" t="str">
        <f t="shared" si="694"/>
        <v>Кас</v>
      </c>
      <c r="CF363" s="29" t="str">
        <f t="shared" si="694"/>
        <v>БЕВ</v>
      </c>
      <c r="CG363" s="29" t="str">
        <f t="shared" si="694"/>
        <v>Нов</v>
      </c>
      <c r="CH363" s="29" t="str">
        <f t="shared" si="694"/>
        <v>Лоз</v>
      </c>
      <c r="CI363" s="29" t="str">
        <f t="shared" si="694"/>
        <v>Мор</v>
      </c>
      <c r="CJ363" s="29" t="str">
        <f t="shared" si="694"/>
        <v>Мал</v>
      </c>
      <c r="CK363" s="29" t="str">
        <f t="shared" si="694"/>
        <v>Жег</v>
      </c>
      <c r="CL363" s="29" t="str">
        <f t="shared" si="694"/>
        <v>Мох</v>
      </c>
      <c r="CM363" s="29" t="str">
        <f t="shared" si="694"/>
        <v>Сем</v>
      </c>
      <c r="CN363" s="29" t="str">
        <f t="shared" si="694"/>
        <v>Зми</v>
      </c>
      <c r="CO363" s="29" t="str">
        <f t="shared" si="694"/>
        <v>Вай</v>
      </c>
      <c r="CP363" s="29" t="str">
        <f t="shared" si="694"/>
        <v/>
      </c>
      <c r="CQ363" s="29" t="str">
        <f t="shared" si="694"/>
        <v/>
      </c>
      <c r="CR363" s="29" t="str">
        <f t="shared" si="694"/>
        <v/>
      </c>
      <c r="CS363" s="29" t="str">
        <f t="shared" si="694"/>
        <v/>
      </c>
      <c r="CT363" s="29" t="str">
        <f t="shared" si="694"/>
        <v/>
      </c>
      <c r="CU363" s="29" t="str">
        <f t="shared" si="694"/>
        <v/>
      </c>
      <c r="CX363" s="39" t="s">
        <v>214</v>
      </c>
      <c r="CY363" s="29">
        <v>5</v>
      </c>
      <c r="CZ363" s="29" t="str">
        <f t="shared" ref="CZ363:DV363" si="695">IF(ISNA(MATCH(CZ322,$AF$53:$AF$112,0)),"",INDEX($C$53:$C$112,MATCH(CZ322,$AF$53:$AF$112,0)))</f>
        <v>Ярм</v>
      </c>
      <c r="DA363" s="29" t="str">
        <f t="shared" si="695"/>
        <v>БЛА</v>
      </c>
      <c r="DB363" s="29" t="str">
        <f t="shared" si="695"/>
        <v>Дем</v>
      </c>
      <c r="DC363" s="29" t="str">
        <f t="shared" si="695"/>
        <v/>
      </c>
      <c r="DD363" s="29" t="str">
        <f t="shared" si="695"/>
        <v/>
      </c>
      <c r="DE363" s="29" t="str">
        <f t="shared" si="695"/>
        <v/>
      </c>
      <c r="DF363" s="29" t="str">
        <f t="shared" si="695"/>
        <v/>
      </c>
      <c r="DG363" s="29" t="str">
        <f t="shared" si="695"/>
        <v/>
      </c>
      <c r="DH363" s="29" t="str">
        <f t="shared" si="695"/>
        <v/>
      </c>
      <c r="DI363" s="29" t="str">
        <f t="shared" si="695"/>
        <v/>
      </c>
      <c r="DJ363" s="29" t="str">
        <f t="shared" si="695"/>
        <v/>
      </c>
      <c r="DK363" s="29" t="str">
        <f t="shared" si="695"/>
        <v>Хом</v>
      </c>
      <c r="DL363" s="29" t="str">
        <f t="shared" si="695"/>
        <v/>
      </c>
      <c r="DM363" s="29" t="str">
        <f t="shared" si="695"/>
        <v/>
      </c>
      <c r="DN363" s="29" t="str">
        <f t="shared" si="695"/>
        <v>ОВТ</v>
      </c>
      <c r="DO363" s="29" t="str">
        <f t="shared" si="695"/>
        <v/>
      </c>
      <c r="DP363" s="29" t="str">
        <f t="shared" si="695"/>
        <v/>
      </c>
      <c r="DQ363" s="29" t="str">
        <f t="shared" si="695"/>
        <v/>
      </c>
      <c r="DR363" s="29" t="str">
        <f t="shared" si="695"/>
        <v/>
      </c>
      <c r="DS363" s="29" t="str">
        <f t="shared" si="695"/>
        <v/>
      </c>
      <c r="DT363" s="29" t="str">
        <f t="shared" si="695"/>
        <v/>
      </c>
      <c r="DU363" s="29" t="str">
        <f t="shared" si="695"/>
        <v/>
      </c>
      <c r="DV363" s="29" t="str">
        <f t="shared" si="695"/>
        <v/>
      </c>
      <c r="DX363" s="39" t="s">
        <v>214</v>
      </c>
      <c r="DY363" s="29">
        <v>5</v>
      </c>
      <c r="DZ363" s="29" t="str">
        <f t="shared" ref="DZ363:FV363" si="696">IF(ISNA(MATCH(DZ322,$AF$53:$AF$112,0)),"",INDEX($C$53:$C$112,MATCH(DZ322,$AF$53:$AF$112,0)))</f>
        <v/>
      </c>
      <c r="EA363" s="29" t="str">
        <f t="shared" si="696"/>
        <v>Вас</v>
      </c>
      <c r="EB363" s="29" t="str">
        <f t="shared" si="696"/>
        <v/>
      </c>
      <c r="EC363" s="29" t="str">
        <f t="shared" si="696"/>
        <v/>
      </c>
      <c r="ED363" s="29" t="str">
        <f t="shared" si="696"/>
        <v/>
      </c>
      <c r="EE363" s="29" t="str">
        <f t="shared" si="696"/>
        <v/>
      </c>
      <c r="EF363" s="29" t="str">
        <f t="shared" si="696"/>
        <v/>
      </c>
      <c r="EG363" s="29" t="str">
        <f t="shared" si="696"/>
        <v/>
      </c>
      <c r="EH363" s="29" t="str">
        <f t="shared" si="696"/>
        <v/>
      </c>
      <c r="EI363" s="29" t="str">
        <f t="shared" si="696"/>
        <v/>
      </c>
      <c r="EJ363" s="29" t="str">
        <f t="shared" si="696"/>
        <v/>
      </c>
      <c r="EK363" s="29" t="str">
        <f t="shared" si="696"/>
        <v/>
      </c>
      <c r="EL363" s="29" t="str">
        <f t="shared" si="696"/>
        <v/>
      </c>
      <c r="EM363" s="29" t="str">
        <f t="shared" si="696"/>
        <v/>
      </c>
      <c r="EN363" s="29" t="str">
        <f t="shared" si="696"/>
        <v/>
      </c>
      <c r="EO363" s="29" t="str">
        <f t="shared" si="696"/>
        <v/>
      </c>
      <c r="EP363" s="29" t="str">
        <f t="shared" si="696"/>
        <v/>
      </c>
      <c r="EQ363" s="29" t="str">
        <f t="shared" si="696"/>
        <v/>
      </c>
      <c r="ER363" s="29" t="str">
        <f t="shared" si="696"/>
        <v/>
      </c>
      <c r="ES363" s="29" t="str">
        <f t="shared" si="696"/>
        <v/>
      </c>
      <c r="ET363" s="29" t="str">
        <f t="shared" si="696"/>
        <v/>
      </c>
      <c r="EU363" s="29" t="str">
        <f t="shared" si="696"/>
        <v/>
      </c>
      <c r="EV363" s="29" t="str">
        <f t="shared" si="696"/>
        <v/>
      </c>
      <c r="EX363" s="39" t="s">
        <v>214</v>
      </c>
      <c r="EY363" s="29">
        <v>5</v>
      </c>
      <c r="EZ363" s="29" t="str">
        <f t="shared" ref="EZ363:FU363" si="697">IF(ISNA(MATCH(EZ322,$AF$53:$AF$112,0)),"",INDEX($C$53:$C$112,MATCH(EZ322,$AF$53:$AF$112,0)))</f>
        <v/>
      </c>
      <c r="FA363" s="29" t="str">
        <f t="shared" si="697"/>
        <v/>
      </c>
      <c r="FB363" s="29" t="str">
        <f t="shared" si="697"/>
        <v/>
      </c>
      <c r="FC363" s="29" t="str">
        <f t="shared" si="697"/>
        <v/>
      </c>
      <c r="FD363" s="29" t="str">
        <f t="shared" si="697"/>
        <v/>
      </c>
      <c r="FE363" s="29" t="str">
        <f t="shared" si="697"/>
        <v/>
      </c>
      <c r="FF363" s="29" t="str">
        <f t="shared" si="697"/>
        <v/>
      </c>
      <c r="FG363" s="29" t="str">
        <f t="shared" si="697"/>
        <v/>
      </c>
      <c r="FH363" s="29" t="str">
        <f t="shared" si="697"/>
        <v/>
      </c>
      <c r="FI363" s="29" t="str">
        <f t="shared" si="697"/>
        <v/>
      </c>
      <c r="FJ363" s="29" t="str">
        <f t="shared" si="697"/>
        <v/>
      </c>
      <c r="FK363" s="29" t="str">
        <f t="shared" si="697"/>
        <v/>
      </c>
      <c r="FL363" s="29" t="str">
        <f t="shared" si="697"/>
        <v/>
      </c>
      <c r="FM363" s="29" t="str">
        <f t="shared" si="697"/>
        <v/>
      </c>
      <c r="FN363" s="29" t="str">
        <f t="shared" si="697"/>
        <v/>
      </c>
      <c r="FO363" s="29" t="str">
        <f t="shared" si="697"/>
        <v/>
      </c>
      <c r="FP363" s="29" t="str">
        <f t="shared" si="697"/>
        <v/>
      </c>
      <c r="FQ363" s="29" t="str">
        <f t="shared" si="697"/>
        <v/>
      </c>
      <c r="FR363" s="29" t="str">
        <f t="shared" si="697"/>
        <v/>
      </c>
      <c r="FS363" s="29" t="str">
        <f t="shared" si="697"/>
        <v/>
      </c>
      <c r="FT363" s="29" t="str">
        <f t="shared" si="697"/>
        <v/>
      </c>
      <c r="FU363" s="29" t="str">
        <f t="shared" si="697"/>
        <v/>
      </c>
      <c r="FV363" s="29" t="str">
        <f t="shared" si="696"/>
        <v/>
      </c>
    </row>
    <row r="364" spans="9:178" x14ac:dyDescent="0.25">
      <c r="I364" s="22" t="s">
        <v>214</v>
      </c>
      <c r="J364" s="29">
        <v>6</v>
      </c>
      <c r="K364" s="94" t="str">
        <f t="shared" ref="K364:AR364" si="698">K283</f>
        <v>10А</v>
      </c>
      <c r="L364" s="94" t="str">
        <f t="shared" si="698"/>
        <v>11А</v>
      </c>
      <c r="M364" s="94" t="str">
        <f t="shared" si="698"/>
        <v/>
      </c>
      <c r="N364" s="94" t="str">
        <f t="shared" si="698"/>
        <v/>
      </c>
      <c r="O364" s="94" t="str">
        <f t="shared" si="698"/>
        <v/>
      </c>
      <c r="P364" s="94" t="str">
        <f t="shared" si="698"/>
        <v/>
      </c>
      <c r="Q364" s="94" t="str">
        <f t="shared" si="698"/>
        <v>6Б</v>
      </c>
      <c r="R364" s="94" t="str">
        <f t="shared" si="698"/>
        <v/>
      </c>
      <c r="S364" s="94" t="str">
        <f t="shared" si="698"/>
        <v>6А</v>
      </c>
      <c r="T364" s="94" t="str">
        <f t="shared" si="698"/>
        <v>6А</v>
      </c>
      <c r="U364" s="94" t="str">
        <f t="shared" si="698"/>
        <v/>
      </c>
      <c r="V364" s="94" t="str">
        <f t="shared" si="698"/>
        <v/>
      </c>
      <c r="W364" s="94" t="str">
        <f t="shared" si="698"/>
        <v/>
      </c>
      <c r="X364" s="94" t="str">
        <f t="shared" si="698"/>
        <v/>
      </c>
      <c r="Y364" s="94" t="str">
        <f t="shared" si="698"/>
        <v>6А</v>
      </c>
      <c r="Z364" s="94" t="str">
        <f t="shared" si="698"/>
        <v>7Б</v>
      </c>
      <c r="AA364" s="94" t="str">
        <f t="shared" si="698"/>
        <v>9А</v>
      </c>
      <c r="AB364" s="94" t="str">
        <f t="shared" si="698"/>
        <v>8Б</v>
      </c>
      <c r="AC364" s="94" t="str">
        <f t="shared" si="698"/>
        <v/>
      </c>
      <c r="AD364" s="94" t="str">
        <f t="shared" si="698"/>
        <v>8В</v>
      </c>
      <c r="AE364" s="94" t="str">
        <f t="shared" si="698"/>
        <v>7В</v>
      </c>
      <c r="AF364" s="94" t="str">
        <f t="shared" si="698"/>
        <v>7А</v>
      </c>
      <c r="AG364" s="94" t="str">
        <f t="shared" si="698"/>
        <v/>
      </c>
      <c r="AH364" s="94" t="str">
        <f t="shared" si="698"/>
        <v/>
      </c>
      <c r="AI364" s="94" t="str">
        <f t="shared" si="698"/>
        <v>8А</v>
      </c>
      <c r="AJ364" s="94" t="str">
        <f t="shared" si="698"/>
        <v/>
      </c>
      <c r="AK364" s="94" t="str">
        <f t="shared" si="698"/>
        <v/>
      </c>
      <c r="AL364" s="94" t="str">
        <f t="shared" si="698"/>
        <v>9Б</v>
      </c>
      <c r="AM364" s="94" t="str">
        <f t="shared" si="698"/>
        <v/>
      </c>
      <c r="AN364" s="94" t="str">
        <f t="shared" si="698"/>
        <v>6В</v>
      </c>
      <c r="AO364" s="94" t="str">
        <f t="shared" si="698"/>
        <v/>
      </c>
      <c r="AP364" s="94" t="str">
        <f t="shared" si="698"/>
        <v>8В</v>
      </c>
      <c r="AQ364" s="94" t="str">
        <f t="shared" si="698"/>
        <v/>
      </c>
      <c r="AR364" s="94" t="str">
        <f t="shared" si="698"/>
        <v/>
      </c>
      <c r="AW364" s="39" t="s">
        <v>214</v>
      </c>
      <c r="AX364" s="29">
        <v>6</v>
      </c>
      <c r="AY364" s="27" t="str">
        <f t="shared" si="511"/>
        <v/>
      </c>
      <c r="AZ364" s="27" t="str">
        <f t="shared" si="512"/>
        <v/>
      </c>
      <c r="BA364" s="27" t="str">
        <f t="shared" si="513"/>
        <v/>
      </c>
      <c r="BB364" s="27" t="str">
        <f t="shared" si="514"/>
        <v>Вла/БЛА/Ярм</v>
      </c>
      <c r="BC364" s="27" t="str">
        <f t="shared" si="515"/>
        <v>БЕВ</v>
      </c>
      <c r="BD364" s="27" t="str">
        <f t="shared" si="516"/>
        <v>Мор</v>
      </c>
      <c r="BE364" s="27" t="str">
        <f t="shared" si="517"/>
        <v>Мил</v>
      </c>
      <c r="BF364" s="27" t="str">
        <f t="shared" si="518"/>
        <v>ОВТ</v>
      </c>
      <c r="BG364" s="27" t="str">
        <f t="shared" si="519"/>
        <v>Сем</v>
      </c>
      <c r="BH364" s="27" t="str">
        <f t="shared" si="520"/>
        <v>Дуб</v>
      </c>
      <c r="BI364" s="27" t="str">
        <f t="shared" si="521"/>
        <v>Бер</v>
      </c>
      <c r="BJ364" s="27" t="str">
        <f t="shared" si="522"/>
        <v>Чер/Мал</v>
      </c>
      <c r="BK364" s="27" t="str">
        <f t="shared" si="523"/>
        <v>Нов</v>
      </c>
      <c r="BL364" s="27" t="str">
        <f t="shared" si="524"/>
        <v>Жег</v>
      </c>
      <c r="BM364" s="27" t="str">
        <f t="shared" si="525"/>
        <v>Лоз</v>
      </c>
      <c r="BN364" s="27" t="str">
        <f t="shared" si="526"/>
        <v/>
      </c>
      <c r="BO364" s="27" t="str">
        <f t="shared" si="527"/>
        <v>ОГП</v>
      </c>
      <c r="BP364" s="27" t="str">
        <f t="shared" si="528"/>
        <v/>
      </c>
      <c r="BQ364" s="27" t="str">
        <f t="shared" si="529"/>
        <v/>
      </c>
      <c r="BR364" s="27" t="str">
        <f t="shared" si="530"/>
        <v/>
      </c>
      <c r="BS364" s="27" t="str">
        <f t="shared" si="531"/>
        <v/>
      </c>
      <c r="BT364" s="27" t="str">
        <f t="shared" si="532"/>
        <v/>
      </c>
      <c r="BU364" s="27" t="str">
        <f t="shared" si="533"/>
        <v/>
      </c>
      <c r="BW364" s="39" t="s">
        <v>214</v>
      </c>
      <c r="BX364" s="29">
        <v>6</v>
      </c>
      <c r="BY364" s="29" t="str">
        <f t="shared" ref="BY364:CU364" si="699">IF(ISNA(MATCH(BY323,$AF$53:$AF$112,0)),"",INDEX($C$53:$C$112,MATCH(BY323,$AF$53:$AF$112,0)))</f>
        <v/>
      </c>
      <c r="BZ364" s="29" t="str">
        <f t="shared" si="699"/>
        <v/>
      </c>
      <c r="CA364" s="29" t="str">
        <f t="shared" si="699"/>
        <v/>
      </c>
      <c r="CB364" s="29" t="str">
        <f t="shared" si="699"/>
        <v>Вла</v>
      </c>
      <c r="CC364" s="29" t="str">
        <f t="shared" si="699"/>
        <v>БЕВ</v>
      </c>
      <c r="CD364" s="29" t="str">
        <f t="shared" si="699"/>
        <v>Мор</v>
      </c>
      <c r="CE364" s="29" t="str">
        <f t="shared" si="699"/>
        <v>Мил</v>
      </c>
      <c r="CF364" s="29" t="str">
        <f t="shared" si="699"/>
        <v>ОВТ</v>
      </c>
      <c r="CG364" s="29" t="str">
        <f t="shared" si="699"/>
        <v>Сем</v>
      </c>
      <c r="CH364" s="29" t="str">
        <f t="shared" si="699"/>
        <v>Дуб</v>
      </c>
      <c r="CI364" s="29" t="str">
        <f t="shared" si="699"/>
        <v>Бер</v>
      </c>
      <c r="CJ364" s="29" t="str">
        <f t="shared" si="699"/>
        <v>Чер</v>
      </c>
      <c r="CK364" s="29" t="str">
        <f t="shared" si="699"/>
        <v>Нов</v>
      </c>
      <c r="CL364" s="29" t="str">
        <f t="shared" si="699"/>
        <v>Жег</v>
      </c>
      <c r="CM364" s="29" t="str">
        <f t="shared" si="699"/>
        <v>Лоз</v>
      </c>
      <c r="CN364" s="29" t="str">
        <f t="shared" si="699"/>
        <v/>
      </c>
      <c r="CO364" s="29" t="str">
        <f t="shared" si="699"/>
        <v>ОГП</v>
      </c>
      <c r="CP364" s="29" t="str">
        <f t="shared" si="699"/>
        <v/>
      </c>
      <c r="CQ364" s="29" t="str">
        <f t="shared" si="699"/>
        <v/>
      </c>
      <c r="CR364" s="29" t="str">
        <f t="shared" si="699"/>
        <v/>
      </c>
      <c r="CS364" s="29" t="str">
        <f t="shared" si="699"/>
        <v/>
      </c>
      <c r="CT364" s="29" t="str">
        <f t="shared" si="699"/>
        <v/>
      </c>
      <c r="CU364" s="29" t="str">
        <f t="shared" si="699"/>
        <v/>
      </c>
      <c r="CX364" s="39" t="s">
        <v>214</v>
      </c>
      <c r="CY364" s="29">
        <v>6</v>
      </c>
      <c r="CZ364" s="29" t="str">
        <f t="shared" ref="CZ364:DV364" si="700">IF(ISNA(MATCH(CZ323,$AF$53:$AF$112,0)),"",INDEX($C$53:$C$112,MATCH(CZ323,$AF$53:$AF$112,0)))</f>
        <v/>
      </c>
      <c r="DA364" s="29" t="str">
        <f t="shared" si="700"/>
        <v/>
      </c>
      <c r="DB364" s="29" t="str">
        <f t="shared" si="700"/>
        <v/>
      </c>
      <c r="DC364" s="29" t="str">
        <f t="shared" si="700"/>
        <v>БЛА</v>
      </c>
      <c r="DD364" s="29" t="str">
        <f t="shared" si="700"/>
        <v/>
      </c>
      <c r="DE364" s="29" t="str">
        <f t="shared" si="700"/>
        <v/>
      </c>
      <c r="DF364" s="29" t="str">
        <f t="shared" si="700"/>
        <v/>
      </c>
      <c r="DG364" s="29" t="str">
        <f t="shared" si="700"/>
        <v/>
      </c>
      <c r="DH364" s="29" t="str">
        <f t="shared" si="700"/>
        <v/>
      </c>
      <c r="DI364" s="29" t="str">
        <f t="shared" si="700"/>
        <v/>
      </c>
      <c r="DJ364" s="29" t="str">
        <f t="shared" si="700"/>
        <v/>
      </c>
      <c r="DK364" s="29" t="str">
        <f t="shared" si="700"/>
        <v>Мал</v>
      </c>
      <c r="DL364" s="29" t="str">
        <f t="shared" si="700"/>
        <v/>
      </c>
      <c r="DM364" s="29" t="str">
        <f t="shared" si="700"/>
        <v/>
      </c>
      <c r="DN364" s="29" t="str">
        <f t="shared" si="700"/>
        <v/>
      </c>
      <c r="DO364" s="29" t="str">
        <f t="shared" si="700"/>
        <v/>
      </c>
      <c r="DP364" s="29" t="str">
        <f t="shared" si="700"/>
        <v/>
      </c>
      <c r="DQ364" s="29" t="str">
        <f t="shared" si="700"/>
        <v/>
      </c>
      <c r="DR364" s="29" t="str">
        <f t="shared" si="700"/>
        <v/>
      </c>
      <c r="DS364" s="29" t="str">
        <f t="shared" si="700"/>
        <v/>
      </c>
      <c r="DT364" s="29" t="str">
        <f t="shared" si="700"/>
        <v/>
      </c>
      <c r="DU364" s="29" t="str">
        <f t="shared" si="700"/>
        <v/>
      </c>
      <c r="DV364" s="29" t="str">
        <f t="shared" si="700"/>
        <v/>
      </c>
      <c r="DX364" s="39" t="s">
        <v>214</v>
      </c>
      <c r="DY364" s="29">
        <v>6</v>
      </c>
      <c r="DZ364" s="29" t="str">
        <f t="shared" ref="DZ364:FV364" si="701">IF(ISNA(MATCH(DZ323,$AF$53:$AF$112,0)),"",INDEX($C$53:$C$112,MATCH(DZ323,$AF$53:$AF$112,0)))</f>
        <v/>
      </c>
      <c r="EA364" s="29" t="str">
        <f t="shared" si="701"/>
        <v/>
      </c>
      <c r="EB364" s="29" t="str">
        <f t="shared" si="701"/>
        <v/>
      </c>
      <c r="EC364" s="29" t="str">
        <f t="shared" si="701"/>
        <v>Ярм</v>
      </c>
      <c r="ED364" s="29" t="str">
        <f t="shared" si="701"/>
        <v/>
      </c>
      <c r="EE364" s="29" t="str">
        <f t="shared" si="701"/>
        <v/>
      </c>
      <c r="EF364" s="29" t="str">
        <f t="shared" si="701"/>
        <v/>
      </c>
      <c r="EG364" s="29" t="str">
        <f t="shared" si="701"/>
        <v/>
      </c>
      <c r="EH364" s="29" t="str">
        <f t="shared" si="701"/>
        <v/>
      </c>
      <c r="EI364" s="29" t="str">
        <f t="shared" si="701"/>
        <v/>
      </c>
      <c r="EJ364" s="29" t="str">
        <f t="shared" si="701"/>
        <v/>
      </c>
      <c r="EK364" s="29" t="str">
        <f t="shared" si="701"/>
        <v/>
      </c>
      <c r="EL364" s="29" t="str">
        <f t="shared" si="701"/>
        <v/>
      </c>
      <c r="EM364" s="29" t="str">
        <f t="shared" si="701"/>
        <v/>
      </c>
      <c r="EN364" s="29" t="str">
        <f t="shared" si="701"/>
        <v/>
      </c>
      <c r="EO364" s="29" t="str">
        <f t="shared" si="701"/>
        <v/>
      </c>
      <c r="EP364" s="29" t="str">
        <f t="shared" si="701"/>
        <v/>
      </c>
      <c r="EQ364" s="29" t="str">
        <f t="shared" si="701"/>
        <v/>
      </c>
      <c r="ER364" s="29" t="str">
        <f t="shared" si="701"/>
        <v/>
      </c>
      <c r="ES364" s="29" t="str">
        <f t="shared" si="701"/>
        <v/>
      </c>
      <c r="ET364" s="29" t="str">
        <f t="shared" si="701"/>
        <v/>
      </c>
      <c r="EU364" s="29" t="str">
        <f t="shared" si="701"/>
        <v/>
      </c>
      <c r="EV364" s="29" t="str">
        <f t="shared" si="701"/>
        <v/>
      </c>
      <c r="EX364" s="39" t="s">
        <v>214</v>
      </c>
      <c r="EY364" s="29">
        <v>6</v>
      </c>
      <c r="EZ364" s="29" t="str">
        <f t="shared" ref="EZ364:FU364" si="702">IF(ISNA(MATCH(EZ323,$AF$53:$AF$112,0)),"",INDEX($C$53:$C$112,MATCH(EZ323,$AF$53:$AF$112,0)))</f>
        <v/>
      </c>
      <c r="FA364" s="29" t="str">
        <f t="shared" si="702"/>
        <v/>
      </c>
      <c r="FB364" s="29" t="str">
        <f t="shared" si="702"/>
        <v/>
      </c>
      <c r="FC364" s="29" t="str">
        <f t="shared" si="702"/>
        <v/>
      </c>
      <c r="FD364" s="29" t="str">
        <f t="shared" si="702"/>
        <v/>
      </c>
      <c r="FE364" s="29" t="str">
        <f t="shared" si="702"/>
        <v/>
      </c>
      <c r="FF364" s="29" t="str">
        <f t="shared" si="702"/>
        <v/>
      </c>
      <c r="FG364" s="29" t="str">
        <f t="shared" si="702"/>
        <v/>
      </c>
      <c r="FH364" s="29" t="str">
        <f t="shared" si="702"/>
        <v/>
      </c>
      <c r="FI364" s="29" t="str">
        <f t="shared" si="702"/>
        <v/>
      </c>
      <c r="FJ364" s="29" t="str">
        <f t="shared" si="702"/>
        <v/>
      </c>
      <c r="FK364" s="29" t="str">
        <f t="shared" si="702"/>
        <v/>
      </c>
      <c r="FL364" s="29" t="str">
        <f t="shared" si="702"/>
        <v/>
      </c>
      <c r="FM364" s="29" t="str">
        <f t="shared" si="702"/>
        <v/>
      </c>
      <c r="FN364" s="29" t="str">
        <f t="shared" si="702"/>
        <v/>
      </c>
      <c r="FO364" s="29" t="str">
        <f t="shared" si="702"/>
        <v/>
      </c>
      <c r="FP364" s="29" t="str">
        <f t="shared" si="702"/>
        <v/>
      </c>
      <c r="FQ364" s="29" t="str">
        <f t="shared" si="702"/>
        <v/>
      </c>
      <c r="FR364" s="29" t="str">
        <f t="shared" si="702"/>
        <v/>
      </c>
      <c r="FS364" s="29" t="str">
        <f t="shared" si="702"/>
        <v/>
      </c>
      <c r="FT364" s="29" t="str">
        <f t="shared" si="702"/>
        <v/>
      </c>
      <c r="FU364" s="29" t="str">
        <f t="shared" si="702"/>
        <v/>
      </c>
      <c r="FV364" s="29" t="str">
        <f t="shared" si="701"/>
        <v/>
      </c>
    </row>
    <row r="365" spans="9:178" x14ac:dyDescent="0.25">
      <c r="I365" s="22" t="s">
        <v>214</v>
      </c>
      <c r="J365" s="29">
        <v>7</v>
      </c>
      <c r="K365" s="94" t="str">
        <f t="shared" ref="K365:AR365" si="703">K284</f>
        <v/>
      </c>
      <c r="L365" s="94" t="str">
        <f t="shared" si="703"/>
        <v/>
      </c>
      <c r="M365" s="94" t="str">
        <f t="shared" si="703"/>
        <v/>
      </c>
      <c r="N365" s="94" t="str">
        <f t="shared" si="703"/>
        <v/>
      </c>
      <c r="O365" s="94" t="str">
        <f t="shared" si="703"/>
        <v/>
      </c>
      <c r="P365" s="94" t="str">
        <f t="shared" si="703"/>
        <v/>
      </c>
      <c r="Q365" s="94" t="str">
        <f t="shared" si="703"/>
        <v/>
      </c>
      <c r="R365" s="94" t="str">
        <f t="shared" si="703"/>
        <v/>
      </c>
      <c r="S365" s="94" t="str">
        <f t="shared" si="703"/>
        <v/>
      </c>
      <c r="T365" s="94" t="str">
        <f t="shared" si="703"/>
        <v/>
      </c>
      <c r="U365" s="94" t="str">
        <f t="shared" si="703"/>
        <v/>
      </c>
      <c r="V365" s="94" t="str">
        <f t="shared" si="703"/>
        <v/>
      </c>
      <c r="W365" s="94" t="str">
        <f t="shared" si="703"/>
        <v/>
      </c>
      <c r="X365" s="94" t="str">
        <f t="shared" si="703"/>
        <v/>
      </c>
      <c r="Y365" s="94" t="str">
        <f t="shared" si="703"/>
        <v/>
      </c>
      <c r="Z365" s="94" t="str">
        <f t="shared" si="703"/>
        <v>8В</v>
      </c>
      <c r="AA365" s="94" t="str">
        <f t="shared" si="703"/>
        <v/>
      </c>
      <c r="AB365" s="94" t="str">
        <f t="shared" si="703"/>
        <v/>
      </c>
      <c r="AC365" s="94" t="str">
        <f t="shared" si="703"/>
        <v/>
      </c>
      <c r="AD365" s="94" t="str">
        <f t="shared" si="703"/>
        <v/>
      </c>
      <c r="AE365" s="94" t="str">
        <f t="shared" si="703"/>
        <v/>
      </c>
      <c r="AF365" s="94" t="str">
        <f t="shared" si="703"/>
        <v/>
      </c>
      <c r="AG365" s="94" t="str">
        <f t="shared" si="703"/>
        <v/>
      </c>
      <c r="AH365" s="94" t="str">
        <f t="shared" si="703"/>
        <v/>
      </c>
      <c r="AI365" s="94" t="str">
        <f t="shared" si="703"/>
        <v/>
      </c>
      <c r="AJ365" s="94" t="str">
        <f t="shared" si="703"/>
        <v/>
      </c>
      <c r="AK365" s="94" t="str">
        <f t="shared" si="703"/>
        <v/>
      </c>
      <c r="AL365" s="94" t="str">
        <f t="shared" si="703"/>
        <v/>
      </c>
      <c r="AM365" s="94" t="str">
        <f t="shared" si="703"/>
        <v>10А</v>
      </c>
      <c r="AN365" s="94" t="str">
        <f t="shared" si="703"/>
        <v>11А</v>
      </c>
      <c r="AO365" s="94" t="str">
        <f t="shared" si="703"/>
        <v/>
      </c>
      <c r="AP365" s="94" t="str">
        <f t="shared" si="703"/>
        <v/>
      </c>
      <c r="AQ365" s="94" t="str">
        <f t="shared" si="703"/>
        <v/>
      </c>
      <c r="AR365" s="94" t="str">
        <f t="shared" si="703"/>
        <v/>
      </c>
      <c r="AW365" s="39" t="s">
        <v>214</v>
      </c>
      <c r="AX365" s="29">
        <v>7</v>
      </c>
      <c r="AY365" s="27" t="str">
        <f t="shared" si="511"/>
        <v/>
      </c>
      <c r="AZ365" s="27" t="str">
        <f t="shared" si="512"/>
        <v/>
      </c>
      <c r="BA365" s="27" t="str">
        <f t="shared" si="513"/>
        <v/>
      </c>
      <c r="BB365" s="27" t="str">
        <f t="shared" si="514"/>
        <v/>
      </c>
      <c r="BC365" s="27" t="str">
        <f t="shared" si="515"/>
        <v/>
      </c>
      <c r="BD365" s="27" t="str">
        <f t="shared" si="516"/>
        <v/>
      </c>
      <c r="BE365" s="27" t="str">
        <f t="shared" si="517"/>
        <v/>
      </c>
      <c r="BF365" s="27" t="str">
        <f t="shared" si="518"/>
        <v/>
      </c>
      <c r="BG365" s="27" t="str">
        <f t="shared" si="519"/>
        <v/>
      </c>
      <c r="BH365" s="27" t="str">
        <f t="shared" si="520"/>
        <v/>
      </c>
      <c r="BI365" s="27" t="str">
        <f t="shared" si="521"/>
        <v/>
      </c>
      <c r="BJ365" s="27" t="str">
        <f t="shared" si="522"/>
        <v>ОВТ</v>
      </c>
      <c r="BK365" s="27" t="str">
        <f t="shared" si="523"/>
        <v/>
      </c>
      <c r="BL365" s="27" t="str">
        <f t="shared" si="524"/>
        <v/>
      </c>
      <c r="BM365" s="27" t="str">
        <f t="shared" si="525"/>
        <v>Кас</v>
      </c>
      <c r="BN365" s="27" t="str">
        <f t="shared" si="526"/>
        <v/>
      </c>
      <c r="BO365" s="27" t="str">
        <f t="shared" si="527"/>
        <v>Мор</v>
      </c>
      <c r="BP365" s="27" t="str">
        <f t="shared" si="528"/>
        <v/>
      </c>
      <c r="BQ365" s="27" t="str">
        <f t="shared" si="529"/>
        <v/>
      </c>
      <c r="BR365" s="27" t="str">
        <f t="shared" si="530"/>
        <v/>
      </c>
      <c r="BS365" s="27" t="str">
        <f t="shared" si="531"/>
        <v/>
      </c>
      <c r="BT365" s="27" t="str">
        <f t="shared" si="532"/>
        <v/>
      </c>
      <c r="BU365" s="27" t="str">
        <f t="shared" si="533"/>
        <v/>
      </c>
      <c r="BW365" s="39" t="s">
        <v>214</v>
      </c>
      <c r="BX365" s="29">
        <v>7</v>
      </c>
      <c r="BY365" s="29" t="str">
        <f t="shared" ref="BY365:CU365" si="704">IF(ISNA(MATCH(BY324,$AF$53:$AF$112,0)),"",INDEX($C$53:$C$112,MATCH(BY324,$AF$53:$AF$112,0)))</f>
        <v/>
      </c>
      <c r="BZ365" s="29" t="str">
        <f t="shared" si="704"/>
        <v/>
      </c>
      <c r="CA365" s="29" t="str">
        <f t="shared" si="704"/>
        <v/>
      </c>
      <c r="CB365" s="29" t="str">
        <f t="shared" si="704"/>
        <v/>
      </c>
      <c r="CC365" s="29" t="str">
        <f t="shared" si="704"/>
        <v/>
      </c>
      <c r="CD365" s="29" t="str">
        <f t="shared" si="704"/>
        <v/>
      </c>
      <c r="CE365" s="29" t="str">
        <f t="shared" si="704"/>
        <v/>
      </c>
      <c r="CF365" s="29" t="str">
        <f t="shared" si="704"/>
        <v/>
      </c>
      <c r="CG365" s="29" t="str">
        <f t="shared" si="704"/>
        <v/>
      </c>
      <c r="CH365" s="29" t="str">
        <f t="shared" si="704"/>
        <v/>
      </c>
      <c r="CI365" s="29" t="str">
        <f t="shared" si="704"/>
        <v/>
      </c>
      <c r="CJ365" s="29" t="str">
        <f t="shared" si="704"/>
        <v>ОВТ</v>
      </c>
      <c r="CK365" s="29" t="str">
        <f t="shared" si="704"/>
        <v/>
      </c>
      <c r="CL365" s="29" t="str">
        <f t="shared" si="704"/>
        <v/>
      </c>
      <c r="CM365" s="29" t="str">
        <f t="shared" si="704"/>
        <v>Кас</v>
      </c>
      <c r="CN365" s="29" t="str">
        <f t="shared" si="704"/>
        <v/>
      </c>
      <c r="CO365" s="29" t="str">
        <f t="shared" si="704"/>
        <v>Мор</v>
      </c>
      <c r="CP365" s="29" t="str">
        <f t="shared" si="704"/>
        <v/>
      </c>
      <c r="CQ365" s="29" t="str">
        <f t="shared" si="704"/>
        <v/>
      </c>
      <c r="CR365" s="29" t="str">
        <f t="shared" si="704"/>
        <v/>
      </c>
      <c r="CS365" s="29" t="str">
        <f t="shared" si="704"/>
        <v/>
      </c>
      <c r="CT365" s="29" t="str">
        <f t="shared" si="704"/>
        <v/>
      </c>
      <c r="CU365" s="29" t="str">
        <f t="shared" si="704"/>
        <v/>
      </c>
      <c r="CX365" s="39" t="s">
        <v>214</v>
      </c>
      <c r="CY365" s="29">
        <v>7</v>
      </c>
      <c r="CZ365" s="29" t="str">
        <f t="shared" ref="CZ365:DV365" si="705">IF(ISNA(MATCH(CZ324,$AF$53:$AF$112,0)),"",INDEX($C$53:$C$112,MATCH(CZ324,$AF$53:$AF$112,0)))</f>
        <v/>
      </c>
      <c r="DA365" s="29" t="str">
        <f t="shared" si="705"/>
        <v/>
      </c>
      <c r="DB365" s="29" t="str">
        <f t="shared" si="705"/>
        <v/>
      </c>
      <c r="DC365" s="29" t="str">
        <f t="shared" si="705"/>
        <v/>
      </c>
      <c r="DD365" s="29" t="str">
        <f t="shared" si="705"/>
        <v/>
      </c>
      <c r="DE365" s="29" t="str">
        <f t="shared" si="705"/>
        <v/>
      </c>
      <c r="DF365" s="29" t="str">
        <f t="shared" si="705"/>
        <v/>
      </c>
      <c r="DG365" s="29" t="str">
        <f t="shared" si="705"/>
        <v/>
      </c>
      <c r="DH365" s="29" t="str">
        <f t="shared" si="705"/>
        <v/>
      </c>
      <c r="DI365" s="29" t="str">
        <f t="shared" si="705"/>
        <v/>
      </c>
      <c r="DJ365" s="29" t="str">
        <f t="shared" si="705"/>
        <v/>
      </c>
      <c r="DK365" s="29" t="str">
        <f t="shared" si="705"/>
        <v/>
      </c>
      <c r="DL365" s="29" t="str">
        <f t="shared" si="705"/>
        <v/>
      </c>
      <c r="DM365" s="29" t="str">
        <f t="shared" si="705"/>
        <v/>
      </c>
      <c r="DN365" s="29" t="str">
        <f t="shared" si="705"/>
        <v/>
      </c>
      <c r="DO365" s="29" t="str">
        <f t="shared" si="705"/>
        <v/>
      </c>
      <c r="DP365" s="29" t="str">
        <f t="shared" si="705"/>
        <v/>
      </c>
      <c r="DQ365" s="29" t="str">
        <f t="shared" si="705"/>
        <v/>
      </c>
      <c r="DR365" s="29" t="str">
        <f t="shared" si="705"/>
        <v/>
      </c>
      <c r="DS365" s="29" t="str">
        <f t="shared" si="705"/>
        <v/>
      </c>
      <c r="DT365" s="29" t="str">
        <f t="shared" si="705"/>
        <v/>
      </c>
      <c r="DU365" s="29" t="str">
        <f t="shared" si="705"/>
        <v/>
      </c>
      <c r="DV365" s="29" t="str">
        <f t="shared" si="705"/>
        <v/>
      </c>
      <c r="DX365" s="39" t="s">
        <v>214</v>
      </c>
      <c r="DY365" s="29">
        <v>7</v>
      </c>
      <c r="DZ365" s="29" t="str">
        <f t="shared" ref="DZ365:FV365" si="706">IF(ISNA(MATCH(DZ324,$AF$53:$AF$112,0)),"",INDEX($C$53:$C$112,MATCH(DZ324,$AF$53:$AF$112,0)))</f>
        <v/>
      </c>
      <c r="EA365" s="29" t="str">
        <f t="shared" si="706"/>
        <v/>
      </c>
      <c r="EB365" s="29" t="str">
        <f t="shared" si="706"/>
        <v/>
      </c>
      <c r="EC365" s="29" t="str">
        <f t="shared" si="706"/>
        <v/>
      </c>
      <c r="ED365" s="29" t="str">
        <f t="shared" si="706"/>
        <v/>
      </c>
      <c r="EE365" s="29" t="str">
        <f t="shared" si="706"/>
        <v/>
      </c>
      <c r="EF365" s="29" t="str">
        <f t="shared" si="706"/>
        <v/>
      </c>
      <c r="EG365" s="29" t="str">
        <f t="shared" si="706"/>
        <v/>
      </c>
      <c r="EH365" s="29" t="str">
        <f t="shared" si="706"/>
        <v/>
      </c>
      <c r="EI365" s="29" t="str">
        <f t="shared" si="706"/>
        <v/>
      </c>
      <c r="EJ365" s="29" t="str">
        <f t="shared" si="706"/>
        <v/>
      </c>
      <c r="EK365" s="29" t="str">
        <f t="shared" si="706"/>
        <v/>
      </c>
      <c r="EL365" s="29" t="str">
        <f t="shared" si="706"/>
        <v/>
      </c>
      <c r="EM365" s="29" t="str">
        <f t="shared" si="706"/>
        <v/>
      </c>
      <c r="EN365" s="29" t="str">
        <f t="shared" si="706"/>
        <v/>
      </c>
      <c r="EO365" s="29" t="str">
        <f t="shared" si="706"/>
        <v/>
      </c>
      <c r="EP365" s="29" t="str">
        <f t="shared" si="706"/>
        <v/>
      </c>
      <c r="EQ365" s="29" t="str">
        <f t="shared" si="706"/>
        <v/>
      </c>
      <c r="ER365" s="29" t="str">
        <f t="shared" si="706"/>
        <v/>
      </c>
      <c r="ES365" s="29" t="str">
        <f t="shared" si="706"/>
        <v/>
      </c>
      <c r="ET365" s="29" t="str">
        <f t="shared" si="706"/>
        <v/>
      </c>
      <c r="EU365" s="29" t="str">
        <f t="shared" si="706"/>
        <v/>
      </c>
      <c r="EV365" s="29" t="str">
        <f t="shared" si="706"/>
        <v/>
      </c>
      <c r="EX365" s="39" t="s">
        <v>214</v>
      </c>
      <c r="EY365" s="29">
        <v>7</v>
      </c>
      <c r="EZ365" s="29" t="str">
        <f t="shared" ref="EZ365:FU365" si="707">IF(ISNA(MATCH(EZ324,$AF$53:$AF$112,0)),"",INDEX($C$53:$C$112,MATCH(EZ324,$AF$53:$AF$112,0)))</f>
        <v/>
      </c>
      <c r="FA365" s="29" t="str">
        <f t="shared" si="707"/>
        <v/>
      </c>
      <c r="FB365" s="29" t="str">
        <f t="shared" si="707"/>
        <v/>
      </c>
      <c r="FC365" s="29" t="str">
        <f t="shared" si="707"/>
        <v/>
      </c>
      <c r="FD365" s="29" t="str">
        <f t="shared" si="707"/>
        <v/>
      </c>
      <c r="FE365" s="29" t="str">
        <f t="shared" si="707"/>
        <v/>
      </c>
      <c r="FF365" s="29" t="str">
        <f t="shared" si="707"/>
        <v/>
      </c>
      <c r="FG365" s="29" t="str">
        <f t="shared" si="707"/>
        <v/>
      </c>
      <c r="FH365" s="29" t="str">
        <f t="shared" si="707"/>
        <v/>
      </c>
      <c r="FI365" s="29" t="str">
        <f t="shared" si="707"/>
        <v/>
      </c>
      <c r="FJ365" s="29" t="str">
        <f t="shared" si="707"/>
        <v/>
      </c>
      <c r="FK365" s="29" t="str">
        <f t="shared" si="707"/>
        <v/>
      </c>
      <c r="FL365" s="29" t="str">
        <f t="shared" si="707"/>
        <v/>
      </c>
      <c r="FM365" s="29" t="str">
        <f t="shared" si="707"/>
        <v/>
      </c>
      <c r="FN365" s="29" t="str">
        <f t="shared" si="707"/>
        <v/>
      </c>
      <c r="FO365" s="29" t="str">
        <f t="shared" si="707"/>
        <v/>
      </c>
      <c r="FP365" s="29" t="str">
        <f t="shared" si="707"/>
        <v/>
      </c>
      <c r="FQ365" s="29" t="str">
        <f t="shared" si="707"/>
        <v/>
      </c>
      <c r="FR365" s="29" t="str">
        <f t="shared" si="707"/>
        <v/>
      </c>
      <c r="FS365" s="29" t="str">
        <f t="shared" si="707"/>
        <v/>
      </c>
      <c r="FT365" s="29" t="str">
        <f t="shared" si="707"/>
        <v/>
      </c>
      <c r="FU365" s="29" t="str">
        <f t="shared" si="707"/>
        <v/>
      </c>
      <c r="FV365" s="29" t="str">
        <f t="shared" si="706"/>
        <v/>
      </c>
    </row>
    <row r="366" spans="9:178" x14ac:dyDescent="0.25">
      <c r="I366" s="37" t="s">
        <v>2</v>
      </c>
      <c r="J366" s="37" t="s">
        <v>3</v>
      </c>
      <c r="K366" s="24" t="s">
        <v>43</v>
      </c>
      <c r="L366" s="24" t="s">
        <v>44</v>
      </c>
      <c r="M366" s="24" t="s">
        <v>356</v>
      </c>
      <c r="N366" s="24" t="s">
        <v>45</v>
      </c>
      <c r="O366" s="84" t="s">
        <v>46</v>
      </c>
      <c r="P366" s="84" t="s">
        <v>47</v>
      </c>
      <c r="Q366" s="84" t="s">
        <v>48</v>
      </c>
      <c r="R366" s="84" t="s">
        <v>296</v>
      </c>
      <c r="S366" s="26" t="s">
        <v>49</v>
      </c>
      <c r="T366" s="26" t="s">
        <v>50</v>
      </c>
      <c r="U366" s="26" t="s">
        <v>200</v>
      </c>
      <c r="V366" s="26" t="s">
        <v>379</v>
      </c>
      <c r="W366" s="26" t="s">
        <v>51</v>
      </c>
      <c r="X366" s="26" t="s">
        <v>272</v>
      </c>
      <c r="Y366" s="26" t="s">
        <v>369</v>
      </c>
      <c r="Z366" s="22" t="s">
        <v>52</v>
      </c>
      <c r="AA366" s="22" t="s">
        <v>229</v>
      </c>
      <c r="AB366" s="22" t="s">
        <v>53</v>
      </c>
      <c r="AC366" s="22" t="s">
        <v>424</v>
      </c>
      <c r="AD366" s="20" t="s">
        <v>228</v>
      </c>
      <c r="AE366" s="54" t="s">
        <v>202</v>
      </c>
      <c r="AF366" s="23" t="s">
        <v>54</v>
      </c>
      <c r="AG366" s="23" t="s">
        <v>327</v>
      </c>
      <c r="AH366" s="82" t="s">
        <v>55</v>
      </c>
      <c r="AI366" s="72" t="s">
        <v>56</v>
      </c>
      <c r="AJ366" s="25" t="s">
        <v>328</v>
      </c>
      <c r="AK366" s="25" t="s">
        <v>57</v>
      </c>
      <c r="AL366" s="25" t="s">
        <v>430</v>
      </c>
      <c r="AM366" s="21" t="s">
        <v>58</v>
      </c>
      <c r="AN366" s="21" t="s">
        <v>59</v>
      </c>
      <c r="AO366" s="21" t="s">
        <v>433</v>
      </c>
      <c r="AP366" s="19" t="s">
        <v>230</v>
      </c>
      <c r="AQ366" s="19" t="s">
        <v>380</v>
      </c>
      <c r="AR366" s="218" t="s">
        <v>60</v>
      </c>
      <c r="AY366" s="20" t="s">
        <v>73</v>
      </c>
      <c r="AZ366" s="20" t="s">
        <v>105</v>
      </c>
      <c r="BA366" s="20" t="s">
        <v>267</v>
      </c>
      <c r="BB366" s="21" t="s">
        <v>74</v>
      </c>
      <c r="BC366" s="21" t="s">
        <v>248</v>
      </c>
      <c r="BD366" s="21" t="s">
        <v>14</v>
      </c>
      <c r="BE366" s="22" t="s">
        <v>75</v>
      </c>
      <c r="BF366" s="22" t="s">
        <v>76</v>
      </c>
      <c r="BG366" s="22" t="s">
        <v>15</v>
      </c>
      <c r="BH366" s="23" t="s">
        <v>77</v>
      </c>
      <c r="BI366" s="23" t="s">
        <v>78</v>
      </c>
      <c r="BJ366" s="23" t="s">
        <v>268</v>
      </c>
      <c r="BK366" s="24" t="s">
        <v>79</v>
      </c>
      <c r="BL366" s="24" t="s">
        <v>80</v>
      </c>
      <c r="BM366" s="25" t="s">
        <v>81</v>
      </c>
      <c r="BN366" s="25" t="s">
        <v>422</v>
      </c>
      <c r="BO366" s="26" t="s">
        <v>82</v>
      </c>
      <c r="BP366" s="64" t="s">
        <v>154</v>
      </c>
      <c r="BQ366" s="64" t="s">
        <v>155</v>
      </c>
      <c r="BR366" s="64" t="s">
        <v>157</v>
      </c>
      <c r="BS366" s="63" t="s">
        <v>156</v>
      </c>
      <c r="BT366" s="63" t="s">
        <v>215</v>
      </c>
      <c r="BU366" s="63" t="s">
        <v>216</v>
      </c>
      <c r="BY366" s="20" t="s">
        <v>73</v>
      </c>
      <c r="BZ366" s="20" t="s">
        <v>105</v>
      </c>
      <c r="CA366" s="20" t="s">
        <v>267</v>
      </c>
      <c r="CB366" s="21" t="s">
        <v>74</v>
      </c>
      <c r="CC366" s="21" t="s">
        <v>248</v>
      </c>
      <c r="CD366" s="21" t="s">
        <v>14</v>
      </c>
      <c r="CE366" s="22" t="s">
        <v>75</v>
      </c>
      <c r="CF366" s="22" t="s">
        <v>76</v>
      </c>
      <c r="CG366" s="22" t="s">
        <v>15</v>
      </c>
      <c r="CH366" s="23" t="s">
        <v>77</v>
      </c>
      <c r="CI366" s="23" t="s">
        <v>78</v>
      </c>
      <c r="CJ366" s="23" t="s">
        <v>268</v>
      </c>
      <c r="CK366" s="24" t="s">
        <v>79</v>
      </c>
      <c r="CL366" s="24" t="s">
        <v>80</v>
      </c>
      <c r="CM366" s="25" t="s">
        <v>81</v>
      </c>
      <c r="CN366" s="25" t="s">
        <v>422</v>
      </c>
      <c r="CO366" s="26" t="s">
        <v>82</v>
      </c>
      <c r="CP366" s="64" t="s">
        <v>154</v>
      </c>
      <c r="CQ366" s="64" t="s">
        <v>155</v>
      </c>
      <c r="CR366" s="64" t="s">
        <v>157</v>
      </c>
      <c r="CS366" s="63" t="s">
        <v>156</v>
      </c>
      <c r="CT366" s="63" t="s">
        <v>215</v>
      </c>
      <c r="CU366" s="63" t="s">
        <v>216</v>
      </c>
      <c r="CZ366" s="20" t="s">
        <v>73</v>
      </c>
      <c r="DA366" s="20" t="s">
        <v>105</v>
      </c>
      <c r="DB366" s="20" t="s">
        <v>267</v>
      </c>
      <c r="DC366" s="21" t="s">
        <v>74</v>
      </c>
      <c r="DD366" s="21" t="s">
        <v>248</v>
      </c>
      <c r="DE366" s="21" t="s">
        <v>14</v>
      </c>
      <c r="DF366" s="22" t="s">
        <v>75</v>
      </c>
      <c r="DG366" s="22" t="s">
        <v>76</v>
      </c>
      <c r="DH366" s="22" t="s">
        <v>15</v>
      </c>
      <c r="DI366" s="23" t="s">
        <v>77</v>
      </c>
      <c r="DJ366" s="23" t="s">
        <v>78</v>
      </c>
      <c r="DK366" s="23" t="s">
        <v>268</v>
      </c>
      <c r="DL366" s="24" t="s">
        <v>79</v>
      </c>
      <c r="DM366" s="24" t="s">
        <v>80</v>
      </c>
      <c r="DN366" s="25" t="s">
        <v>81</v>
      </c>
      <c r="DO366" s="25" t="s">
        <v>422</v>
      </c>
      <c r="DP366" s="26" t="s">
        <v>82</v>
      </c>
      <c r="DQ366" s="64" t="s">
        <v>154</v>
      </c>
      <c r="DR366" s="64" t="s">
        <v>155</v>
      </c>
      <c r="DS366" s="64" t="s">
        <v>157</v>
      </c>
      <c r="DT366" s="63" t="s">
        <v>156</v>
      </c>
      <c r="DU366" s="63" t="s">
        <v>215</v>
      </c>
      <c r="DV366" s="63" t="s">
        <v>216</v>
      </c>
      <c r="DZ366" s="20" t="s">
        <v>73</v>
      </c>
      <c r="EA366" s="20" t="s">
        <v>105</v>
      </c>
      <c r="EB366" s="20" t="s">
        <v>267</v>
      </c>
      <c r="EC366" s="21" t="s">
        <v>74</v>
      </c>
      <c r="ED366" s="21" t="s">
        <v>248</v>
      </c>
      <c r="EE366" s="21" t="s">
        <v>14</v>
      </c>
      <c r="EF366" s="22" t="s">
        <v>75</v>
      </c>
      <c r="EG366" s="22" t="s">
        <v>76</v>
      </c>
      <c r="EH366" s="22" t="s">
        <v>15</v>
      </c>
      <c r="EI366" s="23" t="s">
        <v>77</v>
      </c>
      <c r="EJ366" s="23" t="s">
        <v>78</v>
      </c>
      <c r="EK366" s="23" t="s">
        <v>268</v>
      </c>
      <c r="EL366" s="24" t="s">
        <v>79</v>
      </c>
      <c r="EM366" s="24" t="s">
        <v>80</v>
      </c>
      <c r="EN366" s="25" t="s">
        <v>81</v>
      </c>
      <c r="EO366" s="25" t="s">
        <v>422</v>
      </c>
      <c r="EP366" s="26" t="s">
        <v>82</v>
      </c>
      <c r="EQ366" s="64" t="s">
        <v>154</v>
      </c>
      <c r="ER366" s="64" t="s">
        <v>155</v>
      </c>
      <c r="ES366" s="64" t="s">
        <v>157</v>
      </c>
      <c r="ET366" s="63" t="s">
        <v>156</v>
      </c>
      <c r="EU366" s="63" t="s">
        <v>215</v>
      </c>
      <c r="EV366" s="63" t="s">
        <v>216</v>
      </c>
      <c r="EZ366" s="20" t="s">
        <v>73</v>
      </c>
      <c r="FA366" s="20" t="s">
        <v>105</v>
      </c>
      <c r="FB366" s="20" t="s">
        <v>267</v>
      </c>
      <c r="FC366" s="21" t="s">
        <v>74</v>
      </c>
      <c r="FD366" s="21" t="s">
        <v>248</v>
      </c>
      <c r="FE366" s="21" t="s">
        <v>14</v>
      </c>
      <c r="FF366" s="22" t="s">
        <v>75</v>
      </c>
      <c r="FG366" s="22" t="s">
        <v>76</v>
      </c>
      <c r="FH366" s="22" t="s">
        <v>15</v>
      </c>
      <c r="FI366" s="23" t="s">
        <v>77</v>
      </c>
      <c r="FJ366" s="23" t="s">
        <v>78</v>
      </c>
      <c r="FK366" s="23" t="s">
        <v>268</v>
      </c>
      <c r="FL366" s="24" t="s">
        <v>79</v>
      </c>
      <c r="FM366" s="24" t="s">
        <v>80</v>
      </c>
      <c r="FN366" s="25" t="s">
        <v>81</v>
      </c>
      <c r="FO366" s="25" t="s">
        <v>422</v>
      </c>
      <c r="FP366" s="26" t="s">
        <v>82</v>
      </c>
      <c r="FQ366" s="64" t="s">
        <v>154</v>
      </c>
      <c r="FR366" s="64" t="s">
        <v>155</v>
      </c>
      <c r="FS366" s="64" t="s">
        <v>157</v>
      </c>
      <c r="FT366" s="63" t="s">
        <v>156</v>
      </c>
      <c r="FU366" s="63" t="s">
        <v>215</v>
      </c>
      <c r="FV366" s="63" t="s">
        <v>216</v>
      </c>
    </row>
    <row r="367" spans="9:178" x14ac:dyDescent="0.25">
      <c r="I367" s="27"/>
      <c r="J367" s="101" t="s">
        <v>236</v>
      </c>
      <c r="K367" s="51">
        <f t="shared" ref="K367" si="708">J215</f>
        <v>0</v>
      </c>
      <c r="L367" s="51">
        <f t="shared" ref="L367:S367" si="709">V215</f>
        <v>1</v>
      </c>
      <c r="M367" s="51">
        <f t="shared" si="709"/>
        <v>1</v>
      </c>
      <c r="N367" s="51">
        <f t="shared" si="709"/>
        <v>1</v>
      </c>
      <c r="O367" s="51">
        <f t="shared" si="709"/>
        <v>1</v>
      </c>
      <c r="P367" s="51">
        <f t="shared" si="709"/>
        <v>1</v>
      </c>
      <c r="Q367" s="51">
        <f t="shared" si="709"/>
        <v>1</v>
      </c>
      <c r="R367" s="51">
        <f t="shared" si="709"/>
        <v>1</v>
      </c>
      <c r="S367" s="51">
        <f t="shared" si="709"/>
        <v>1</v>
      </c>
      <c r="T367" s="51">
        <f t="shared" ref="T367:AD367" si="710">K215</f>
        <v>1</v>
      </c>
      <c r="U367" s="51" t="str">
        <f t="shared" si="710"/>
        <v>нет</v>
      </c>
      <c r="V367" s="51">
        <f t="shared" si="710"/>
        <v>2</v>
      </c>
      <c r="W367" s="51" t="str">
        <f t="shared" si="710"/>
        <v>нет</v>
      </c>
      <c r="X367" s="51" t="str">
        <f t="shared" si="710"/>
        <v>нет</v>
      </c>
      <c r="Y367" s="51" t="str">
        <f t="shared" si="710"/>
        <v>нет</v>
      </c>
      <c r="Z367" s="51">
        <f t="shared" si="710"/>
        <v>2</v>
      </c>
      <c r="AA367" s="51" t="str">
        <f t="shared" si="710"/>
        <v>нет</v>
      </c>
      <c r="AB367" s="51" t="str">
        <f t="shared" si="710"/>
        <v>нет</v>
      </c>
      <c r="AC367" s="51" t="str">
        <f t="shared" si="710"/>
        <v>нет</v>
      </c>
      <c r="AD367" s="51" t="str">
        <f t="shared" si="710"/>
        <v>нет</v>
      </c>
      <c r="AE367" s="51" t="str">
        <f t="shared" ref="AE367:AR367" si="711">AD215</f>
        <v>нет</v>
      </c>
      <c r="AF367" s="51" t="str">
        <f t="shared" si="711"/>
        <v>нет</v>
      </c>
      <c r="AG367" s="51" t="str">
        <f t="shared" si="711"/>
        <v>нет</v>
      </c>
      <c r="AH367" s="51" t="str">
        <f t="shared" si="711"/>
        <v>нет</v>
      </c>
      <c r="AI367" s="51" t="str">
        <f t="shared" si="711"/>
        <v>нет</v>
      </c>
      <c r="AJ367" s="51" t="str">
        <f t="shared" si="711"/>
        <v>нет</v>
      </c>
      <c r="AK367" s="51" t="str">
        <f t="shared" si="711"/>
        <v>нет</v>
      </c>
      <c r="AL367" s="51" t="str">
        <f t="shared" si="711"/>
        <v>нет</v>
      </c>
      <c r="AM367" s="51" t="str">
        <f t="shared" si="711"/>
        <v>нет</v>
      </c>
      <c r="AN367" s="51">
        <f t="shared" si="711"/>
        <v>1</v>
      </c>
      <c r="AO367" s="51">
        <f t="shared" si="711"/>
        <v>1</v>
      </c>
      <c r="AP367" s="51" t="str">
        <f t="shared" si="711"/>
        <v>нет</v>
      </c>
      <c r="AQ367" s="51">
        <f t="shared" si="711"/>
        <v>1</v>
      </c>
      <c r="AR367" s="51">
        <f t="shared" si="711"/>
        <v>1</v>
      </c>
    </row>
    <row r="368" spans="9:178" x14ac:dyDescent="0.25">
      <c r="AI368"/>
    </row>
    <row r="369" spans="9:178" x14ac:dyDescent="0.25">
      <c r="AI369"/>
    </row>
    <row r="370" spans="9:178" x14ac:dyDescent="0.25">
      <c r="K370" s="35" t="s">
        <v>123</v>
      </c>
      <c r="AI370"/>
      <c r="AY370" s="35" t="s">
        <v>117</v>
      </c>
      <c r="BY370" s="35" t="s">
        <v>135</v>
      </c>
      <c r="CZ370" s="35" t="s">
        <v>136</v>
      </c>
      <c r="DZ370" s="35" t="s">
        <v>137</v>
      </c>
      <c r="EZ370" s="35" t="s">
        <v>480</v>
      </c>
    </row>
    <row r="371" spans="9:178" x14ac:dyDescent="0.25">
      <c r="I371" s="37" t="s">
        <v>2</v>
      </c>
      <c r="J371" s="37" t="s">
        <v>3</v>
      </c>
      <c r="K371" s="24" t="s">
        <v>43</v>
      </c>
      <c r="L371" s="24" t="s">
        <v>44</v>
      </c>
      <c r="M371" s="24" t="s">
        <v>356</v>
      </c>
      <c r="N371" s="24" t="s">
        <v>45</v>
      </c>
      <c r="O371" s="84" t="s">
        <v>46</v>
      </c>
      <c r="P371" s="84" t="s">
        <v>47</v>
      </c>
      <c r="Q371" s="84" t="s">
        <v>48</v>
      </c>
      <c r="R371" s="84" t="s">
        <v>296</v>
      </c>
      <c r="S371" s="26" t="s">
        <v>49</v>
      </c>
      <c r="T371" s="26" t="s">
        <v>50</v>
      </c>
      <c r="U371" s="26" t="s">
        <v>200</v>
      </c>
      <c r="V371" s="26" t="s">
        <v>379</v>
      </c>
      <c r="W371" s="26" t="s">
        <v>51</v>
      </c>
      <c r="X371" s="26" t="s">
        <v>272</v>
      </c>
      <c r="Y371" s="26" t="s">
        <v>369</v>
      </c>
      <c r="Z371" s="22" t="s">
        <v>52</v>
      </c>
      <c r="AA371" s="22" t="s">
        <v>229</v>
      </c>
      <c r="AB371" s="22" t="s">
        <v>53</v>
      </c>
      <c r="AC371" s="22" t="s">
        <v>424</v>
      </c>
      <c r="AD371" s="20" t="s">
        <v>228</v>
      </c>
      <c r="AE371" s="54" t="s">
        <v>202</v>
      </c>
      <c r="AF371" s="23" t="s">
        <v>54</v>
      </c>
      <c r="AG371" s="23" t="s">
        <v>327</v>
      </c>
      <c r="AH371" s="82" t="s">
        <v>55</v>
      </c>
      <c r="AI371" s="72" t="s">
        <v>56</v>
      </c>
      <c r="AJ371" s="25" t="s">
        <v>328</v>
      </c>
      <c r="AK371" s="25" t="s">
        <v>57</v>
      </c>
      <c r="AL371" s="25" t="s">
        <v>430</v>
      </c>
      <c r="AM371" s="21" t="s">
        <v>58</v>
      </c>
      <c r="AN371" s="21" t="s">
        <v>59</v>
      </c>
      <c r="AO371" s="21" t="s">
        <v>433</v>
      </c>
      <c r="AP371" s="19" t="s">
        <v>230</v>
      </c>
      <c r="AQ371" s="19" t="s">
        <v>380</v>
      </c>
      <c r="AR371" s="218" t="s">
        <v>60</v>
      </c>
      <c r="AW371" s="37" t="s">
        <v>2</v>
      </c>
      <c r="AX371" s="37" t="s">
        <v>3</v>
      </c>
      <c r="AY371" s="20" t="s">
        <v>73</v>
      </c>
      <c r="AZ371" s="20" t="s">
        <v>105</v>
      </c>
      <c r="BA371" s="20" t="s">
        <v>267</v>
      </c>
      <c r="BB371" s="21" t="s">
        <v>74</v>
      </c>
      <c r="BC371" s="21" t="s">
        <v>248</v>
      </c>
      <c r="BD371" s="21" t="s">
        <v>14</v>
      </c>
      <c r="BE371" s="22" t="s">
        <v>75</v>
      </c>
      <c r="BF371" s="22" t="s">
        <v>76</v>
      </c>
      <c r="BG371" s="22" t="s">
        <v>15</v>
      </c>
      <c r="BH371" s="23" t="s">
        <v>77</v>
      </c>
      <c r="BI371" s="23" t="s">
        <v>78</v>
      </c>
      <c r="BJ371" s="23" t="s">
        <v>268</v>
      </c>
      <c r="BK371" s="24" t="s">
        <v>79</v>
      </c>
      <c r="BL371" s="24" t="s">
        <v>80</v>
      </c>
      <c r="BM371" s="25" t="s">
        <v>81</v>
      </c>
      <c r="BN371" s="25" t="s">
        <v>422</v>
      </c>
      <c r="BO371" s="26" t="s">
        <v>82</v>
      </c>
      <c r="BP371" s="64" t="s">
        <v>154</v>
      </c>
      <c r="BQ371" s="64" t="s">
        <v>155</v>
      </c>
      <c r="BR371" s="64" t="s">
        <v>157</v>
      </c>
      <c r="BS371" s="63" t="s">
        <v>156</v>
      </c>
      <c r="BT371" s="63" t="s">
        <v>215</v>
      </c>
      <c r="BU371" s="63" t="s">
        <v>216</v>
      </c>
      <c r="BW371" s="37" t="s">
        <v>2</v>
      </c>
      <c r="BY371" s="20" t="s">
        <v>73</v>
      </c>
      <c r="BZ371" s="20" t="s">
        <v>105</v>
      </c>
      <c r="CA371" s="20" t="s">
        <v>267</v>
      </c>
      <c r="CB371" s="21" t="s">
        <v>74</v>
      </c>
      <c r="CC371" s="21" t="s">
        <v>248</v>
      </c>
      <c r="CD371" s="21" t="s">
        <v>14</v>
      </c>
      <c r="CE371" s="22" t="s">
        <v>75</v>
      </c>
      <c r="CF371" s="22" t="s">
        <v>76</v>
      </c>
      <c r="CG371" s="22" t="s">
        <v>15</v>
      </c>
      <c r="CH371" s="23" t="s">
        <v>77</v>
      </c>
      <c r="CI371" s="23" t="s">
        <v>78</v>
      </c>
      <c r="CJ371" s="23" t="s">
        <v>268</v>
      </c>
      <c r="CK371" s="24" t="s">
        <v>79</v>
      </c>
      <c r="CL371" s="24" t="s">
        <v>80</v>
      </c>
      <c r="CM371" s="25" t="s">
        <v>81</v>
      </c>
      <c r="CN371" s="25" t="s">
        <v>422</v>
      </c>
      <c r="CO371" s="26" t="s">
        <v>82</v>
      </c>
      <c r="CP371" s="64" t="s">
        <v>154</v>
      </c>
      <c r="CQ371" s="64" t="s">
        <v>155</v>
      </c>
      <c r="CR371" s="64" t="s">
        <v>157</v>
      </c>
      <c r="CS371" s="63" t="s">
        <v>156</v>
      </c>
      <c r="CT371" s="63" t="s">
        <v>215</v>
      </c>
      <c r="CU371" s="63" t="s">
        <v>216</v>
      </c>
      <c r="CX371" s="37" t="s">
        <v>2</v>
      </c>
      <c r="CZ371" s="20" t="s">
        <v>73</v>
      </c>
      <c r="DA371" s="20" t="s">
        <v>105</v>
      </c>
      <c r="DB371" s="20" t="s">
        <v>267</v>
      </c>
      <c r="DC371" s="21" t="s">
        <v>74</v>
      </c>
      <c r="DD371" s="21" t="s">
        <v>248</v>
      </c>
      <c r="DE371" s="21" t="s">
        <v>14</v>
      </c>
      <c r="DF371" s="22" t="s">
        <v>75</v>
      </c>
      <c r="DG371" s="22" t="s">
        <v>76</v>
      </c>
      <c r="DH371" s="22" t="s">
        <v>15</v>
      </c>
      <c r="DI371" s="23" t="s">
        <v>77</v>
      </c>
      <c r="DJ371" s="23" t="s">
        <v>78</v>
      </c>
      <c r="DK371" s="23" t="s">
        <v>268</v>
      </c>
      <c r="DL371" s="24" t="s">
        <v>79</v>
      </c>
      <c r="DM371" s="24" t="s">
        <v>80</v>
      </c>
      <c r="DN371" s="25" t="s">
        <v>81</v>
      </c>
      <c r="DO371" s="25" t="s">
        <v>422</v>
      </c>
      <c r="DP371" s="26" t="s">
        <v>82</v>
      </c>
      <c r="DQ371" s="64" t="s">
        <v>154</v>
      </c>
      <c r="DR371" s="64" t="s">
        <v>155</v>
      </c>
      <c r="DS371" s="64" t="s">
        <v>157</v>
      </c>
      <c r="DT371" s="63" t="s">
        <v>156</v>
      </c>
      <c r="DU371" s="63" t="s">
        <v>215</v>
      </c>
      <c r="DV371" s="63" t="s">
        <v>216</v>
      </c>
      <c r="DX371" s="37" t="s">
        <v>2</v>
      </c>
      <c r="DZ371" s="20" t="s">
        <v>73</v>
      </c>
      <c r="EA371" s="20" t="s">
        <v>105</v>
      </c>
      <c r="EB371" s="20" t="s">
        <v>267</v>
      </c>
      <c r="EC371" s="21" t="s">
        <v>74</v>
      </c>
      <c r="ED371" s="21" t="s">
        <v>248</v>
      </c>
      <c r="EE371" s="21" t="s">
        <v>14</v>
      </c>
      <c r="EF371" s="22" t="s">
        <v>75</v>
      </c>
      <c r="EG371" s="22" t="s">
        <v>76</v>
      </c>
      <c r="EH371" s="22" t="s">
        <v>15</v>
      </c>
      <c r="EI371" s="23" t="s">
        <v>77</v>
      </c>
      <c r="EJ371" s="23" t="s">
        <v>78</v>
      </c>
      <c r="EK371" s="23" t="s">
        <v>268</v>
      </c>
      <c r="EL371" s="24" t="s">
        <v>79</v>
      </c>
      <c r="EM371" s="24" t="s">
        <v>80</v>
      </c>
      <c r="EN371" s="25" t="s">
        <v>81</v>
      </c>
      <c r="EO371" s="25" t="s">
        <v>422</v>
      </c>
      <c r="EP371" s="26" t="s">
        <v>82</v>
      </c>
      <c r="EQ371" s="64" t="s">
        <v>154</v>
      </c>
      <c r="ER371" s="64" t="s">
        <v>155</v>
      </c>
      <c r="ES371" s="64" t="s">
        <v>157</v>
      </c>
      <c r="ET371" s="63" t="s">
        <v>156</v>
      </c>
      <c r="EU371" s="63" t="s">
        <v>215</v>
      </c>
      <c r="EV371" s="63" t="s">
        <v>216</v>
      </c>
      <c r="EX371" s="37" t="s">
        <v>2</v>
      </c>
      <c r="EZ371" s="20" t="s">
        <v>73</v>
      </c>
      <c r="FA371" s="20" t="s">
        <v>105</v>
      </c>
      <c r="FB371" s="20" t="s">
        <v>267</v>
      </c>
      <c r="FC371" s="21" t="s">
        <v>74</v>
      </c>
      <c r="FD371" s="21" t="s">
        <v>248</v>
      </c>
      <c r="FE371" s="21" t="s">
        <v>14</v>
      </c>
      <c r="FF371" s="22" t="s">
        <v>75</v>
      </c>
      <c r="FG371" s="22" t="s">
        <v>76</v>
      </c>
      <c r="FH371" s="22" t="s">
        <v>15</v>
      </c>
      <c r="FI371" s="23" t="s">
        <v>77</v>
      </c>
      <c r="FJ371" s="23" t="s">
        <v>78</v>
      </c>
      <c r="FK371" s="23" t="s">
        <v>268</v>
      </c>
      <c r="FL371" s="24" t="s">
        <v>79</v>
      </c>
      <c r="FM371" s="24" t="s">
        <v>80</v>
      </c>
      <c r="FN371" s="25" t="s">
        <v>81</v>
      </c>
      <c r="FO371" s="25" t="s">
        <v>422</v>
      </c>
      <c r="FP371" s="26" t="s">
        <v>82</v>
      </c>
      <c r="FQ371" s="64" t="s">
        <v>154</v>
      </c>
      <c r="FR371" s="64" t="s">
        <v>155</v>
      </c>
      <c r="FS371" s="64" t="s">
        <v>157</v>
      </c>
      <c r="FT371" s="63" t="s">
        <v>156</v>
      </c>
      <c r="FU371" s="63" t="s">
        <v>215</v>
      </c>
      <c r="FV371" s="63" t="s">
        <v>216</v>
      </c>
    </row>
    <row r="372" spans="9:178" x14ac:dyDescent="0.25">
      <c r="I372" s="89" t="s">
        <v>210</v>
      </c>
      <c r="J372" s="29">
        <v>1</v>
      </c>
      <c r="K372" s="96" t="str">
        <f t="shared" ref="K372:AR372" si="712">IF(K290="","",INDEX($AU$4:$AU$111,MATCH(K290,$AS$4:$AS$111,0)))</f>
        <v>Русская литература</v>
      </c>
      <c r="L372" s="96" t="str">
        <f t="shared" si="712"/>
        <v>Русская литература</v>
      </c>
      <c r="M372" s="96" t="str">
        <f t="shared" si="712"/>
        <v>Русская литература</v>
      </c>
      <c r="N372" s="96" t="str">
        <f t="shared" si="712"/>
        <v/>
      </c>
      <c r="O372" s="96" t="str">
        <f t="shared" si="712"/>
        <v/>
      </c>
      <c r="P372" s="96" t="str">
        <f t="shared" si="712"/>
        <v>Белорусский язык</v>
      </c>
      <c r="Q372" s="96" t="str">
        <f t="shared" si="712"/>
        <v/>
      </c>
      <c r="R372" s="96" t="str">
        <f t="shared" si="712"/>
        <v/>
      </c>
      <c r="S372" s="96" t="str">
        <f t="shared" si="712"/>
        <v>Английский язык</v>
      </c>
      <c r="T372" s="96" t="str">
        <f t="shared" si="712"/>
        <v>Английский язык</v>
      </c>
      <c r="U372" s="96" t="str">
        <f t="shared" si="712"/>
        <v>Английский язык</v>
      </c>
      <c r="V372" s="96" t="str">
        <f t="shared" si="712"/>
        <v/>
      </c>
      <c r="W372" s="96" t="str">
        <f t="shared" si="712"/>
        <v/>
      </c>
      <c r="X372" s="96" t="str">
        <f t="shared" si="712"/>
        <v>Английский язык</v>
      </c>
      <c r="Y372" s="96" t="str">
        <f t="shared" si="712"/>
        <v/>
      </c>
      <c r="Z372" s="96" t="str">
        <f t="shared" si="712"/>
        <v>Математика</v>
      </c>
      <c r="AA372" s="96" t="str">
        <f t="shared" si="712"/>
        <v/>
      </c>
      <c r="AB372" s="96" t="str">
        <f t="shared" si="712"/>
        <v/>
      </c>
      <c r="AC372" s="96" t="str">
        <f t="shared" si="712"/>
        <v>Математика</v>
      </c>
      <c r="AD372" s="96" t="str">
        <f t="shared" si="712"/>
        <v>Информатика</v>
      </c>
      <c r="AE372" s="96" t="str">
        <f t="shared" si="712"/>
        <v/>
      </c>
      <c r="AF372" s="96" t="str">
        <f t="shared" si="712"/>
        <v/>
      </c>
      <c r="AG372" s="96" t="str">
        <f t="shared" si="712"/>
        <v>Биология</v>
      </c>
      <c r="AH372" s="96" t="str">
        <f t="shared" si="712"/>
        <v>Химия</v>
      </c>
      <c r="AI372" s="96" t="str">
        <f t="shared" si="712"/>
        <v>География</v>
      </c>
      <c r="AJ372" s="96" t="str">
        <f t="shared" si="712"/>
        <v>Обществоведение</v>
      </c>
      <c r="AK372" s="96" t="str">
        <f t="shared" si="712"/>
        <v>История</v>
      </c>
      <c r="AL372" s="96" t="str">
        <f t="shared" si="712"/>
        <v>Обществоведение</v>
      </c>
      <c r="AM372" s="96" t="str">
        <f t="shared" si="712"/>
        <v>Физическая культура</v>
      </c>
      <c r="AN372" s="96" t="str">
        <f t="shared" si="712"/>
        <v>Физическая культура</v>
      </c>
      <c r="AO372" s="96" t="str">
        <f t="shared" si="712"/>
        <v/>
      </c>
      <c r="AP372" s="96" t="str">
        <f t="shared" si="712"/>
        <v>Трудовое обучение</v>
      </c>
      <c r="AQ372" s="96" t="str">
        <f t="shared" si="712"/>
        <v>Трудовое обучение</v>
      </c>
      <c r="AR372" s="96" t="str">
        <f t="shared" si="712"/>
        <v>ОБЖ</v>
      </c>
      <c r="AW372" s="41" t="s">
        <v>210</v>
      </c>
      <c r="AX372" s="29">
        <v>1</v>
      </c>
      <c r="AY372" s="27" t="str">
        <f t="shared" ref="AY372:BU372" si="713">AY290</f>
        <v>Осн.безоп.жизн.</v>
      </c>
      <c r="AZ372" s="27" t="str">
        <f t="shared" si="713"/>
        <v>Математика</v>
      </c>
      <c r="BA372" s="27" t="str">
        <f t="shared" si="713"/>
        <v>Русск.лит.</v>
      </c>
      <c r="BB372" s="27" t="str">
        <f t="shared" si="713"/>
        <v>Русск.лит.</v>
      </c>
      <c r="BC372" s="27" t="str">
        <f t="shared" si="713"/>
        <v>Физ.культ.и зд.</v>
      </c>
      <c r="BD372" s="27" t="str">
        <f t="shared" si="713"/>
        <v>История</v>
      </c>
      <c r="BE372" s="27" t="str">
        <f t="shared" si="713"/>
        <v>Труд.обуч.</v>
      </c>
      <c r="BF372" s="27" t="str">
        <f t="shared" si="713"/>
        <v>Математика</v>
      </c>
      <c r="BG372" s="27" t="str">
        <f t="shared" si="713"/>
        <v>География</v>
      </c>
      <c r="BH372" s="27" t="str">
        <f t="shared" si="713"/>
        <v>Иностр.язык</v>
      </c>
      <c r="BI372" s="27" t="str">
        <f t="shared" si="713"/>
        <v>Физ.культ.и зд.</v>
      </c>
      <c r="BJ372" s="27" t="str">
        <f t="shared" si="713"/>
        <v>Русск.лит.</v>
      </c>
      <c r="BK372" s="27" t="str">
        <f t="shared" si="713"/>
        <v>Биология</v>
      </c>
      <c r="BL372" s="27" t="str">
        <f t="shared" si="713"/>
        <v>Химия</v>
      </c>
      <c r="BM372" s="27" t="str">
        <f t="shared" si="713"/>
        <v>Инф./Обществ.</v>
      </c>
      <c r="BN372" s="27" t="str">
        <f t="shared" si="713"/>
        <v>Обществовед.</v>
      </c>
      <c r="BO372" s="27" t="str">
        <f t="shared" si="713"/>
        <v>Бел.язык</v>
      </c>
      <c r="BP372" s="27" t="str">
        <f t="shared" si="713"/>
        <v/>
      </c>
      <c r="BQ372" s="27" t="str">
        <f t="shared" si="713"/>
        <v/>
      </c>
      <c r="BR372" s="27" t="str">
        <f t="shared" si="713"/>
        <v>Иностр.язык</v>
      </c>
      <c r="BS372" s="27" t="str">
        <f t="shared" si="713"/>
        <v/>
      </c>
      <c r="BT372" s="27" t="str">
        <f t="shared" si="713"/>
        <v/>
      </c>
      <c r="BU372" s="27" t="str">
        <f t="shared" si="713"/>
        <v/>
      </c>
      <c r="BW372" s="41" t="s">
        <v>210</v>
      </c>
      <c r="BX372" s="29">
        <v>1</v>
      </c>
      <c r="BY372" s="46" t="str">
        <f t="shared" ref="BY372:CU372" si="714">IF(AND(BY290&lt;&gt;"",BY290&lt;&gt;"."),INDEX($AH$4:$AH$111,MATCH(BY290,$AK$4:$AK$111,0)),"")</f>
        <v>обж</v>
      </c>
      <c r="BZ372" s="46" t="str">
        <f t="shared" si="714"/>
        <v>мат</v>
      </c>
      <c r="CA372" s="46" t="str">
        <f t="shared" si="714"/>
        <v>руслит</v>
      </c>
      <c r="CB372" s="46" t="str">
        <f t="shared" si="714"/>
        <v>руслит</v>
      </c>
      <c r="CC372" s="46" t="str">
        <f t="shared" si="714"/>
        <v>фк</v>
      </c>
      <c r="CD372" s="46" t="str">
        <f t="shared" si="714"/>
        <v>ист</v>
      </c>
      <c r="CE372" s="46" t="str">
        <f t="shared" si="714"/>
        <v>труд</v>
      </c>
      <c r="CF372" s="46" t="str">
        <f t="shared" si="714"/>
        <v>мат</v>
      </c>
      <c r="CG372" s="46" t="str">
        <f t="shared" si="714"/>
        <v>гео</v>
      </c>
      <c r="CH372" s="46" t="str">
        <f t="shared" si="714"/>
        <v>анг</v>
      </c>
      <c r="CI372" s="46" t="str">
        <f t="shared" si="714"/>
        <v>фк</v>
      </c>
      <c r="CJ372" s="46" t="str">
        <f t="shared" si="714"/>
        <v>руслит</v>
      </c>
      <c r="CK372" s="46" t="str">
        <f t="shared" si="714"/>
        <v>био</v>
      </c>
      <c r="CL372" s="46" t="str">
        <f t="shared" si="714"/>
        <v>хим</v>
      </c>
      <c r="CM372" s="46" t="str">
        <f t="shared" si="714"/>
        <v>инф</v>
      </c>
      <c r="CN372" s="46" t="str">
        <f t="shared" si="714"/>
        <v>общ</v>
      </c>
      <c r="CO372" s="46" t="str">
        <f t="shared" si="714"/>
        <v>беляз</v>
      </c>
      <c r="CP372" s="46" t="str">
        <f t="shared" si="714"/>
        <v/>
      </c>
      <c r="CQ372" s="46" t="str">
        <f t="shared" si="714"/>
        <v/>
      </c>
      <c r="CR372" s="46" t="str">
        <f t="shared" si="714"/>
        <v>анг</v>
      </c>
      <c r="CS372" s="46" t="str">
        <f t="shared" si="714"/>
        <v/>
      </c>
      <c r="CT372" s="46" t="str">
        <f t="shared" si="714"/>
        <v/>
      </c>
      <c r="CU372" s="46" t="str">
        <f t="shared" si="714"/>
        <v/>
      </c>
      <c r="CX372" s="41" t="s">
        <v>210</v>
      </c>
      <c r="CY372" s="29">
        <v>1</v>
      </c>
      <c r="CZ372" s="69" t="str">
        <f t="shared" ref="CZ372:DV372" si="715">IF(AND(CZ290&lt;&gt;"",CZ290&lt;&gt;"."),INDEX($AH$4:$AH$111,MATCH(CZ290,$AK$4:$AK$111,0)),"")</f>
        <v/>
      </c>
      <c r="DA372" s="69" t="str">
        <f t="shared" si="715"/>
        <v/>
      </c>
      <c r="DB372" s="69" t="str">
        <f t="shared" si="715"/>
        <v/>
      </c>
      <c r="DC372" s="69" t="str">
        <f t="shared" si="715"/>
        <v/>
      </c>
      <c r="DD372" s="69" t="str">
        <f t="shared" si="715"/>
        <v/>
      </c>
      <c r="DE372" s="69" t="str">
        <f t="shared" si="715"/>
        <v/>
      </c>
      <c r="DF372" s="69" t="str">
        <f t="shared" si="715"/>
        <v>труд</v>
      </c>
      <c r="DG372" s="69" t="str">
        <f t="shared" si="715"/>
        <v/>
      </c>
      <c r="DH372" s="69" t="str">
        <f t="shared" si="715"/>
        <v/>
      </c>
      <c r="DI372" s="69" t="str">
        <f t="shared" si="715"/>
        <v>анг</v>
      </c>
      <c r="DJ372" s="69" t="str">
        <f t="shared" si="715"/>
        <v/>
      </c>
      <c r="DK372" s="69" t="str">
        <f t="shared" si="715"/>
        <v/>
      </c>
      <c r="DL372" s="69" t="str">
        <f t="shared" si="715"/>
        <v/>
      </c>
      <c r="DM372" s="69" t="str">
        <f t="shared" si="715"/>
        <v/>
      </c>
      <c r="DN372" s="69" t="str">
        <f t="shared" si="715"/>
        <v>общ</v>
      </c>
      <c r="DO372" s="69" t="str">
        <f t="shared" si="715"/>
        <v/>
      </c>
      <c r="DP372" s="69" t="str">
        <f t="shared" si="715"/>
        <v/>
      </c>
      <c r="DQ372" s="69" t="str">
        <f t="shared" si="715"/>
        <v/>
      </c>
      <c r="DR372" s="69" t="str">
        <f t="shared" si="715"/>
        <v/>
      </c>
      <c r="DS372" s="69" t="str">
        <f t="shared" si="715"/>
        <v>анг</v>
      </c>
      <c r="DT372" s="69" t="str">
        <f t="shared" si="715"/>
        <v/>
      </c>
      <c r="DU372" s="69" t="str">
        <f t="shared" si="715"/>
        <v/>
      </c>
      <c r="DV372" s="69" t="str">
        <f t="shared" si="715"/>
        <v/>
      </c>
      <c r="DX372" s="41" t="s">
        <v>210</v>
      </c>
      <c r="DY372" s="29">
        <v>1</v>
      </c>
      <c r="DZ372" s="69" t="str">
        <f t="shared" ref="DZ372:EV372" si="716">IF(AND(DZ290&lt;&gt;"",DZ290&lt;&gt;"."),INDEX($AH$4:$AH$111,MATCH(DZ290,$AK$4:$AK$111,0)),"")</f>
        <v/>
      </c>
      <c r="EA372" s="69" t="str">
        <f t="shared" si="716"/>
        <v/>
      </c>
      <c r="EB372" s="69" t="str">
        <f t="shared" si="716"/>
        <v/>
      </c>
      <c r="EC372" s="69" t="str">
        <f t="shared" si="716"/>
        <v/>
      </c>
      <c r="ED372" s="69" t="str">
        <f t="shared" si="716"/>
        <v/>
      </c>
      <c r="EE372" s="69" t="str">
        <f t="shared" si="716"/>
        <v/>
      </c>
      <c r="EF372" s="69" t="str">
        <f t="shared" si="716"/>
        <v/>
      </c>
      <c r="EG372" s="69" t="str">
        <f t="shared" si="716"/>
        <v/>
      </c>
      <c r="EH372" s="69" t="str">
        <f t="shared" si="716"/>
        <v/>
      </c>
      <c r="EI372" s="69" t="str">
        <f t="shared" si="716"/>
        <v/>
      </c>
      <c r="EJ372" s="69" t="str">
        <f t="shared" si="716"/>
        <v/>
      </c>
      <c r="EK372" s="69" t="str">
        <f t="shared" si="716"/>
        <v/>
      </c>
      <c r="EL372" s="69" t="str">
        <f t="shared" si="716"/>
        <v/>
      </c>
      <c r="EM372" s="69" t="str">
        <f t="shared" si="716"/>
        <v/>
      </c>
      <c r="EN372" s="69" t="str">
        <f t="shared" si="716"/>
        <v/>
      </c>
      <c r="EO372" s="69" t="str">
        <f t="shared" si="716"/>
        <v/>
      </c>
      <c r="EP372" s="69" t="str">
        <f t="shared" si="716"/>
        <v/>
      </c>
      <c r="EQ372" s="69" t="str">
        <f t="shared" si="716"/>
        <v/>
      </c>
      <c r="ER372" s="69" t="str">
        <f t="shared" si="716"/>
        <v/>
      </c>
      <c r="ES372" s="69" t="str">
        <f t="shared" si="716"/>
        <v/>
      </c>
      <c r="ET372" s="69" t="str">
        <f t="shared" si="716"/>
        <v/>
      </c>
      <c r="EU372" s="69" t="str">
        <f t="shared" si="716"/>
        <v/>
      </c>
      <c r="EV372" s="69" t="str">
        <f t="shared" si="716"/>
        <v/>
      </c>
      <c r="EX372" s="41" t="s">
        <v>210</v>
      </c>
      <c r="EY372" s="29">
        <v>1</v>
      </c>
      <c r="EZ372" s="69" t="str">
        <f t="shared" ref="EZ372:FV372" si="717">IF(AND(EZ290&lt;&gt;"",EZ290&lt;&gt;"."),INDEX($AH$4:$AH$111,MATCH(EZ290,$AK$4:$AK$111,0)),"")</f>
        <v/>
      </c>
      <c r="FA372" s="69" t="str">
        <f t="shared" si="717"/>
        <v/>
      </c>
      <c r="FB372" s="69" t="str">
        <f t="shared" si="717"/>
        <v/>
      </c>
      <c r="FC372" s="69" t="str">
        <f t="shared" si="717"/>
        <v/>
      </c>
      <c r="FD372" s="69" t="str">
        <f t="shared" si="717"/>
        <v/>
      </c>
      <c r="FE372" s="69" t="str">
        <f t="shared" si="717"/>
        <v/>
      </c>
      <c r="FF372" s="69" t="str">
        <f t="shared" si="717"/>
        <v/>
      </c>
      <c r="FG372" s="69" t="str">
        <f t="shared" si="717"/>
        <v/>
      </c>
      <c r="FH372" s="69" t="str">
        <f t="shared" si="717"/>
        <v/>
      </c>
      <c r="FI372" s="69" t="str">
        <f t="shared" si="717"/>
        <v/>
      </c>
      <c r="FJ372" s="69" t="str">
        <f t="shared" si="717"/>
        <v/>
      </c>
      <c r="FK372" s="69" t="str">
        <f t="shared" si="717"/>
        <v/>
      </c>
      <c r="FL372" s="69" t="str">
        <f t="shared" si="717"/>
        <v/>
      </c>
      <c r="FM372" s="69" t="str">
        <f t="shared" si="717"/>
        <v/>
      </c>
      <c r="FN372" s="69" t="str">
        <f t="shared" si="717"/>
        <v/>
      </c>
      <c r="FO372" s="69" t="str">
        <f t="shared" si="717"/>
        <v/>
      </c>
      <c r="FP372" s="69" t="str">
        <f t="shared" si="717"/>
        <v/>
      </c>
      <c r="FQ372" s="69" t="str">
        <f t="shared" si="717"/>
        <v/>
      </c>
      <c r="FR372" s="69" t="str">
        <f t="shared" si="717"/>
        <v/>
      </c>
      <c r="FS372" s="69" t="str">
        <f t="shared" si="717"/>
        <v/>
      </c>
      <c r="FT372" s="69" t="str">
        <f t="shared" si="717"/>
        <v/>
      </c>
      <c r="FU372" s="69" t="str">
        <f t="shared" si="717"/>
        <v/>
      </c>
      <c r="FV372" s="69" t="str">
        <f t="shared" si="717"/>
        <v/>
      </c>
    </row>
    <row r="373" spans="9:178" x14ac:dyDescent="0.25">
      <c r="I373" s="26" t="s">
        <v>210</v>
      </c>
      <c r="J373" s="29">
        <v>2</v>
      </c>
      <c r="K373" s="96" t="str">
        <f t="shared" ref="K373:AR373" si="718">IF(K291="","",INDEX($AU$4:$AU$111,MATCH(K291,$AS$4:$AS$111,0)))</f>
        <v>Русский язык</v>
      </c>
      <c r="L373" s="96" t="str">
        <f t="shared" si="718"/>
        <v>Русский язык</v>
      </c>
      <c r="M373" s="96" t="str">
        <f t="shared" si="718"/>
        <v>Русский язык</v>
      </c>
      <c r="N373" s="96" t="str">
        <f t="shared" si="718"/>
        <v>Русский язык</v>
      </c>
      <c r="O373" s="96" t="str">
        <f t="shared" si="718"/>
        <v/>
      </c>
      <c r="P373" s="96" t="str">
        <f t="shared" si="718"/>
        <v>Белорусская литература</v>
      </c>
      <c r="Q373" s="96" t="str">
        <f t="shared" si="718"/>
        <v/>
      </c>
      <c r="R373" s="96" t="str">
        <f t="shared" si="718"/>
        <v/>
      </c>
      <c r="S373" s="96" t="str">
        <f t="shared" si="718"/>
        <v>Английский язык</v>
      </c>
      <c r="T373" s="96" t="str">
        <f t="shared" si="718"/>
        <v/>
      </c>
      <c r="U373" s="96" t="str">
        <f t="shared" si="718"/>
        <v/>
      </c>
      <c r="V373" s="96" t="str">
        <f t="shared" si="718"/>
        <v>Английский язык</v>
      </c>
      <c r="W373" s="96" t="str">
        <f t="shared" si="718"/>
        <v>Английский язык</v>
      </c>
      <c r="X373" s="96" t="str">
        <f t="shared" si="718"/>
        <v>Английский язык</v>
      </c>
      <c r="Y373" s="96" t="str">
        <f t="shared" si="718"/>
        <v/>
      </c>
      <c r="Z373" s="96" t="str">
        <f t="shared" si="718"/>
        <v>Математика</v>
      </c>
      <c r="AA373" s="96" t="str">
        <f t="shared" si="718"/>
        <v>Математика</v>
      </c>
      <c r="AB373" s="96" t="str">
        <f t="shared" si="718"/>
        <v>Математика</v>
      </c>
      <c r="AC373" s="96" t="str">
        <f t="shared" si="718"/>
        <v>Математика</v>
      </c>
      <c r="AD373" s="96" t="str">
        <f t="shared" si="718"/>
        <v>Информатика</v>
      </c>
      <c r="AE373" s="96" t="str">
        <f t="shared" si="718"/>
        <v>Физика</v>
      </c>
      <c r="AF373" s="96" t="str">
        <f t="shared" si="718"/>
        <v/>
      </c>
      <c r="AG373" s="96" t="str">
        <f t="shared" si="718"/>
        <v>Биология</v>
      </c>
      <c r="AH373" s="96" t="str">
        <f t="shared" si="718"/>
        <v>Химия</v>
      </c>
      <c r="AI373" s="96" t="str">
        <f t="shared" si="718"/>
        <v>География</v>
      </c>
      <c r="AJ373" s="96" t="str">
        <f t="shared" si="718"/>
        <v>Искусство</v>
      </c>
      <c r="AK373" s="96" t="str">
        <f t="shared" si="718"/>
        <v/>
      </c>
      <c r="AL373" s="96" t="str">
        <f t="shared" si="718"/>
        <v/>
      </c>
      <c r="AM373" s="96" t="str">
        <f t="shared" si="718"/>
        <v>Физическая культура</v>
      </c>
      <c r="AN373" s="96" t="str">
        <f t="shared" si="718"/>
        <v>Час здоровья и спорта</v>
      </c>
      <c r="AO373" s="96" t="str">
        <f t="shared" si="718"/>
        <v/>
      </c>
      <c r="AP373" s="96" t="str">
        <f t="shared" si="718"/>
        <v>Трудовое обучение</v>
      </c>
      <c r="AQ373" s="96" t="str">
        <f t="shared" si="718"/>
        <v>Трудовое обучение</v>
      </c>
      <c r="AR373" s="96" t="str">
        <f t="shared" si="718"/>
        <v>ОБЖ</v>
      </c>
      <c r="AW373" s="41" t="s">
        <v>210</v>
      </c>
      <c r="AX373" s="29">
        <v>2</v>
      </c>
      <c r="AY373" s="27" t="str">
        <f t="shared" ref="AY373:BU373" si="719">AY291</f>
        <v>Математика</v>
      </c>
      <c r="AZ373" s="27" t="str">
        <f t="shared" si="719"/>
        <v>Осн.безоп.жизн.</v>
      </c>
      <c r="BA373" s="27" t="str">
        <f t="shared" si="719"/>
        <v>Русск.язык</v>
      </c>
      <c r="BB373" s="27" t="str">
        <f t="shared" si="719"/>
        <v>Русск.язык</v>
      </c>
      <c r="BC373" s="27" t="str">
        <f t="shared" si="719"/>
        <v>Математика</v>
      </c>
      <c r="BD373" s="27" t="str">
        <f t="shared" si="719"/>
        <v>География</v>
      </c>
      <c r="BE373" s="27" t="str">
        <f t="shared" si="719"/>
        <v>Труд.обуч.</v>
      </c>
      <c r="BF373" s="27" t="str">
        <f t="shared" si="719"/>
        <v>Час зд.и спорта</v>
      </c>
      <c r="BG373" s="27" t="str">
        <f t="shared" si="719"/>
        <v>Математика</v>
      </c>
      <c r="BH373" s="27" t="str">
        <f t="shared" si="719"/>
        <v>Искусство</v>
      </c>
      <c r="BI373" s="27" t="str">
        <f t="shared" si="719"/>
        <v>Русск.язык</v>
      </c>
      <c r="BJ373" s="27" t="str">
        <f t="shared" si="719"/>
        <v>Русск.язык</v>
      </c>
      <c r="BK373" s="27" t="str">
        <f t="shared" si="719"/>
        <v>Физ.культ.и зд.</v>
      </c>
      <c r="BL373" s="27" t="str">
        <f t="shared" si="719"/>
        <v>Биология</v>
      </c>
      <c r="BM373" s="27" t="str">
        <f t="shared" si="719"/>
        <v>Мат./Хим./Инф.</v>
      </c>
      <c r="BN373" s="27" t="str">
        <f t="shared" si="719"/>
        <v>Физика</v>
      </c>
      <c r="BO373" s="27" t="str">
        <f t="shared" si="719"/>
        <v>Бел.лит.</v>
      </c>
      <c r="BP373" s="27" t="str">
        <f t="shared" si="719"/>
        <v>Иностр.язык</v>
      </c>
      <c r="BQ373" s="27" t="str">
        <f t="shared" si="719"/>
        <v>Иностр.язык</v>
      </c>
      <c r="BR373" s="27" t="str">
        <f t="shared" si="719"/>
        <v/>
      </c>
      <c r="BS373" s="27" t="str">
        <f t="shared" si="719"/>
        <v/>
      </c>
      <c r="BT373" s="27" t="str">
        <f t="shared" si="719"/>
        <v/>
      </c>
      <c r="BU373" s="27" t="str">
        <f t="shared" si="719"/>
        <v/>
      </c>
      <c r="BW373" s="41" t="s">
        <v>210</v>
      </c>
      <c r="BX373" s="29">
        <v>2</v>
      </c>
      <c r="BY373" s="69" t="str">
        <f t="shared" ref="BY373:CU373" si="720">IF(AND(BY291&lt;&gt;"",BY291&lt;&gt;"."),INDEX($AH$4:$AH$111,MATCH(BY291,$AK$4:$AK$111,0)),"")</f>
        <v>мат</v>
      </c>
      <c r="BZ373" s="69" t="str">
        <f t="shared" si="720"/>
        <v>обж</v>
      </c>
      <c r="CA373" s="69" t="str">
        <f t="shared" si="720"/>
        <v>русяз</v>
      </c>
      <c r="CB373" s="69" t="str">
        <f t="shared" si="720"/>
        <v>русяз</v>
      </c>
      <c r="CC373" s="69" t="str">
        <f t="shared" si="720"/>
        <v>мат</v>
      </c>
      <c r="CD373" s="69" t="str">
        <f t="shared" si="720"/>
        <v>гео</v>
      </c>
      <c r="CE373" s="69" t="str">
        <f t="shared" si="720"/>
        <v>труд</v>
      </c>
      <c r="CF373" s="69" t="str">
        <f t="shared" si="720"/>
        <v>чзс</v>
      </c>
      <c r="CG373" s="69" t="str">
        <f t="shared" si="720"/>
        <v>мат</v>
      </c>
      <c r="CH373" s="69" t="str">
        <f t="shared" si="720"/>
        <v>иск</v>
      </c>
      <c r="CI373" s="69" t="str">
        <f t="shared" si="720"/>
        <v>русяз</v>
      </c>
      <c r="CJ373" s="69" t="str">
        <f t="shared" si="720"/>
        <v>русяз</v>
      </c>
      <c r="CK373" s="69" t="str">
        <f t="shared" si="720"/>
        <v>фк</v>
      </c>
      <c r="CL373" s="69" t="str">
        <f t="shared" si="720"/>
        <v>био</v>
      </c>
      <c r="CM373" s="69" t="str">
        <f t="shared" si="720"/>
        <v>мат</v>
      </c>
      <c r="CN373" s="69" t="str">
        <f t="shared" si="720"/>
        <v>физ</v>
      </c>
      <c r="CO373" s="69" t="str">
        <f t="shared" si="720"/>
        <v>беллит</v>
      </c>
      <c r="CP373" s="69" t="str">
        <f t="shared" si="720"/>
        <v>анг</v>
      </c>
      <c r="CQ373" s="69" t="str">
        <f t="shared" si="720"/>
        <v>анг</v>
      </c>
      <c r="CR373" s="69" t="str">
        <f t="shared" si="720"/>
        <v/>
      </c>
      <c r="CS373" s="69" t="str">
        <f t="shared" si="720"/>
        <v/>
      </c>
      <c r="CT373" s="69" t="str">
        <f t="shared" si="720"/>
        <v/>
      </c>
      <c r="CU373" s="69" t="str">
        <f t="shared" si="720"/>
        <v/>
      </c>
      <c r="CX373" s="41" t="s">
        <v>210</v>
      </c>
      <c r="CY373" s="29">
        <v>2</v>
      </c>
      <c r="CZ373" s="69" t="str">
        <f t="shared" ref="CZ373:DV373" si="721">IF(AND(CZ291&lt;&gt;"",CZ291&lt;&gt;"."),INDEX($AH$4:$AH$111,MATCH(CZ291,$AK$4:$AK$111,0)),"")</f>
        <v/>
      </c>
      <c r="DA373" s="69" t="str">
        <f t="shared" si="721"/>
        <v/>
      </c>
      <c r="DB373" s="69" t="str">
        <f t="shared" si="721"/>
        <v/>
      </c>
      <c r="DC373" s="69" t="str">
        <f t="shared" si="721"/>
        <v/>
      </c>
      <c r="DD373" s="69" t="str">
        <f t="shared" si="721"/>
        <v/>
      </c>
      <c r="DE373" s="69" t="str">
        <f t="shared" si="721"/>
        <v/>
      </c>
      <c r="DF373" s="69" t="str">
        <f t="shared" si="721"/>
        <v>труд</v>
      </c>
      <c r="DG373" s="69" t="str">
        <f t="shared" si="721"/>
        <v/>
      </c>
      <c r="DH373" s="69" t="str">
        <f t="shared" si="721"/>
        <v/>
      </c>
      <c r="DI373" s="69" t="str">
        <f t="shared" si="721"/>
        <v/>
      </c>
      <c r="DJ373" s="69" t="str">
        <f t="shared" si="721"/>
        <v/>
      </c>
      <c r="DK373" s="69" t="str">
        <f t="shared" si="721"/>
        <v/>
      </c>
      <c r="DL373" s="69" t="str">
        <f t="shared" si="721"/>
        <v/>
      </c>
      <c r="DM373" s="69" t="str">
        <f t="shared" si="721"/>
        <v/>
      </c>
      <c r="DN373" s="69" t="str">
        <f t="shared" si="721"/>
        <v>хим</v>
      </c>
      <c r="DO373" s="69" t="str">
        <f t="shared" si="721"/>
        <v/>
      </c>
      <c r="DP373" s="69" t="str">
        <f t="shared" si="721"/>
        <v/>
      </c>
      <c r="DQ373" s="69" t="str">
        <f t="shared" si="721"/>
        <v>анг</v>
      </c>
      <c r="DR373" s="69" t="str">
        <f t="shared" si="721"/>
        <v>анг</v>
      </c>
      <c r="DS373" s="69" t="str">
        <f t="shared" si="721"/>
        <v/>
      </c>
      <c r="DT373" s="69" t="str">
        <f t="shared" si="721"/>
        <v/>
      </c>
      <c r="DU373" s="69" t="str">
        <f t="shared" si="721"/>
        <v/>
      </c>
      <c r="DV373" s="69" t="str">
        <f t="shared" si="721"/>
        <v/>
      </c>
      <c r="DX373" s="41" t="s">
        <v>210</v>
      </c>
      <c r="DY373" s="29">
        <v>2</v>
      </c>
      <c r="DZ373" s="69" t="str">
        <f t="shared" ref="DZ373:EV373" si="722">IF(AND(DZ291&lt;&gt;"",DZ291&lt;&gt;"."),INDEX($AH$4:$AH$111,MATCH(DZ291,$AK$4:$AK$111,0)),"")</f>
        <v/>
      </c>
      <c r="EA373" s="69" t="str">
        <f t="shared" si="722"/>
        <v/>
      </c>
      <c r="EB373" s="69" t="str">
        <f t="shared" si="722"/>
        <v/>
      </c>
      <c r="EC373" s="69" t="str">
        <f t="shared" si="722"/>
        <v/>
      </c>
      <c r="ED373" s="69" t="str">
        <f t="shared" si="722"/>
        <v/>
      </c>
      <c r="EE373" s="69" t="str">
        <f t="shared" si="722"/>
        <v/>
      </c>
      <c r="EF373" s="69" t="str">
        <f t="shared" si="722"/>
        <v/>
      </c>
      <c r="EG373" s="69" t="str">
        <f t="shared" si="722"/>
        <v/>
      </c>
      <c r="EH373" s="69" t="str">
        <f t="shared" si="722"/>
        <v/>
      </c>
      <c r="EI373" s="69" t="str">
        <f t="shared" si="722"/>
        <v/>
      </c>
      <c r="EJ373" s="69" t="str">
        <f t="shared" si="722"/>
        <v/>
      </c>
      <c r="EK373" s="69" t="str">
        <f t="shared" si="722"/>
        <v/>
      </c>
      <c r="EL373" s="69" t="str">
        <f t="shared" si="722"/>
        <v/>
      </c>
      <c r="EM373" s="69" t="str">
        <f t="shared" si="722"/>
        <v/>
      </c>
      <c r="EN373" s="69" t="str">
        <f t="shared" si="722"/>
        <v>инф</v>
      </c>
      <c r="EO373" s="69" t="str">
        <f t="shared" si="722"/>
        <v/>
      </c>
      <c r="EP373" s="69" t="str">
        <f t="shared" si="722"/>
        <v/>
      </c>
      <c r="EQ373" s="69" t="str">
        <f t="shared" si="722"/>
        <v/>
      </c>
      <c r="ER373" s="69" t="str">
        <f t="shared" si="722"/>
        <v/>
      </c>
      <c r="ES373" s="69" t="str">
        <f t="shared" si="722"/>
        <v/>
      </c>
      <c r="ET373" s="69" t="str">
        <f t="shared" si="722"/>
        <v/>
      </c>
      <c r="EU373" s="69" t="str">
        <f t="shared" si="722"/>
        <v/>
      </c>
      <c r="EV373" s="69" t="str">
        <f t="shared" si="722"/>
        <v/>
      </c>
      <c r="EX373" s="41" t="s">
        <v>210</v>
      </c>
      <c r="EY373" s="29">
        <v>2</v>
      </c>
      <c r="EZ373" s="69" t="str">
        <f t="shared" ref="EZ373:FV373" si="723">IF(AND(EZ291&lt;&gt;"",EZ291&lt;&gt;"."),INDEX($AH$4:$AH$111,MATCH(EZ291,$AK$4:$AK$111,0)),"")</f>
        <v/>
      </c>
      <c r="FA373" s="69" t="str">
        <f t="shared" si="723"/>
        <v/>
      </c>
      <c r="FB373" s="69" t="str">
        <f t="shared" si="723"/>
        <v/>
      </c>
      <c r="FC373" s="69" t="str">
        <f t="shared" si="723"/>
        <v/>
      </c>
      <c r="FD373" s="69" t="str">
        <f t="shared" si="723"/>
        <v/>
      </c>
      <c r="FE373" s="69" t="str">
        <f t="shared" si="723"/>
        <v/>
      </c>
      <c r="FF373" s="69" t="str">
        <f t="shared" si="723"/>
        <v/>
      </c>
      <c r="FG373" s="69" t="str">
        <f t="shared" si="723"/>
        <v/>
      </c>
      <c r="FH373" s="69" t="str">
        <f t="shared" si="723"/>
        <v/>
      </c>
      <c r="FI373" s="69" t="str">
        <f t="shared" si="723"/>
        <v/>
      </c>
      <c r="FJ373" s="69" t="str">
        <f t="shared" si="723"/>
        <v/>
      </c>
      <c r="FK373" s="69" t="str">
        <f t="shared" si="723"/>
        <v/>
      </c>
      <c r="FL373" s="69" t="str">
        <f t="shared" si="723"/>
        <v/>
      </c>
      <c r="FM373" s="69" t="str">
        <f t="shared" si="723"/>
        <v/>
      </c>
      <c r="FN373" s="69" t="str">
        <f t="shared" si="723"/>
        <v/>
      </c>
      <c r="FO373" s="69" t="str">
        <f t="shared" si="723"/>
        <v/>
      </c>
      <c r="FP373" s="69" t="str">
        <f t="shared" si="723"/>
        <v/>
      </c>
      <c r="FQ373" s="69" t="str">
        <f t="shared" si="723"/>
        <v/>
      </c>
      <c r="FR373" s="69" t="str">
        <f t="shared" si="723"/>
        <v/>
      </c>
      <c r="FS373" s="69" t="str">
        <f t="shared" si="723"/>
        <v/>
      </c>
      <c r="FT373" s="69" t="str">
        <f t="shared" si="723"/>
        <v/>
      </c>
      <c r="FU373" s="69" t="str">
        <f t="shared" si="723"/>
        <v/>
      </c>
      <c r="FV373" s="69" t="str">
        <f t="shared" si="723"/>
        <v/>
      </c>
    </row>
    <row r="374" spans="9:178" x14ac:dyDescent="0.25">
      <c r="I374" s="26" t="s">
        <v>210</v>
      </c>
      <c r="J374" s="29">
        <v>3</v>
      </c>
      <c r="K374" s="96" t="str">
        <f t="shared" ref="K374:AR374" si="724">IF(K292="","",INDEX($AU$4:$AU$111,MATCH(K292,$AS$4:$AS$111,0)))</f>
        <v>Русский язык</v>
      </c>
      <c r="L374" s="96" t="str">
        <f t="shared" si="724"/>
        <v>Русский язык</v>
      </c>
      <c r="M374" s="96" t="str">
        <f t="shared" si="724"/>
        <v>Русская литература</v>
      </c>
      <c r="N374" s="96" t="str">
        <f t="shared" si="724"/>
        <v>Русская литература</v>
      </c>
      <c r="O374" s="96" t="str">
        <f t="shared" si="724"/>
        <v/>
      </c>
      <c r="P374" s="96" t="str">
        <f t="shared" si="724"/>
        <v/>
      </c>
      <c r="Q374" s="96" t="str">
        <f t="shared" si="724"/>
        <v/>
      </c>
      <c r="R374" s="96" t="str">
        <f t="shared" si="724"/>
        <v/>
      </c>
      <c r="S374" s="96" t="str">
        <f t="shared" si="724"/>
        <v>Английский язык</v>
      </c>
      <c r="T374" s="96" t="str">
        <f t="shared" si="724"/>
        <v>Английский язык</v>
      </c>
      <c r="U374" s="96" t="str">
        <f t="shared" si="724"/>
        <v>Английский язык</v>
      </c>
      <c r="V374" s="96" t="str">
        <f t="shared" si="724"/>
        <v>Английский язык</v>
      </c>
      <c r="W374" s="96" t="str">
        <f t="shared" si="724"/>
        <v/>
      </c>
      <c r="X374" s="96" t="str">
        <f t="shared" si="724"/>
        <v>Английский язык</v>
      </c>
      <c r="Y374" s="96" t="str">
        <f t="shared" si="724"/>
        <v>Английский язык</v>
      </c>
      <c r="Z374" s="96" t="str">
        <f t="shared" si="724"/>
        <v>Математика</v>
      </c>
      <c r="AA374" s="96" t="str">
        <f t="shared" si="724"/>
        <v>Математика</v>
      </c>
      <c r="AB374" s="96" t="str">
        <f t="shared" si="724"/>
        <v>Математика</v>
      </c>
      <c r="AC374" s="96" t="str">
        <f t="shared" si="724"/>
        <v/>
      </c>
      <c r="AD374" s="96" t="str">
        <f t="shared" si="724"/>
        <v>Информатика</v>
      </c>
      <c r="AE374" s="96" t="str">
        <f t="shared" si="724"/>
        <v>Физика</v>
      </c>
      <c r="AF374" s="96" t="str">
        <f t="shared" si="724"/>
        <v/>
      </c>
      <c r="AG374" s="96" t="str">
        <f t="shared" si="724"/>
        <v/>
      </c>
      <c r="AH374" s="96" t="str">
        <f t="shared" si="724"/>
        <v>Химия</v>
      </c>
      <c r="AI374" s="96" t="str">
        <f t="shared" si="724"/>
        <v>География</v>
      </c>
      <c r="AJ374" s="96" t="str">
        <f t="shared" si="724"/>
        <v>Искусство</v>
      </c>
      <c r="AK374" s="96" t="str">
        <f t="shared" si="724"/>
        <v/>
      </c>
      <c r="AL374" s="96" t="str">
        <f t="shared" si="724"/>
        <v>История</v>
      </c>
      <c r="AM374" s="96" t="str">
        <f t="shared" si="724"/>
        <v>Физическая культура</v>
      </c>
      <c r="AN374" s="96" t="str">
        <f t="shared" si="724"/>
        <v>Час здоровья и спорта</v>
      </c>
      <c r="AO374" s="96" t="str">
        <f t="shared" si="724"/>
        <v/>
      </c>
      <c r="AP374" s="96" t="str">
        <f t="shared" si="724"/>
        <v>Трудовое обучение</v>
      </c>
      <c r="AQ374" s="96" t="str">
        <f t="shared" si="724"/>
        <v>Трудовое обучение</v>
      </c>
      <c r="AR374" s="96" t="str">
        <f t="shared" si="724"/>
        <v/>
      </c>
      <c r="AW374" s="41" t="s">
        <v>210</v>
      </c>
      <c r="AX374" s="29">
        <v>3</v>
      </c>
      <c r="AY374" s="27" t="str">
        <f t="shared" ref="AY374:BU374" si="725">AY292</f>
        <v>Русск.лит.</v>
      </c>
      <c r="AZ374" s="27" t="str">
        <f t="shared" si="725"/>
        <v>Русск.язык</v>
      </c>
      <c r="BA374" s="27" t="str">
        <f t="shared" si="725"/>
        <v>Математика</v>
      </c>
      <c r="BB374" s="27" t="str">
        <f t="shared" si="725"/>
        <v>Математика</v>
      </c>
      <c r="BC374" s="27" t="str">
        <f t="shared" si="725"/>
        <v>География</v>
      </c>
      <c r="BD374" s="27" t="str">
        <f t="shared" si="725"/>
        <v>Русск.язык</v>
      </c>
      <c r="BE374" s="27" t="str">
        <f t="shared" si="725"/>
        <v>Ин.яз./Инф.</v>
      </c>
      <c r="BF374" s="27" t="str">
        <f t="shared" si="725"/>
        <v>Иностр.язык</v>
      </c>
      <c r="BG374" s="27" t="str">
        <f t="shared" si="725"/>
        <v>Иностр.язык</v>
      </c>
      <c r="BH374" s="27" t="str">
        <f t="shared" si="725"/>
        <v>Труд.обуч.</v>
      </c>
      <c r="BI374" s="27" t="str">
        <f t="shared" si="725"/>
        <v>Русск.лит.</v>
      </c>
      <c r="BJ374" s="27" t="str">
        <f t="shared" si="725"/>
        <v>Искусство</v>
      </c>
      <c r="BK374" s="27" t="str">
        <f t="shared" si="725"/>
        <v>История</v>
      </c>
      <c r="BL374" s="27" t="str">
        <f t="shared" si="725"/>
        <v>Физ.культ.и зд.</v>
      </c>
      <c r="BM374" s="27" t="str">
        <f t="shared" si="725"/>
        <v>Физика/Мат.</v>
      </c>
      <c r="BN374" s="27" t="str">
        <f t="shared" si="725"/>
        <v>Час зд.и спорта</v>
      </c>
      <c r="BO374" s="27" t="str">
        <f t="shared" si="725"/>
        <v>Химия/Ин.яз.</v>
      </c>
      <c r="BP374" s="27" t="str">
        <f t="shared" si="725"/>
        <v/>
      </c>
      <c r="BQ374" s="27" t="str">
        <f t="shared" si="725"/>
        <v/>
      </c>
      <c r="BR374" s="27" t="str">
        <f t="shared" si="725"/>
        <v/>
      </c>
      <c r="BS374" s="27" t="str">
        <f t="shared" si="725"/>
        <v/>
      </c>
      <c r="BT374" s="27" t="str">
        <f t="shared" si="725"/>
        <v/>
      </c>
      <c r="BU374" s="27" t="str">
        <f t="shared" si="725"/>
        <v/>
      </c>
      <c r="BW374" s="41" t="s">
        <v>210</v>
      </c>
      <c r="BX374" s="29">
        <v>3</v>
      </c>
      <c r="BY374" s="69" t="str">
        <f t="shared" ref="BY374:CU374" si="726">IF(AND(BY292&lt;&gt;"",BY292&lt;&gt;"."),INDEX($AH$4:$AH$111,MATCH(BY292,$AK$4:$AK$111,0)),"")</f>
        <v>руслит</v>
      </c>
      <c r="BZ374" s="69" t="str">
        <f t="shared" si="726"/>
        <v>русяз</v>
      </c>
      <c r="CA374" s="69" t="str">
        <f t="shared" si="726"/>
        <v>мат</v>
      </c>
      <c r="CB374" s="69" t="str">
        <f t="shared" si="726"/>
        <v>мат</v>
      </c>
      <c r="CC374" s="69" t="str">
        <f t="shared" si="726"/>
        <v>гео</v>
      </c>
      <c r="CD374" s="69" t="str">
        <f t="shared" si="726"/>
        <v>русяз</v>
      </c>
      <c r="CE374" s="69" t="str">
        <f t="shared" si="726"/>
        <v>анг</v>
      </c>
      <c r="CF374" s="69" t="str">
        <f t="shared" si="726"/>
        <v>анг</v>
      </c>
      <c r="CG374" s="69" t="str">
        <f t="shared" si="726"/>
        <v>анг</v>
      </c>
      <c r="CH374" s="69" t="str">
        <f t="shared" si="726"/>
        <v>труд</v>
      </c>
      <c r="CI374" s="69" t="str">
        <f t="shared" si="726"/>
        <v>руслит</v>
      </c>
      <c r="CJ374" s="69" t="str">
        <f t="shared" si="726"/>
        <v>иск</v>
      </c>
      <c r="CK374" s="69" t="str">
        <f t="shared" si="726"/>
        <v>ист</v>
      </c>
      <c r="CL374" s="69" t="str">
        <f t="shared" si="726"/>
        <v>фк</v>
      </c>
      <c r="CM374" s="69" t="str">
        <f t="shared" si="726"/>
        <v>физ</v>
      </c>
      <c r="CN374" s="69" t="str">
        <f t="shared" si="726"/>
        <v>чзс</v>
      </c>
      <c r="CO374" s="69" t="str">
        <f t="shared" si="726"/>
        <v>хим</v>
      </c>
      <c r="CP374" s="69" t="str">
        <f t="shared" si="726"/>
        <v/>
      </c>
      <c r="CQ374" s="69" t="str">
        <f t="shared" si="726"/>
        <v/>
      </c>
      <c r="CR374" s="69" t="str">
        <f t="shared" si="726"/>
        <v/>
      </c>
      <c r="CS374" s="69" t="str">
        <f t="shared" si="726"/>
        <v/>
      </c>
      <c r="CT374" s="69" t="str">
        <f t="shared" si="726"/>
        <v/>
      </c>
      <c r="CU374" s="69" t="str">
        <f t="shared" si="726"/>
        <v/>
      </c>
      <c r="CX374" s="41" t="s">
        <v>210</v>
      </c>
      <c r="CY374" s="29">
        <v>3</v>
      </c>
      <c r="CZ374" s="69" t="str">
        <f t="shared" ref="CZ374:DV374" si="727">IF(AND(CZ292&lt;&gt;"",CZ292&lt;&gt;"."),INDEX($AH$4:$AH$111,MATCH(CZ292,$AK$4:$AK$111,0)),"")</f>
        <v/>
      </c>
      <c r="DA374" s="69" t="str">
        <f t="shared" si="727"/>
        <v/>
      </c>
      <c r="DB374" s="69" t="str">
        <f t="shared" si="727"/>
        <v/>
      </c>
      <c r="DC374" s="69" t="str">
        <f t="shared" si="727"/>
        <v/>
      </c>
      <c r="DD374" s="69" t="str">
        <f t="shared" si="727"/>
        <v/>
      </c>
      <c r="DE374" s="69" t="str">
        <f t="shared" si="727"/>
        <v/>
      </c>
      <c r="DF374" s="69" t="str">
        <f t="shared" si="727"/>
        <v>инф</v>
      </c>
      <c r="DG374" s="69" t="str">
        <f t="shared" si="727"/>
        <v>анг</v>
      </c>
      <c r="DH374" s="69" t="str">
        <f t="shared" si="727"/>
        <v>анг</v>
      </c>
      <c r="DI374" s="69" t="str">
        <f t="shared" si="727"/>
        <v>труд</v>
      </c>
      <c r="DJ374" s="69" t="str">
        <f t="shared" si="727"/>
        <v/>
      </c>
      <c r="DK374" s="69" t="str">
        <f t="shared" si="727"/>
        <v/>
      </c>
      <c r="DL374" s="69" t="str">
        <f t="shared" si="727"/>
        <v/>
      </c>
      <c r="DM374" s="69" t="str">
        <f t="shared" si="727"/>
        <v/>
      </c>
      <c r="DN374" s="69" t="str">
        <f t="shared" si="727"/>
        <v>мат</v>
      </c>
      <c r="DO374" s="69" t="str">
        <f t="shared" si="727"/>
        <v/>
      </c>
      <c r="DP374" s="69" t="str">
        <f t="shared" si="727"/>
        <v>анг</v>
      </c>
      <c r="DQ374" s="69" t="str">
        <f t="shared" si="727"/>
        <v/>
      </c>
      <c r="DR374" s="69" t="str">
        <f t="shared" si="727"/>
        <v/>
      </c>
      <c r="DS374" s="69" t="str">
        <f t="shared" si="727"/>
        <v/>
      </c>
      <c r="DT374" s="69" t="str">
        <f t="shared" si="727"/>
        <v/>
      </c>
      <c r="DU374" s="69" t="str">
        <f t="shared" si="727"/>
        <v/>
      </c>
      <c r="DV374" s="69" t="str">
        <f t="shared" si="727"/>
        <v/>
      </c>
      <c r="DX374" s="41" t="s">
        <v>210</v>
      </c>
      <c r="DY374" s="29">
        <v>3</v>
      </c>
      <c r="DZ374" s="69" t="str">
        <f t="shared" ref="DZ374:EV374" si="728">IF(AND(DZ292&lt;&gt;"",DZ292&lt;&gt;"."),INDEX($AH$4:$AH$111,MATCH(DZ292,$AK$4:$AK$111,0)),"")</f>
        <v/>
      </c>
      <c r="EA374" s="69" t="str">
        <f t="shared" si="728"/>
        <v/>
      </c>
      <c r="EB374" s="69" t="str">
        <f t="shared" si="728"/>
        <v/>
      </c>
      <c r="EC374" s="69" t="str">
        <f t="shared" si="728"/>
        <v/>
      </c>
      <c r="ED374" s="69" t="str">
        <f t="shared" si="728"/>
        <v/>
      </c>
      <c r="EE374" s="69" t="str">
        <f t="shared" si="728"/>
        <v/>
      </c>
      <c r="EF374" s="69" t="str">
        <f t="shared" si="728"/>
        <v/>
      </c>
      <c r="EG374" s="69" t="str">
        <f t="shared" si="728"/>
        <v/>
      </c>
      <c r="EH374" s="69" t="str">
        <f t="shared" si="728"/>
        <v/>
      </c>
      <c r="EI374" s="69" t="str">
        <f t="shared" si="728"/>
        <v/>
      </c>
      <c r="EJ374" s="69" t="str">
        <f t="shared" si="728"/>
        <v/>
      </c>
      <c r="EK374" s="69" t="str">
        <f t="shared" si="728"/>
        <v/>
      </c>
      <c r="EL374" s="69" t="str">
        <f t="shared" si="728"/>
        <v/>
      </c>
      <c r="EM374" s="69" t="str">
        <f t="shared" si="728"/>
        <v/>
      </c>
      <c r="EN374" s="69" t="str">
        <f t="shared" si="728"/>
        <v/>
      </c>
      <c r="EO374" s="69" t="str">
        <f t="shared" si="728"/>
        <v/>
      </c>
      <c r="EP374" s="69" t="str">
        <f t="shared" si="728"/>
        <v/>
      </c>
      <c r="EQ374" s="69" t="str">
        <f t="shared" si="728"/>
        <v/>
      </c>
      <c r="ER374" s="69" t="str">
        <f t="shared" si="728"/>
        <v/>
      </c>
      <c r="ES374" s="69" t="str">
        <f t="shared" si="728"/>
        <v/>
      </c>
      <c r="ET374" s="69" t="str">
        <f t="shared" si="728"/>
        <v/>
      </c>
      <c r="EU374" s="69" t="str">
        <f t="shared" si="728"/>
        <v/>
      </c>
      <c r="EV374" s="69" t="str">
        <f t="shared" si="728"/>
        <v/>
      </c>
      <c r="EX374" s="41" t="s">
        <v>210</v>
      </c>
      <c r="EY374" s="29">
        <v>3</v>
      </c>
      <c r="EZ374" s="69" t="str">
        <f t="shared" ref="EZ374:FV374" si="729">IF(AND(EZ292&lt;&gt;"",EZ292&lt;&gt;"."),INDEX($AH$4:$AH$111,MATCH(EZ292,$AK$4:$AK$111,0)),"")</f>
        <v/>
      </c>
      <c r="FA374" s="69" t="str">
        <f t="shared" si="729"/>
        <v/>
      </c>
      <c r="FB374" s="69" t="str">
        <f t="shared" si="729"/>
        <v/>
      </c>
      <c r="FC374" s="69" t="str">
        <f t="shared" si="729"/>
        <v/>
      </c>
      <c r="FD374" s="69" t="str">
        <f t="shared" si="729"/>
        <v/>
      </c>
      <c r="FE374" s="69" t="str">
        <f t="shared" si="729"/>
        <v/>
      </c>
      <c r="FF374" s="69" t="str">
        <f t="shared" si="729"/>
        <v/>
      </c>
      <c r="FG374" s="69" t="str">
        <f t="shared" si="729"/>
        <v/>
      </c>
      <c r="FH374" s="69" t="str">
        <f t="shared" si="729"/>
        <v/>
      </c>
      <c r="FI374" s="69" t="str">
        <f t="shared" si="729"/>
        <v/>
      </c>
      <c r="FJ374" s="69" t="str">
        <f t="shared" si="729"/>
        <v/>
      </c>
      <c r="FK374" s="69" t="str">
        <f t="shared" si="729"/>
        <v/>
      </c>
      <c r="FL374" s="69" t="str">
        <f t="shared" si="729"/>
        <v/>
      </c>
      <c r="FM374" s="69" t="str">
        <f t="shared" si="729"/>
        <v/>
      </c>
      <c r="FN374" s="69" t="str">
        <f t="shared" si="729"/>
        <v/>
      </c>
      <c r="FO374" s="69" t="str">
        <f t="shared" si="729"/>
        <v/>
      </c>
      <c r="FP374" s="69" t="str">
        <f t="shared" si="729"/>
        <v/>
      </c>
      <c r="FQ374" s="69" t="str">
        <f t="shared" si="729"/>
        <v/>
      </c>
      <c r="FR374" s="69" t="str">
        <f t="shared" si="729"/>
        <v/>
      </c>
      <c r="FS374" s="69" t="str">
        <f t="shared" si="729"/>
        <v/>
      </c>
      <c r="FT374" s="69" t="str">
        <f t="shared" si="729"/>
        <v/>
      </c>
      <c r="FU374" s="69" t="str">
        <f t="shared" si="729"/>
        <v/>
      </c>
      <c r="FV374" s="69" t="str">
        <f t="shared" si="729"/>
        <v/>
      </c>
    </row>
    <row r="375" spans="9:178" x14ac:dyDescent="0.25">
      <c r="I375" s="26" t="s">
        <v>210</v>
      </c>
      <c r="J375" s="29">
        <v>4</v>
      </c>
      <c r="K375" s="96" t="str">
        <f t="shared" ref="K375:AR375" si="730">IF(K293="","",INDEX($AU$4:$AU$111,MATCH(K293,$AS$4:$AS$111,0)))</f>
        <v>Русская литература</v>
      </c>
      <c r="L375" s="96" t="str">
        <f t="shared" si="730"/>
        <v>Русский язык</v>
      </c>
      <c r="M375" s="96" t="str">
        <f t="shared" si="730"/>
        <v>Русский язык</v>
      </c>
      <c r="N375" s="96" t="str">
        <f t="shared" si="730"/>
        <v>Русский язык</v>
      </c>
      <c r="O375" s="96" t="str">
        <f t="shared" si="730"/>
        <v/>
      </c>
      <c r="P375" s="96" t="str">
        <f t="shared" si="730"/>
        <v/>
      </c>
      <c r="Q375" s="96" t="str">
        <f t="shared" si="730"/>
        <v/>
      </c>
      <c r="R375" s="96" t="str">
        <f t="shared" si="730"/>
        <v/>
      </c>
      <c r="S375" s="96" t="str">
        <f t="shared" si="730"/>
        <v>Английский язык</v>
      </c>
      <c r="T375" s="96" t="str">
        <f t="shared" si="730"/>
        <v/>
      </c>
      <c r="U375" s="96" t="str">
        <f t="shared" si="730"/>
        <v>Английский язык</v>
      </c>
      <c r="V375" s="96" t="str">
        <f t="shared" si="730"/>
        <v>Английский язык</v>
      </c>
      <c r="W375" s="96" t="str">
        <f t="shared" si="730"/>
        <v>Английский язык</v>
      </c>
      <c r="X375" s="96" t="str">
        <f t="shared" si="730"/>
        <v>Английский язык</v>
      </c>
      <c r="Y375" s="96" t="str">
        <f t="shared" si="730"/>
        <v>Английский язык</v>
      </c>
      <c r="Z375" s="96" t="str">
        <f t="shared" si="730"/>
        <v>Математика</v>
      </c>
      <c r="AA375" s="96" t="str">
        <f t="shared" si="730"/>
        <v>Математика</v>
      </c>
      <c r="AB375" s="96" t="str">
        <f t="shared" si="730"/>
        <v>Математика</v>
      </c>
      <c r="AC375" s="96" t="str">
        <f t="shared" si="730"/>
        <v/>
      </c>
      <c r="AD375" s="96" t="str">
        <f t="shared" si="730"/>
        <v>Информатика</v>
      </c>
      <c r="AE375" s="96" t="str">
        <f t="shared" si="730"/>
        <v>Физика</v>
      </c>
      <c r="AF375" s="96" t="str">
        <f t="shared" si="730"/>
        <v/>
      </c>
      <c r="AG375" s="96" t="str">
        <f t="shared" si="730"/>
        <v/>
      </c>
      <c r="AH375" s="96" t="str">
        <f t="shared" si="730"/>
        <v>Химия</v>
      </c>
      <c r="AI375" s="96" t="str">
        <f t="shared" si="730"/>
        <v>География</v>
      </c>
      <c r="AJ375" s="96" t="str">
        <f t="shared" si="730"/>
        <v>Искусство</v>
      </c>
      <c r="AK375" s="96" t="str">
        <f t="shared" si="730"/>
        <v/>
      </c>
      <c r="AL375" s="96" t="str">
        <f t="shared" si="730"/>
        <v>История</v>
      </c>
      <c r="AM375" s="96" t="str">
        <f t="shared" si="730"/>
        <v>Физическая культура</v>
      </c>
      <c r="AN375" s="96" t="str">
        <f t="shared" si="730"/>
        <v>Физическая культура</v>
      </c>
      <c r="AO375" s="96" t="str">
        <f t="shared" si="730"/>
        <v>Физическая культура</v>
      </c>
      <c r="AP375" s="96" t="str">
        <f t="shared" si="730"/>
        <v>Черчение</v>
      </c>
      <c r="AQ375" s="96" t="str">
        <f t="shared" si="730"/>
        <v>Трудовое обучение</v>
      </c>
      <c r="AR375" s="96" t="str">
        <f t="shared" si="730"/>
        <v/>
      </c>
      <c r="AW375" s="41" t="s">
        <v>210</v>
      </c>
      <c r="AX375" s="29">
        <v>4</v>
      </c>
      <c r="AY375" s="27" t="str">
        <f t="shared" ref="AY375:BU375" si="731">AY293</f>
        <v>Русск.язык</v>
      </c>
      <c r="AZ375" s="27" t="str">
        <f t="shared" si="731"/>
        <v>Русск.лит.</v>
      </c>
      <c r="BA375" s="27" t="str">
        <f t="shared" si="731"/>
        <v>Физ.культ.и зд.</v>
      </c>
      <c r="BB375" s="27" t="str">
        <f t="shared" si="731"/>
        <v>Физ.культ.и зд.</v>
      </c>
      <c r="BC375" s="27" t="str">
        <f t="shared" si="731"/>
        <v>Русск.язык</v>
      </c>
      <c r="BD375" s="27" t="str">
        <f t="shared" si="731"/>
        <v>Математика</v>
      </c>
      <c r="BE375" s="27" t="str">
        <f t="shared" si="731"/>
        <v>Математика</v>
      </c>
      <c r="BF375" s="27" t="str">
        <f t="shared" si="731"/>
        <v>География</v>
      </c>
      <c r="BG375" s="27" t="str">
        <f t="shared" si="731"/>
        <v>Инф./Труд.обуч.</v>
      </c>
      <c r="BH375" s="27" t="str">
        <f t="shared" si="731"/>
        <v>Математика</v>
      </c>
      <c r="BI375" s="27" t="str">
        <f t="shared" si="731"/>
        <v>Искусство</v>
      </c>
      <c r="BJ375" s="27" t="str">
        <f t="shared" si="731"/>
        <v>Физ.культ.и зд.</v>
      </c>
      <c r="BK375" s="27" t="str">
        <f t="shared" si="731"/>
        <v>Русск.язык</v>
      </c>
      <c r="BL375" s="27" t="str">
        <f t="shared" si="731"/>
        <v>История</v>
      </c>
      <c r="BM375" s="27" t="str">
        <f t="shared" si="731"/>
        <v>Черчение</v>
      </c>
      <c r="BN375" s="27" t="str">
        <f t="shared" si="731"/>
        <v>Химия</v>
      </c>
      <c r="BO375" s="27" t="str">
        <f t="shared" si="731"/>
        <v>Физика</v>
      </c>
      <c r="BP375" s="27" t="str">
        <f t="shared" si="731"/>
        <v/>
      </c>
      <c r="BQ375" s="27" t="str">
        <f t="shared" si="731"/>
        <v/>
      </c>
      <c r="BR375" s="27" t="str">
        <f t="shared" si="731"/>
        <v/>
      </c>
      <c r="BS375" s="27" t="str">
        <f t="shared" si="731"/>
        <v>Иностр.язык</v>
      </c>
      <c r="BT375" s="27" t="str">
        <f t="shared" si="731"/>
        <v>Иностр.язык</v>
      </c>
      <c r="BU375" s="27" t="str">
        <f t="shared" si="731"/>
        <v>Иностр.язык</v>
      </c>
      <c r="BW375" s="41" t="s">
        <v>210</v>
      </c>
      <c r="BX375" s="29">
        <v>4</v>
      </c>
      <c r="BY375" s="69" t="str">
        <f t="shared" ref="BY375:CU375" si="732">IF(AND(BY293&lt;&gt;"",BY293&lt;&gt;"."),INDEX($AH$4:$AH$111,MATCH(BY293,$AK$4:$AK$111,0)),"")</f>
        <v>русяз</v>
      </c>
      <c r="BZ375" s="69" t="str">
        <f t="shared" si="732"/>
        <v>руслит</v>
      </c>
      <c r="CA375" s="69" t="str">
        <f t="shared" si="732"/>
        <v>фк</v>
      </c>
      <c r="CB375" s="69" t="str">
        <f t="shared" si="732"/>
        <v>фк</v>
      </c>
      <c r="CC375" s="69" t="str">
        <f t="shared" si="732"/>
        <v>русяз</v>
      </c>
      <c r="CD375" s="69" t="str">
        <f t="shared" si="732"/>
        <v>мат</v>
      </c>
      <c r="CE375" s="69" t="str">
        <f t="shared" si="732"/>
        <v>мат</v>
      </c>
      <c r="CF375" s="69" t="str">
        <f t="shared" si="732"/>
        <v>гео</v>
      </c>
      <c r="CG375" s="69" t="str">
        <f t="shared" si="732"/>
        <v>инф</v>
      </c>
      <c r="CH375" s="69" t="str">
        <f t="shared" si="732"/>
        <v>мат</v>
      </c>
      <c r="CI375" s="69" t="str">
        <f t="shared" si="732"/>
        <v>иск</v>
      </c>
      <c r="CJ375" s="69" t="str">
        <f t="shared" si="732"/>
        <v>фк</v>
      </c>
      <c r="CK375" s="69" t="str">
        <f t="shared" si="732"/>
        <v>русяз</v>
      </c>
      <c r="CL375" s="69" t="str">
        <f t="shared" si="732"/>
        <v>ист</v>
      </c>
      <c r="CM375" s="69" t="str">
        <f t="shared" si="732"/>
        <v>черч</v>
      </c>
      <c r="CN375" s="69" t="str">
        <f t="shared" si="732"/>
        <v>хим</v>
      </c>
      <c r="CO375" s="69" t="str">
        <f t="shared" si="732"/>
        <v>физ</v>
      </c>
      <c r="CP375" s="69" t="str">
        <f t="shared" si="732"/>
        <v/>
      </c>
      <c r="CQ375" s="69" t="str">
        <f t="shared" si="732"/>
        <v/>
      </c>
      <c r="CR375" s="69" t="str">
        <f t="shared" si="732"/>
        <v/>
      </c>
      <c r="CS375" s="69" t="str">
        <f t="shared" si="732"/>
        <v>анг</v>
      </c>
      <c r="CT375" s="69" t="str">
        <f t="shared" si="732"/>
        <v>анг</v>
      </c>
      <c r="CU375" s="69" t="str">
        <f t="shared" si="732"/>
        <v>анг</v>
      </c>
      <c r="CX375" s="41" t="s">
        <v>210</v>
      </c>
      <c r="CY375" s="29">
        <v>4</v>
      </c>
      <c r="CZ375" s="69" t="str">
        <f t="shared" ref="CZ375:DV375" si="733">IF(AND(CZ293&lt;&gt;"",CZ293&lt;&gt;"."),INDEX($AH$4:$AH$111,MATCH(CZ293,$AK$4:$AK$111,0)),"")</f>
        <v/>
      </c>
      <c r="DA375" s="69" t="str">
        <f t="shared" si="733"/>
        <v/>
      </c>
      <c r="DB375" s="69" t="str">
        <f t="shared" si="733"/>
        <v/>
      </c>
      <c r="DC375" s="69" t="str">
        <f t="shared" si="733"/>
        <v/>
      </c>
      <c r="DD375" s="69" t="str">
        <f t="shared" si="733"/>
        <v/>
      </c>
      <c r="DE375" s="69" t="str">
        <f t="shared" si="733"/>
        <v/>
      </c>
      <c r="DF375" s="69" t="str">
        <f t="shared" si="733"/>
        <v/>
      </c>
      <c r="DG375" s="69" t="str">
        <f t="shared" si="733"/>
        <v/>
      </c>
      <c r="DH375" s="69" t="str">
        <f t="shared" si="733"/>
        <v>труд</v>
      </c>
      <c r="DI375" s="69" t="str">
        <f t="shared" si="733"/>
        <v/>
      </c>
      <c r="DJ375" s="69" t="str">
        <f t="shared" si="733"/>
        <v/>
      </c>
      <c r="DK375" s="69" t="str">
        <f t="shared" si="733"/>
        <v/>
      </c>
      <c r="DL375" s="69" t="str">
        <f t="shared" si="733"/>
        <v/>
      </c>
      <c r="DM375" s="69" t="str">
        <f t="shared" si="733"/>
        <v/>
      </c>
      <c r="DN375" s="69" t="str">
        <f t="shared" si="733"/>
        <v/>
      </c>
      <c r="DO375" s="69" t="str">
        <f t="shared" si="733"/>
        <v/>
      </c>
      <c r="DP375" s="69" t="str">
        <f t="shared" si="733"/>
        <v/>
      </c>
      <c r="DQ375" s="69" t="str">
        <f t="shared" si="733"/>
        <v/>
      </c>
      <c r="DR375" s="69" t="str">
        <f t="shared" si="733"/>
        <v/>
      </c>
      <c r="DS375" s="69" t="str">
        <f t="shared" si="733"/>
        <v/>
      </c>
      <c r="DT375" s="69" t="str">
        <f t="shared" si="733"/>
        <v>анг</v>
      </c>
      <c r="DU375" s="69" t="str">
        <f t="shared" si="733"/>
        <v>анг</v>
      </c>
      <c r="DV375" s="69" t="str">
        <f t="shared" si="733"/>
        <v>анг</v>
      </c>
      <c r="DX375" s="41" t="s">
        <v>210</v>
      </c>
      <c r="DY375" s="29">
        <v>4</v>
      </c>
      <c r="DZ375" s="69" t="str">
        <f t="shared" ref="DZ375:EV375" si="734">IF(AND(DZ293&lt;&gt;"",DZ293&lt;&gt;"."),INDEX($AH$4:$AH$111,MATCH(DZ293,$AK$4:$AK$111,0)),"")</f>
        <v/>
      </c>
      <c r="EA375" s="69" t="str">
        <f t="shared" si="734"/>
        <v/>
      </c>
      <c r="EB375" s="69" t="str">
        <f t="shared" si="734"/>
        <v/>
      </c>
      <c r="EC375" s="69" t="str">
        <f t="shared" si="734"/>
        <v/>
      </c>
      <c r="ED375" s="69" t="str">
        <f t="shared" si="734"/>
        <v/>
      </c>
      <c r="EE375" s="69" t="str">
        <f t="shared" si="734"/>
        <v/>
      </c>
      <c r="EF375" s="69" t="str">
        <f t="shared" si="734"/>
        <v/>
      </c>
      <c r="EG375" s="69" t="str">
        <f t="shared" si="734"/>
        <v/>
      </c>
      <c r="EH375" s="69" t="str">
        <f t="shared" si="734"/>
        <v/>
      </c>
      <c r="EI375" s="69" t="str">
        <f t="shared" si="734"/>
        <v/>
      </c>
      <c r="EJ375" s="69" t="str">
        <f t="shared" si="734"/>
        <v/>
      </c>
      <c r="EK375" s="69" t="str">
        <f t="shared" si="734"/>
        <v/>
      </c>
      <c r="EL375" s="69" t="str">
        <f t="shared" si="734"/>
        <v/>
      </c>
      <c r="EM375" s="69" t="str">
        <f t="shared" si="734"/>
        <v/>
      </c>
      <c r="EN375" s="69" t="str">
        <f t="shared" si="734"/>
        <v/>
      </c>
      <c r="EO375" s="69" t="str">
        <f t="shared" si="734"/>
        <v/>
      </c>
      <c r="EP375" s="69" t="str">
        <f t="shared" si="734"/>
        <v/>
      </c>
      <c r="EQ375" s="69" t="str">
        <f t="shared" si="734"/>
        <v/>
      </c>
      <c r="ER375" s="69" t="str">
        <f t="shared" si="734"/>
        <v/>
      </c>
      <c r="ES375" s="69" t="str">
        <f t="shared" si="734"/>
        <v/>
      </c>
      <c r="ET375" s="69" t="str">
        <f t="shared" si="734"/>
        <v/>
      </c>
      <c r="EU375" s="69" t="str">
        <f t="shared" si="734"/>
        <v/>
      </c>
      <c r="EV375" s="69" t="str">
        <f t="shared" si="734"/>
        <v/>
      </c>
      <c r="EX375" s="41" t="s">
        <v>210</v>
      </c>
      <c r="EY375" s="29">
        <v>4</v>
      </c>
      <c r="EZ375" s="69" t="str">
        <f t="shared" ref="EZ375:FV375" si="735">IF(AND(EZ293&lt;&gt;"",EZ293&lt;&gt;"."),INDEX($AH$4:$AH$111,MATCH(EZ293,$AK$4:$AK$111,0)),"")</f>
        <v/>
      </c>
      <c r="FA375" s="69" t="str">
        <f t="shared" si="735"/>
        <v/>
      </c>
      <c r="FB375" s="69" t="str">
        <f t="shared" si="735"/>
        <v/>
      </c>
      <c r="FC375" s="69" t="str">
        <f t="shared" si="735"/>
        <v/>
      </c>
      <c r="FD375" s="69" t="str">
        <f t="shared" si="735"/>
        <v/>
      </c>
      <c r="FE375" s="69" t="str">
        <f t="shared" si="735"/>
        <v/>
      </c>
      <c r="FF375" s="69" t="str">
        <f t="shared" si="735"/>
        <v/>
      </c>
      <c r="FG375" s="69" t="str">
        <f t="shared" si="735"/>
        <v/>
      </c>
      <c r="FH375" s="69" t="str">
        <f t="shared" si="735"/>
        <v/>
      </c>
      <c r="FI375" s="69" t="str">
        <f t="shared" si="735"/>
        <v/>
      </c>
      <c r="FJ375" s="69" t="str">
        <f t="shared" si="735"/>
        <v/>
      </c>
      <c r="FK375" s="69" t="str">
        <f t="shared" si="735"/>
        <v/>
      </c>
      <c r="FL375" s="69" t="str">
        <f t="shared" si="735"/>
        <v/>
      </c>
      <c r="FM375" s="69" t="str">
        <f t="shared" si="735"/>
        <v/>
      </c>
      <c r="FN375" s="69" t="str">
        <f t="shared" si="735"/>
        <v/>
      </c>
      <c r="FO375" s="69" t="str">
        <f t="shared" si="735"/>
        <v/>
      </c>
      <c r="FP375" s="69" t="str">
        <f t="shared" si="735"/>
        <v/>
      </c>
      <c r="FQ375" s="69" t="str">
        <f t="shared" si="735"/>
        <v/>
      </c>
      <c r="FR375" s="69" t="str">
        <f t="shared" si="735"/>
        <v/>
      </c>
      <c r="FS375" s="69" t="str">
        <f t="shared" si="735"/>
        <v/>
      </c>
      <c r="FT375" s="69" t="str">
        <f t="shared" si="735"/>
        <v/>
      </c>
      <c r="FU375" s="69" t="str">
        <f t="shared" si="735"/>
        <v/>
      </c>
      <c r="FV375" s="69" t="str">
        <f t="shared" si="735"/>
        <v/>
      </c>
    </row>
    <row r="376" spans="9:178" x14ac:dyDescent="0.25">
      <c r="I376" s="26" t="s">
        <v>210</v>
      </c>
      <c r="J376" s="29">
        <v>5</v>
      </c>
      <c r="K376" s="96" t="str">
        <f t="shared" ref="K376:AR376" si="736">IF(K294="","",INDEX($AU$4:$AU$111,MATCH(K294,$AS$4:$AS$111,0)))</f>
        <v>Русская литература</v>
      </c>
      <c r="L376" s="96" t="str">
        <f t="shared" si="736"/>
        <v>Русский язык</v>
      </c>
      <c r="M376" s="96" t="str">
        <f t="shared" si="736"/>
        <v>Русский язык</v>
      </c>
      <c r="N376" s="96" t="str">
        <f t="shared" si="736"/>
        <v>Русская литература</v>
      </c>
      <c r="O376" s="96" t="str">
        <f t="shared" si="736"/>
        <v/>
      </c>
      <c r="P376" s="96" t="str">
        <f t="shared" si="736"/>
        <v/>
      </c>
      <c r="Q376" s="96" t="str">
        <f t="shared" si="736"/>
        <v/>
      </c>
      <c r="R376" s="96" t="str">
        <f t="shared" si="736"/>
        <v/>
      </c>
      <c r="S376" s="96" t="str">
        <f t="shared" si="736"/>
        <v>Английский язык</v>
      </c>
      <c r="T376" s="96" t="str">
        <f t="shared" si="736"/>
        <v>Английский язык</v>
      </c>
      <c r="U376" s="96" t="str">
        <f t="shared" si="736"/>
        <v>Английский язык</v>
      </c>
      <c r="V376" s="96" t="str">
        <f t="shared" si="736"/>
        <v/>
      </c>
      <c r="W376" s="96" t="str">
        <f t="shared" si="736"/>
        <v>Английский язык</v>
      </c>
      <c r="X376" s="96" t="str">
        <f t="shared" si="736"/>
        <v>Английский язык</v>
      </c>
      <c r="Y376" s="96" t="str">
        <f t="shared" si="736"/>
        <v>Английский язык</v>
      </c>
      <c r="Z376" s="96" t="str">
        <f t="shared" si="736"/>
        <v>Математика</v>
      </c>
      <c r="AA376" s="96" t="str">
        <f t="shared" si="736"/>
        <v>Математика</v>
      </c>
      <c r="AB376" s="96" t="str">
        <f t="shared" si="736"/>
        <v>Математика</v>
      </c>
      <c r="AC376" s="96" t="str">
        <f t="shared" si="736"/>
        <v/>
      </c>
      <c r="AD376" s="96" t="str">
        <f t="shared" si="736"/>
        <v>Информатика</v>
      </c>
      <c r="AE376" s="96" t="str">
        <f t="shared" si="736"/>
        <v/>
      </c>
      <c r="AF376" s="96" t="str">
        <f t="shared" si="736"/>
        <v/>
      </c>
      <c r="AG376" s="96" t="str">
        <f t="shared" si="736"/>
        <v/>
      </c>
      <c r="AH376" s="96" t="str">
        <f t="shared" si="736"/>
        <v/>
      </c>
      <c r="AI376" s="96" t="str">
        <f t="shared" si="736"/>
        <v>География</v>
      </c>
      <c r="AJ376" s="96" t="str">
        <f t="shared" si="736"/>
        <v>Обществоведение</v>
      </c>
      <c r="AK376" s="96" t="str">
        <f t="shared" si="736"/>
        <v/>
      </c>
      <c r="AL376" s="96" t="str">
        <f t="shared" si="736"/>
        <v>Обществоведение</v>
      </c>
      <c r="AM376" s="96" t="str">
        <f t="shared" si="736"/>
        <v>Физическая культура</v>
      </c>
      <c r="AN376" s="96" t="str">
        <f t="shared" si="736"/>
        <v>Физическая культура</v>
      </c>
      <c r="AO376" s="96" t="str">
        <f t="shared" si="736"/>
        <v>Физическая культура</v>
      </c>
      <c r="AP376" s="96" t="str">
        <f t="shared" si="736"/>
        <v>Трудовое обучение</v>
      </c>
      <c r="AQ376" s="96" t="str">
        <f t="shared" si="736"/>
        <v>Трудовое обучение</v>
      </c>
      <c r="AR376" s="96" t="str">
        <f t="shared" si="736"/>
        <v>ОБЖ</v>
      </c>
      <c r="AW376" s="41" t="s">
        <v>210</v>
      </c>
      <c r="AX376" s="29">
        <v>5</v>
      </c>
      <c r="AY376" s="27" t="str">
        <f t="shared" ref="AY376:BU376" si="737">AY294</f>
        <v>Физ.культ.и зд.</v>
      </c>
      <c r="AZ376" s="27" t="str">
        <f t="shared" si="737"/>
        <v>Физ.культ.и зд.</v>
      </c>
      <c r="BA376" s="27" t="str">
        <f t="shared" si="737"/>
        <v>Осн.безоп.жизн.</v>
      </c>
      <c r="BB376" s="27" t="str">
        <f t="shared" si="737"/>
        <v>География</v>
      </c>
      <c r="BC376" s="27" t="str">
        <f t="shared" si="737"/>
        <v>Русск.лит.</v>
      </c>
      <c r="BD376" s="27" t="str">
        <f t="shared" si="737"/>
        <v>Физ.культ.и зд.</v>
      </c>
      <c r="BE376" s="27" t="str">
        <f t="shared" si="737"/>
        <v>Инф./Ин.яз.</v>
      </c>
      <c r="BF376" s="27" t="str">
        <f t="shared" si="737"/>
        <v>Русск.язык</v>
      </c>
      <c r="BG376" s="27" t="str">
        <f t="shared" si="737"/>
        <v>Труд.обуч.</v>
      </c>
      <c r="BH376" s="27" t="str">
        <f t="shared" si="737"/>
        <v>Русск.лит.</v>
      </c>
      <c r="BI376" s="27" t="str">
        <f t="shared" si="737"/>
        <v>Математика</v>
      </c>
      <c r="BJ376" s="27" t="str">
        <f t="shared" si="737"/>
        <v>Математика</v>
      </c>
      <c r="BK376" s="27" t="str">
        <f t="shared" si="737"/>
        <v>Математика</v>
      </c>
      <c r="BL376" s="27" t="str">
        <f t="shared" si="737"/>
        <v>Русск.язык</v>
      </c>
      <c r="BM376" s="27" t="str">
        <f t="shared" si="737"/>
        <v>Иностр.язык</v>
      </c>
      <c r="BN376" s="27" t="str">
        <f t="shared" si="737"/>
        <v>Иностр.язык</v>
      </c>
      <c r="BO376" s="27" t="str">
        <f t="shared" si="737"/>
        <v>Обществовед.</v>
      </c>
      <c r="BP376" s="27" t="str">
        <f t="shared" si="737"/>
        <v/>
      </c>
      <c r="BQ376" s="27" t="str">
        <f t="shared" si="737"/>
        <v/>
      </c>
      <c r="BR376" s="27" t="str">
        <f t="shared" si="737"/>
        <v/>
      </c>
      <c r="BS376" s="27" t="str">
        <f t="shared" si="737"/>
        <v/>
      </c>
      <c r="BT376" s="27" t="str">
        <f t="shared" si="737"/>
        <v/>
      </c>
      <c r="BU376" s="27" t="str">
        <f t="shared" si="737"/>
        <v/>
      </c>
      <c r="BW376" s="41" t="s">
        <v>210</v>
      </c>
      <c r="BX376" s="29">
        <v>5</v>
      </c>
      <c r="BY376" s="46" t="str">
        <f t="shared" ref="BY376:CU376" si="738">IF(AND(BY294&lt;&gt;"",BY294&lt;&gt;"."),INDEX($AH$4:$AH$111,MATCH(BY294,$AK$4:$AK$111,0)),"")</f>
        <v>фк</v>
      </c>
      <c r="BZ376" s="46" t="str">
        <f t="shared" si="738"/>
        <v>фк</v>
      </c>
      <c r="CA376" s="69" t="str">
        <f t="shared" si="738"/>
        <v>обж</v>
      </c>
      <c r="CB376" s="69" t="str">
        <f t="shared" si="738"/>
        <v>гео</v>
      </c>
      <c r="CC376" s="69" t="str">
        <f t="shared" si="738"/>
        <v>руслит</v>
      </c>
      <c r="CD376" s="69" t="str">
        <f t="shared" si="738"/>
        <v>фк</v>
      </c>
      <c r="CE376" s="69" t="str">
        <f t="shared" si="738"/>
        <v>инф</v>
      </c>
      <c r="CF376" s="69" t="str">
        <f t="shared" si="738"/>
        <v>русяз</v>
      </c>
      <c r="CG376" s="69" t="str">
        <f t="shared" si="738"/>
        <v>труд</v>
      </c>
      <c r="CH376" s="69" t="str">
        <f t="shared" si="738"/>
        <v>руслит</v>
      </c>
      <c r="CI376" s="69" t="str">
        <f t="shared" si="738"/>
        <v>мат</v>
      </c>
      <c r="CJ376" s="69" t="str">
        <f t="shared" si="738"/>
        <v>мат</v>
      </c>
      <c r="CK376" s="69" t="str">
        <f t="shared" si="738"/>
        <v>мат</v>
      </c>
      <c r="CL376" s="69" t="str">
        <f t="shared" si="738"/>
        <v>русяз</v>
      </c>
      <c r="CM376" s="69" t="str">
        <f t="shared" si="738"/>
        <v>анг</v>
      </c>
      <c r="CN376" s="69" t="str">
        <f t="shared" si="738"/>
        <v>анг</v>
      </c>
      <c r="CO376" s="46" t="str">
        <f t="shared" si="738"/>
        <v>общ</v>
      </c>
      <c r="CP376" s="46" t="str">
        <f t="shared" si="738"/>
        <v/>
      </c>
      <c r="CQ376" s="46" t="str">
        <f t="shared" si="738"/>
        <v/>
      </c>
      <c r="CR376" s="46" t="str">
        <f t="shared" si="738"/>
        <v/>
      </c>
      <c r="CS376" s="46" t="str">
        <f t="shared" si="738"/>
        <v/>
      </c>
      <c r="CT376" s="46" t="str">
        <f t="shared" si="738"/>
        <v/>
      </c>
      <c r="CU376" s="46" t="str">
        <f t="shared" si="738"/>
        <v/>
      </c>
      <c r="CX376" s="41" t="s">
        <v>210</v>
      </c>
      <c r="CY376" s="29">
        <v>5</v>
      </c>
      <c r="CZ376" s="69" t="str">
        <f t="shared" ref="CZ376:DV376" si="739">IF(AND(CZ294&lt;&gt;"",CZ294&lt;&gt;"."),INDEX($AH$4:$AH$111,MATCH(CZ294,$AK$4:$AK$111,0)),"")</f>
        <v/>
      </c>
      <c r="DA376" s="69" t="str">
        <f t="shared" si="739"/>
        <v/>
      </c>
      <c r="DB376" s="69" t="str">
        <f t="shared" si="739"/>
        <v/>
      </c>
      <c r="DC376" s="69" t="str">
        <f t="shared" si="739"/>
        <v/>
      </c>
      <c r="DD376" s="69" t="str">
        <f t="shared" si="739"/>
        <v/>
      </c>
      <c r="DE376" s="69" t="str">
        <f t="shared" si="739"/>
        <v/>
      </c>
      <c r="DF376" s="69" t="str">
        <f t="shared" si="739"/>
        <v>анг</v>
      </c>
      <c r="DG376" s="69" t="str">
        <f t="shared" si="739"/>
        <v/>
      </c>
      <c r="DH376" s="69" t="str">
        <f t="shared" si="739"/>
        <v>труд</v>
      </c>
      <c r="DI376" s="69" t="str">
        <f t="shared" si="739"/>
        <v/>
      </c>
      <c r="DJ376" s="69" t="str">
        <f t="shared" si="739"/>
        <v/>
      </c>
      <c r="DK376" s="69" t="str">
        <f t="shared" si="739"/>
        <v/>
      </c>
      <c r="DL376" s="69" t="str">
        <f t="shared" si="739"/>
        <v/>
      </c>
      <c r="DM376" s="69" t="str">
        <f t="shared" si="739"/>
        <v/>
      </c>
      <c r="DN376" s="69" t="str">
        <f t="shared" si="739"/>
        <v>анг</v>
      </c>
      <c r="DO376" s="69" t="str">
        <f t="shared" si="739"/>
        <v>анг</v>
      </c>
      <c r="DP376" s="69" t="str">
        <f t="shared" si="739"/>
        <v>общ</v>
      </c>
      <c r="DQ376" s="69" t="str">
        <f t="shared" si="739"/>
        <v/>
      </c>
      <c r="DR376" s="69" t="str">
        <f t="shared" si="739"/>
        <v/>
      </c>
      <c r="DS376" s="69" t="str">
        <f t="shared" si="739"/>
        <v/>
      </c>
      <c r="DT376" s="69" t="str">
        <f t="shared" si="739"/>
        <v/>
      </c>
      <c r="DU376" s="69" t="str">
        <f t="shared" si="739"/>
        <v/>
      </c>
      <c r="DV376" s="69" t="str">
        <f t="shared" si="739"/>
        <v/>
      </c>
      <c r="DX376" s="41" t="s">
        <v>210</v>
      </c>
      <c r="DY376" s="29">
        <v>5</v>
      </c>
      <c r="DZ376" s="69" t="str">
        <f t="shared" ref="DZ376:EV376" si="740">IF(AND(DZ294&lt;&gt;"",DZ294&lt;&gt;"."),INDEX($AH$4:$AH$111,MATCH(DZ294,$AK$4:$AK$111,0)),"")</f>
        <v/>
      </c>
      <c r="EA376" s="69" t="str">
        <f t="shared" si="740"/>
        <v/>
      </c>
      <c r="EB376" s="69" t="str">
        <f t="shared" si="740"/>
        <v/>
      </c>
      <c r="EC376" s="69" t="str">
        <f t="shared" si="740"/>
        <v/>
      </c>
      <c r="ED376" s="69" t="str">
        <f t="shared" si="740"/>
        <v/>
      </c>
      <c r="EE376" s="69" t="str">
        <f t="shared" si="740"/>
        <v/>
      </c>
      <c r="EF376" s="69" t="str">
        <f t="shared" si="740"/>
        <v/>
      </c>
      <c r="EG376" s="69" t="str">
        <f t="shared" si="740"/>
        <v/>
      </c>
      <c r="EH376" s="69" t="str">
        <f t="shared" si="740"/>
        <v/>
      </c>
      <c r="EI376" s="69" t="str">
        <f t="shared" si="740"/>
        <v/>
      </c>
      <c r="EJ376" s="69" t="str">
        <f t="shared" si="740"/>
        <v/>
      </c>
      <c r="EK376" s="69" t="str">
        <f t="shared" si="740"/>
        <v/>
      </c>
      <c r="EL376" s="69" t="str">
        <f t="shared" si="740"/>
        <v/>
      </c>
      <c r="EM376" s="69" t="str">
        <f t="shared" si="740"/>
        <v/>
      </c>
      <c r="EN376" s="69" t="str">
        <f t="shared" si="740"/>
        <v>анг</v>
      </c>
      <c r="EO376" s="69" t="str">
        <f t="shared" si="740"/>
        <v/>
      </c>
      <c r="EP376" s="69" t="str">
        <f t="shared" si="740"/>
        <v/>
      </c>
      <c r="EQ376" s="69" t="str">
        <f t="shared" si="740"/>
        <v/>
      </c>
      <c r="ER376" s="69" t="str">
        <f t="shared" si="740"/>
        <v/>
      </c>
      <c r="ES376" s="69" t="str">
        <f t="shared" si="740"/>
        <v/>
      </c>
      <c r="ET376" s="69" t="str">
        <f t="shared" si="740"/>
        <v/>
      </c>
      <c r="EU376" s="69" t="str">
        <f t="shared" si="740"/>
        <v/>
      </c>
      <c r="EV376" s="69" t="str">
        <f t="shared" si="740"/>
        <v/>
      </c>
      <c r="EX376" s="41" t="s">
        <v>210</v>
      </c>
      <c r="EY376" s="29">
        <v>5</v>
      </c>
      <c r="EZ376" s="69" t="str">
        <f t="shared" ref="EZ376:FV376" si="741">IF(AND(EZ294&lt;&gt;"",EZ294&lt;&gt;"."),INDEX($AH$4:$AH$111,MATCH(EZ294,$AK$4:$AK$111,0)),"")</f>
        <v/>
      </c>
      <c r="FA376" s="69" t="str">
        <f t="shared" si="741"/>
        <v/>
      </c>
      <c r="FB376" s="69" t="str">
        <f t="shared" si="741"/>
        <v/>
      </c>
      <c r="FC376" s="69" t="str">
        <f t="shared" si="741"/>
        <v/>
      </c>
      <c r="FD376" s="69" t="str">
        <f t="shared" si="741"/>
        <v/>
      </c>
      <c r="FE376" s="69" t="str">
        <f t="shared" si="741"/>
        <v/>
      </c>
      <c r="FF376" s="69" t="str">
        <f t="shared" si="741"/>
        <v/>
      </c>
      <c r="FG376" s="69" t="str">
        <f t="shared" si="741"/>
        <v/>
      </c>
      <c r="FH376" s="69" t="str">
        <f t="shared" si="741"/>
        <v/>
      </c>
      <c r="FI376" s="69" t="str">
        <f t="shared" si="741"/>
        <v/>
      </c>
      <c r="FJ376" s="69" t="str">
        <f t="shared" si="741"/>
        <v/>
      </c>
      <c r="FK376" s="69" t="str">
        <f t="shared" si="741"/>
        <v/>
      </c>
      <c r="FL376" s="69" t="str">
        <f t="shared" si="741"/>
        <v/>
      </c>
      <c r="FM376" s="69" t="str">
        <f t="shared" si="741"/>
        <v/>
      </c>
      <c r="FN376" s="69" t="str">
        <f t="shared" si="741"/>
        <v/>
      </c>
      <c r="FO376" s="69" t="str">
        <f t="shared" si="741"/>
        <v/>
      </c>
      <c r="FP376" s="69" t="str">
        <f t="shared" si="741"/>
        <v/>
      </c>
      <c r="FQ376" s="69" t="str">
        <f t="shared" si="741"/>
        <v/>
      </c>
      <c r="FR376" s="69" t="str">
        <f t="shared" si="741"/>
        <v/>
      </c>
      <c r="FS376" s="69" t="str">
        <f t="shared" si="741"/>
        <v/>
      </c>
      <c r="FT376" s="69" t="str">
        <f t="shared" si="741"/>
        <v/>
      </c>
      <c r="FU376" s="69" t="str">
        <f t="shared" si="741"/>
        <v/>
      </c>
      <c r="FV376" s="69" t="str">
        <f t="shared" si="741"/>
        <v/>
      </c>
    </row>
    <row r="377" spans="9:178" x14ac:dyDescent="0.25">
      <c r="I377" s="26" t="s">
        <v>210</v>
      </c>
      <c r="J377" s="29">
        <v>6</v>
      </c>
      <c r="K377" s="96" t="str">
        <f t="shared" ref="K377:AR377" si="742">IF(K295="","",INDEX($AU$4:$AU$111,MATCH(K295,$AS$4:$AS$111,0)))</f>
        <v>Русский язык</v>
      </c>
      <c r="L377" s="96" t="str">
        <f t="shared" si="742"/>
        <v>Русская литература</v>
      </c>
      <c r="M377" s="96" t="str">
        <f t="shared" si="742"/>
        <v/>
      </c>
      <c r="N377" s="96" t="str">
        <f t="shared" si="742"/>
        <v/>
      </c>
      <c r="O377" s="96" t="str">
        <f t="shared" si="742"/>
        <v/>
      </c>
      <c r="P377" s="96" t="str">
        <f t="shared" si="742"/>
        <v/>
      </c>
      <c r="Q377" s="96" t="str">
        <f t="shared" si="742"/>
        <v/>
      </c>
      <c r="R377" s="96" t="str">
        <f t="shared" si="742"/>
        <v/>
      </c>
      <c r="S377" s="96" t="str">
        <f t="shared" si="742"/>
        <v/>
      </c>
      <c r="T377" s="96" t="str">
        <f t="shared" si="742"/>
        <v>Английский язык</v>
      </c>
      <c r="U377" s="96" t="str">
        <f t="shared" si="742"/>
        <v>Английский язык</v>
      </c>
      <c r="V377" s="96" t="str">
        <f t="shared" si="742"/>
        <v>Английский язык</v>
      </c>
      <c r="W377" s="96" t="str">
        <f t="shared" si="742"/>
        <v>Английский язык</v>
      </c>
      <c r="X377" s="96" t="str">
        <f t="shared" si="742"/>
        <v/>
      </c>
      <c r="Y377" s="96" t="str">
        <f t="shared" si="742"/>
        <v>Английский язык</v>
      </c>
      <c r="Z377" s="96" t="str">
        <f t="shared" si="742"/>
        <v/>
      </c>
      <c r="AA377" s="96" t="str">
        <f t="shared" si="742"/>
        <v>Математика</v>
      </c>
      <c r="AB377" s="96" t="str">
        <f t="shared" si="742"/>
        <v/>
      </c>
      <c r="AC377" s="96" t="str">
        <f t="shared" si="742"/>
        <v/>
      </c>
      <c r="AD377" s="96" t="str">
        <f t="shared" si="742"/>
        <v>Информатика</v>
      </c>
      <c r="AE377" s="96" t="str">
        <f t="shared" si="742"/>
        <v/>
      </c>
      <c r="AF377" s="96" t="str">
        <f t="shared" si="742"/>
        <v/>
      </c>
      <c r="AG377" s="96" t="str">
        <f t="shared" si="742"/>
        <v/>
      </c>
      <c r="AH377" s="96" t="str">
        <f t="shared" si="742"/>
        <v/>
      </c>
      <c r="AI377" s="96" t="str">
        <f t="shared" si="742"/>
        <v>География</v>
      </c>
      <c r="AJ377" s="96" t="str">
        <f t="shared" si="742"/>
        <v>Обществоведение</v>
      </c>
      <c r="AK377" s="96" t="str">
        <f t="shared" si="742"/>
        <v>История</v>
      </c>
      <c r="AL377" s="96" t="str">
        <f t="shared" si="742"/>
        <v>Обществоведение</v>
      </c>
      <c r="AM377" s="96" t="str">
        <f t="shared" si="742"/>
        <v>Физическая культура</v>
      </c>
      <c r="AN377" s="96" t="str">
        <f t="shared" si="742"/>
        <v>Физическая культура</v>
      </c>
      <c r="AO377" s="96" t="str">
        <f t="shared" si="742"/>
        <v/>
      </c>
      <c r="AP377" s="96" t="str">
        <f t="shared" si="742"/>
        <v>Трудовое обучение</v>
      </c>
      <c r="AQ377" s="96" t="str">
        <f t="shared" si="742"/>
        <v/>
      </c>
      <c r="AR377" s="96" t="str">
        <f t="shared" si="742"/>
        <v/>
      </c>
      <c r="AW377" s="41" t="s">
        <v>210</v>
      </c>
      <c r="AX377" s="29">
        <v>6</v>
      </c>
      <c r="AY377" s="27" t="str">
        <f t="shared" ref="AY377:BU377" si="743">AY295</f>
        <v/>
      </c>
      <c r="AZ377" s="27" t="str">
        <f t="shared" si="743"/>
        <v/>
      </c>
      <c r="BA377" s="27" t="str">
        <f t="shared" si="743"/>
        <v/>
      </c>
      <c r="BB377" s="27" t="str">
        <f t="shared" si="743"/>
        <v/>
      </c>
      <c r="BC377" s="27" t="str">
        <f t="shared" si="743"/>
        <v/>
      </c>
      <c r="BD377" s="27" t="str">
        <f t="shared" si="743"/>
        <v/>
      </c>
      <c r="BE377" s="27" t="str">
        <f t="shared" si="743"/>
        <v>География</v>
      </c>
      <c r="BF377" s="27" t="str">
        <f t="shared" si="743"/>
        <v>История</v>
      </c>
      <c r="BG377" s="27" t="str">
        <f t="shared" si="743"/>
        <v>Труд.обуч./Инф.</v>
      </c>
      <c r="BH377" s="27" t="str">
        <f t="shared" si="743"/>
        <v>Русск.язык</v>
      </c>
      <c r="BI377" s="27" t="str">
        <f t="shared" si="743"/>
        <v>Иностр.язык</v>
      </c>
      <c r="BJ377" s="27" t="str">
        <f t="shared" si="743"/>
        <v>Иностр.язык</v>
      </c>
      <c r="BK377" s="27" t="str">
        <f t="shared" si="743"/>
        <v>Русск.лит.</v>
      </c>
      <c r="BL377" s="27" t="str">
        <f t="shared" si="743"/>
        <v>Математика</v>
      </c>
      <c r="BM377" s="27" t="str">
        <f t="shared" si="743"/>
        <v>Обществовед.</v>
      </c>
      <c r="BN377" s="27" t="str">
        <f t="shared" si="743"/>
        <v/>
      </c>
      <c r="BO377" s="27" t="str">
        <f t="shared" si="743"/>
        <v>Физ.культ.и зд.</v>
      </c>
      <c r="BP377" s="27" t="str">
        <f t="shared" si="743"/>
        <v/>
      </c>
      <c r="BQ377" s="27" t="str">
        <f t="shared" si="743"/>
        <v/>
      </c>
      <c r="BR377" s="27" t="str">
        <f t="shared" si="743"/>
        <v/>
      </c>
      <c r="BS377" s="27" t="str">
        <f t="shared" si="743"/>
        <v/>
      </c>
      <c r="BT377" s="27" t="str">
        <f t="shared" si="743"/>
        <v/>
      </c>
      <c r="BU377" s="27" t="str">
        <f t="shared" si="743"/>
        <v/>
      </c>
      <c r="BW377" s="41" t="s">
        <v>210</v>
      </c>
      <c r="BX377" s="29">
        <v>6</v>
      </c>
      <c r="BY377" s="69" t="str">
        <f t="shared" ref="BY377:CU377" si="744">IF(AND(BY295&lt;&gt;"",BY295&lt;&gt;"."),INDEX($AH$4:$AH$111,MATCH(BY295,$AK$4:$AK$111,0)),"")</f>
        <v/>
      </c>
      <c r="BZ377" s="69" t="str">
        <f t="shared" si="744"/>
        <v/>
      </c>
      <c r="CA377" s="46" t="str">
        <f t="shared" si="744"/>
        <v/>
      </c>
      <c r="CB377" s="46" t="str">
        <f t="shared" si="744"/>
        <v/>
      </c>
      <c r="CC377" s="46" t="str">
        <f t="shared" si="744"/>
        <v/>
      </c>
      <c r="CD377" s="46" t="str">
        <f t="shared" si="744"/>
        <v/>
      </c>
      <c r="CE377" s="46" t="str">
        <f t="shared" si="744"/>
        <v>гео</v>
      </c>
      <c r="CF377" s="46" t="str">
        <f t="shared" si="744"/>
        <v>ист</v>
      </c>
      <c r="CG377" s="46" t="str">
        <f t="shared" si="744"/>
        <v>труд</v>
      </c>
      <c r="CH377" s="46" t="str">
        <f t="shared" si="744"/>
        <v>русяз</v>
      </c>
      <c r="CI377" s="46" t="str">
        <f t="shared" si="744"/>
        <v>анг</v>
      </c>
      <c r="CJ377" s="46" t="str">
        <f t="shared" si="744"/>
        <v>анг</v>
      </c>
      <c r="CK377" s="46" t="str">
        <f t="shared" si="744"/>
        <v>руслит</v>
      </c>
      <c r="CL377" s="46" t="str">
        <f t="shared" si="744"/>
        <v>мат</v>
      </c>
      <c r="CM377" s="46" t="str">
        <f t="shared" si="744"/>
        <v>общ</v>
      </c>
      <c r="CN377" s="46" t="str">
        <f t="shared" si="744"/>
        <v/>
      </c>
      <c r="CO377" s="69" t="str">
        <f t="shared" si="744"/>
        <v>фк</v>
      </c>
      <c r="CP377" s="69" t="str">
        <f t="shared" si="744"/>
        <v/>
      </c>
      <c r="CQ377" s="69" t="str">
        <f t="shared" si="744"/>
        <v/>
      </c>
      <c r="CR377" s="69" t="str">
        <f t="shared" si="744"/>
        <v/>
      </c>
      <c r="CS377" s="69" t="str">
        <f t="shared" si="744"/>
        <v/>
      </c>
      <c r="CT377" s="69" t="str">
        <f t="shared" si="744"/>
        <v/>
      </c>
      <c r="CU377" s="69" t="str">
        <f t="shared" si="744"/>
        <v/>
      </c>
      <c r="CX377" s="41" t="s">
        <v>210</v>
      </c>
      <c r="CY377" s="29">
        <v>6</v>
      </c>
      <c r="CZ377" s="69" t="str">
        <f t="shared" ref="CZ377:DV377" si="745">IF(AND(CZ295&lt;&gt;"",CZ295&lt;&gt;"."),INDEX($AH$4:$AH$111,MATCH(CZ295,$AK$4:$AK$111,0)),"")</f>
        <v/>
      </c>
      <c r="DA377" s="69" t="str">
        <f t="shared" si="745"/>
        <v/>
      </c>
      <c r="DB377" s="69" t="str">
        <f t="shared" si="745"/>
        <v/>
      </c>
      <c r="DC377" s="69" t="str">
        <f t="shared" si="745"/>
        <v/>
      </c>
      <c r="DD377" s="69" t="str">
        <f t="shared" si="745"/>
        <v/>
      </c>
      <c r="DE377" s="69" t="str">
        <f t="shared" si="745"/>
        <v/>
      </c>
      <c r="DF377" s="69" t="str">
        <f t="shared" si="745"/>
        <v/>
      </c>
      <c r="DG377" s="69" t="str">
        <f t="shared" si="745"/>
        <v/>
      </c>
      <c r="DH377" s="69" t="str">
        <f t="shared" si="745"/>
        <v>инф</v>
      </c>
      <c r="DI377" s="69" t="str">
        <f t="shared" si="745"/>
        <v/>
      </c>
      <c r="DJ377" s="69" t="str">
        <f t="shared" si="745"/>
        <v>анг</v>
      </c>
      <c r="DK377" s="69" t="str">
        <f t="shared" si="745"/>
        <v>анг</v>
      </c>
      <c r="DL377" s="69" t="str">
        <f t="shared" si="745"/>
        <v/>
      </c>
      <c r="DM377" s="69" t="str">
        <f t="shared" si="745"/>
        <v/>
      </c>
      <c r="DN377" s="69" t="str">
        <f t="shared" si="745"/>
        <v>общ</v>
      </c>
      <c r="DO377" s="69" t="str">
        <f t="shared" si="745"/>
        <v/>
      </c>
      <c r="DP377" s="69" t="str">
        <f t="shared" si="745"/>
        <v>фк</v>
      </c>
      <c r="DQ377" s="69" t="str">
        <f t="shared" si="745"/>
        <v/>
      </c>
      <c r="DR377" s="69" t="str">
        <f t="shared" si="745"/>
        <v/>
      </c>
      <c r="DS377" s="69" t="str">
        <f t="shared" si="745"/>
        <v/>
      </c>
      <c r="DT377" s="69" t="str">
        <f t="shared" si="745"/>
        <v/>
      </c>
      <c r="DU377" s="69" t="str">
        <f t="shared" si="745"/>
        <v/>
      </c>
      <c r="DV377" s="69" t="str">
        <f t="shared" si="745"/>
        <v/>
      </c>
      <c r="DX377" s="41" t="s">
        <v>210</v>
      </c>
      <c r="DY377" s="29">
        <v>6</v>
      </c>
      <c r="DZ377" s="69" t="str">
        <f t="shared" ref="DZ377:EV377" si="746">IF(AND(DZ295&lt;&gt;"",DZ295&lt;&gt;"."),INDEX($AH$4:$AH$111,MATCH(DZ295,$AK$4:$AK$111,0)),"")</f>
        <v/>
      </c>
      <c r="EA377" s="69" t="str">
        <f t="shared" si="746"/>
        <v/>
      </c>
      <c r="EB377" s="69" t="str">
        <f t="shared" si="746"/>
        <v/>
      </c>
      <c r="EC377" s="69" t="str">
        <f t="shared" si="746"/>
        <v/>
      </c>
      <c r="ED377" s="69" t="str">
        <f t="shared" si="746"/>
        <v/>
      </c>
      <c r="EE377" s="69" t="str">
        <f t="shared" si="746"/>
        <v/>
      </c>
      <c r="EF377" s="69" t="str">
        <f t="shared" si="746"/>
        <v/>
      </c>
      <c r="EG377" s="69" t="str">
        <f t="shared" si="746"/>
        <v/>
      </c>
      <c r="EH377" s="69" t="str">
        <f t="shared" si="746"/>
        <v/>
      </c>
      <c r="EI377" s="69" t="str">
        <f t="shared" si="746"/>
        <v/>
      </c>
      <c r="EJ377" s="69" t="str">
        <f t="shared" si="746"/>
        <v>анг</v>
      </c>
      <c r="EK377" s="69" t="str">
        <f t="shared" si="746"/>
        <v/>
      </c>
      <c r="EL377" s="69" t="str">
        <f t="shared" si="746"/>
        <v/>
      </c>
      <c r="EM377" s="69" t="str">
        <f t="shared" si="746"/>
        <v/>
      </c>
      <c r="EN377" s="69" t="str">
        <f t="shared" si="746"/>
        <v/>
      </c>
      <c r="EO377" s="69" t="str">
        <f t="shared" si="746"/>
        <v/>
      </c>
      <c r="EP377" s="69" t="str">
        <f t="shared" si="746"/>
        <v/>
      </c>
      <c r="EQ377" s="69" t="str">
        <f t="shared" si="746"/>
        <v/>
      </c>
      <c r="ER377" s="69" t="str">
        <f t="shared" si="746"/>
        <v/>
      </c>
      <c r="ES377" s="69" t="str">
        <f t="shared" si="746"/>
        <v/>
      </c>
      <c r="ET377" s="69" t="str">
        <f t="shared" si="746"/>
        <v/>
      </c>
      <c r="EU377" s="69" t="str">
        <f t="shared" si="746"/>
        <v/>
      </c>
      <c r="EV377" s="69" t="str">
        <f t="shared" si="746"/>
        <v/>
      </c>
      <c r="EX377" s="41" t="s">
        <v>210</v>
      </c>
      <c r="EY377" s="29">
        <v>6</v>
      </c>
      <c r="EZ377" s="69" t="str">
        <f t="shared" ref="EZ377:FV377" si="747">IF(AND(EZ295&lt;&gt;"",EZ295&lt;&gt;"."),INDEX($AH$4:$AH$111,MATCH(EZ295,$AK$4:$AK$111,0)),"")</f>
        <v/>
      </c>
      <c r="FA377" s="69" t="str">
        <f t="shared" si="747"/>
        <v/>
      </c>
      <c r="FB377" s="69" t="str">
        <f t="shared" si="747"/>
        <v/>
      </c>
      <c r="FC377" s="69" t="str">
        <f t="shared" si="747"/>
        <v/>
      </c>
      <c r="FD377" s="69" t="str">
        <f t="shared" si="747"/>
        <v/>
      </c>
      <c r="FE377" s="69" t="str">
        <f t="shared" si="747"/>
        <v/>
      </c>
      <c r="FF377" s="69" t="str">
        <f t="shared" si="747"/>
        <v/>
      </c>
      <c r="FG377" s="69" t="str">
        <f t="shared" si="747"/>
        <v/>
      </c>
      <c r="FH377" s="69" t="str">
        <f t="shared" si="747"/>
        <v/>
      </c>
      <c r="FI377" s="69" t="str">
        <f t="shared" si="747"/>
        <v/>
      </c>
      <c r="FJ377" s="69" t="str">
        <f t="shared" si="747"/>
        <v/>
      </c>
      <c r="FK377" s="69" t="str">
        <f t="shared" si="747"/>
        <v/>
      </c>
      <c r="FL377" s="69" t="str">
        <f t="shared" si="747"/>
        <v/>
      </c>
      <c r="FM377" s="69" t="str">
        <f t="shared" si="747"/>
        <v/>
      </c>
      <c r="FN377" s="69" t="str">
        <f t="shared" si="747"/>
        <v/>
      </c>
      <c r="FO377" s="69" t="str">
        <f t="shared" si="747"/>
        <v/>
      </c>
      <c r="FP377" s="69" t="str">
        <f t="shared" si="747"/>
        <v/>
      </c>
      <c r="FQ377" s="69" t="str">
        <f t="shared" si="747"/>
        <v/>
      </c>
      <c r="FR377" s="69" t="str">
        <f t="shared" si="747"/>
        <v/>
      </c>
      <c r="FS377" s="69" t="str">
        <f t="shared" si="747"/>
        <v/>
      </c>
      <c r="FT377" s="69" t="str">
        <f t="shared" si="747"/>
        <v/>
      </c>
      <c r="FU377" s="69" t="str">
        <f t="shared" si="747"/>
        <v/>
      </c>
      <c r="FV377" s="69" t="str">
        <f t="shared" si="747"/>
        <v/>
      </c>
    </row>
    <row r="378" spans="9:178" x14ac:dyDescent="0.25">
      <c r="I378" s="26" t="s">
        <v>210</v>
      </c>
      <c r="J378" s="88">
        <v>7</v>
      </c>
      <c r="K378" s="96" t="str">
        <f t="shared" ref="K378:AR378" si="748">IF(K296="","",INDEX($AU$4:$AU$111,MATCH(K296,$AS$4:$AS$111,0)))</f>
        <v/>
      </c>
      <c r="L378" s="96" t="str">
        <f t="shared" si="748"/>
        <v/>
      </c>
      <c r="M378" s="96" t="str">
        <f t="shared" si="748"/>
        <v/>
      </c>
      <c r="N378" s="96" t="str">
        <f t="shared" si="748"/>
        <v/>
      </c>
      <c r="O378" s="96" t="str">
        <f t="shared" si="748"/>
        <v/>
      </c>
      <c r="P378" s="96" t="str">
        <f t="shared" si="748"/>
        <v/>
      </c>
      <c r="Q378" s="96" t="str">
        <f t="shared" si="748"/>
        <v/>
      </c>
      <c r="R378" s="96" t="str">
        <f t="shared" si="748"/>
        <v/>
      </c>
      <c r="S378" s="96" t="str">
        <f t="shared" si="748"/>
        <v/>
      </c>
      <c r="T378" s="96" t="str">
        <f t="shared" si="748"/>
        <v/>
      </c>
      <c r="U378" s="96" t="str">
        <f t="shared" si="748"/>
        <v/>
      </c>
      <c r="V378" s="96" t="str">
        <f t="shared" si="748"/>
        <v/>
      </c>
      <c r="W378" s="96" t="str">
        <f t="shared" si="748"/>
        <v/>
      </c>
      <c r="X378" s="96" t="str">
        <f t="shared" si="748"/>
        <v/>
      </c>
      <c r="Y378" s="96" t="str">
        <f t="shared" si="748"/>
        <v/>
      </c>
      <c r="Z378" s="96" t="str">
        <f t="shared" si="748"/>
        <v/>
      </c>
      <c r="AA378" s="96" t="str">
        <f t="shared" si="748"/>
        <v/>
      </c>
      <c r="AB378" s="96" t="str">
        <f t="shared" si="748"/>
        <v/>
      </c>
      <c r="AC378" s="96" t="str">
        <f t="shared" si="748"/>
        <v/>
      </c>
      <c r="AD378" s="96" t="str">
        <f t="shared" si="748"/>
        <v/>
      </c>
      <c r="AE378" s="96" t="str">
        <f t="shared" si="748"/>
        <v/>
      </c>
      <c r="AF378" s="96" t="str">
        <f t="shared" si="748"/>
        <v/>
      </c>
      <c r="AG378" s="96" t="str">
        <f t="shared" si="748"/>
        <v/>
      </c>
      <c r="AH378" s="96" t="str">
        <f t="shared" si="748"/>
        <v>Химия</v>
      </c>
      <c r="AI378" s="96" t="str">
        <f t="shared" si="748"/>
        <v/>
      </c>
      <c r="AJ378" s="96" t="str">
        <f t="shared" si="748"/>
        <v/>
      </c>
      <c r="AK378" s="96" t="str">
        <f t="shared" si="748"/>
        <v/>
      </c>
      <c r="AL378" s="96" t="str">
        <f t="shared" si="748"/>
        <v/>
      </c>
      <c r="AM378" s="96" t="str">
        <f t="shared" si="748"/>
        <v>Час здоровья и спорта</v>
      </c>
      <c r="AN378" s="96" t="str">
        <f t="shared" si="748"/>
        <v/>
      </c>
      <c r="AO378" s="96" t="str">
        <f t="shared" si="748"/>
        <v/>
      </c>
      <c r="AP378" s="96" t="str">
        <f t="shared" si="748"/>
        <v/>
      </c>
      <c r="AQ378" s="96" t="str">
        <f t="shared" si="748"/>
        <v/>
      </c>
      <c r="AR378" s="96" t="str">
        <f t="shared" si="748"/>
        <v/>
      </c>
      <c r="AW378" s="41" t="s">
        <v>210</v>
      </c>
      <c r="AX378" s="88">
        <v>7</v>
      </c>
      <c r="AY378" s="27" t="str">
        <f t="shared" ref="AY378:BU378" si="749">AY296</f>
        <v/>
      </c>
      <c r="AZ378" s="27" t="str">
        <f t="shared" si="749"/>
        <v/>
      </c>
      <c r="BA378" s="27" t="str">
        <f t="shared" si="749"/>
        <v/>
      </c>
      <c r="BB378" s="27" t="str">
        <f t="shared" si="749"/>
        <v/>
      </c>
      <c r="BC378" s="27" t="str">
        <f t="shared" si="749"/>
        <v/>
      </c>
      <c r="BD378" s="27" t="str">
        <f t="shared" si="749"/>
        <v/>
      </c>
      <c r="BE378" s="27" t="str">
        <f t="shared" si="749"/>
        <v/>
      </c>
      <c r="BF378" s="27" t="str">
        <f t="shared" si="749"/>
        <v/>
      </c>
      <c r="BG378" s="27" t="str">
        <f t="shared" si="749"/>
        <v/>
      </c>
      <c r="BH378" s="27" t="str">
        <f t="shared" si="749"/>
        <v>Час зд.и спорта</v>
      </c>
      <c r="BI378" s="27" t="str">
        <f t="shared" si="749"/>
        <v/>
      </c>
      <c r="BJ378" s="27" t="str">
        <f t="shared" si="749"/>
        <v/>
      </c>
      <c r="BK378" s="27" t="str">
        <f t="shared" si="749"/>
        <v>Химия</v>
      </c>
      <c r="BL378" s="27" t="str">
        <f t="shared" si="749"/>
        <v/>
      </c>
      <c r="BM378" s="27" t="str">
        <f t="shared" si="749"/>
        <v/>
      </c>
      <c r="BN378" s="27" t="str">
        <f t="shared" si="749"/>
        <v/>
      </c>
      <c r="BO378" s="27" t="str">
        <f t="shared" si="749"/>
        <v/>
      </c>
      <c r="BP378" s="27" t="str">
        <f t="shared" si="749"/>
        <v/>
      </c>
      <c r="BQ378" s="27" t="str">
        <f t="shared" si="749"/>
        <v/>
      </c>
      <c r="BR378" s="27" t="str">
        <f t="shared" si="749"/>
        <v/>
      </c>
      <c r="BS378" s="27" t="str">
        <f t="shared" si="749"/>
        <v/>
      </c>
      <c r="BT378" s="27" t="str">
        <f t="shared" si="749"/>
        <v/>
      </c>
      <c r="BU378" s="27" t="str">
        <f t="shared" si="749"/>
        <v/>
      </c>
      <c r="BW378" s="41" t="s">
        <v>210</v>
      </c>
      <c r="BX378" s="88">
        <v>7</v>
      </c>
      <c r="BY378" s="69" t="str">
        <f t="shared" ref="BY378:CU378" si="750">IF(AND(BY296&lt;&gt;"",BY296&lt;&gt;"."),INDEX($AH$4:$AH$111,MATCH(BY296,$AK$4:$AK$111,0)),"")</f>
        <v/>
      </c>
      <c r="BZ378" s="69" t="str">
        <f t="shared" si="750"/>
        <v/>
      </c>
      <c r="CA378" s="69" t="str">
        <f t="shared" si="750"/>
        <v/>
      </c>
      <c r="CB378" s="69" t="str">
        <f t="shared" si="750"/>
        <v/>
      </c>
      <c r="CC378" s="69" t="str">
        <f t="shared" si="750"/>
        <v/>
      </c>
      <c r="CD378" s="69" t="str">
        <f t="shared" si="750"/>
        <v/>
      </c>
      <c r="CE378" s="69" t="str">
        <f t="shared" si="750"/>
        <v/>
      </c>
      <c r="CF378" s="69" t="str">
        <f t="shared" si="750"/>
        <v/>
      </c>
      <c r="CG378" s="69" t="str">
        <f t="shared" si="750"/>
        <v/>
      </c>
      <c r="CH378" s="69" t="str">
        <f t="shared" si="750"/>
        <v>чзс</v>
      </c>
      <c r="CI378" s="69" t="str">
        <f t="shared" si="750"/>
        <v/>
      </c>
      <c r="CJ378" s="69" t="str">
        <f t="shared" si="750"/>
        <v/>
      </c>
      <c r="CK378" s="69" t="str">
        <f t="shared" si="750"/>
        <v>хим</v>
      </c>
      <c r="CL378" s="69" t="str">
        <f t="shared" si="750"/>
        <v/>
      </c>
      <c r="CM378" s="69" t="str">
        <f t="shared" si="750"/>
        <v/>
      </c>
      <c r="CN378" s="69" t="str">
        <f t="shared" si="750"/>
        <v/>
      </c>
      <c r="CO378" s="69" t="str">
        <f t="shared" si="750"/>
        <v/>
      </c>
      <c r="CP378" s="69" t="str">
        <f t="shared" si="750"/>
        <v/>
      </c>
      <c r="CQ378" s="69" t="str">
        <f t="shared" si="750"/>
        <v/>
      </c>
      <c r="CR378" s="69" t="str">
        <f t="shared" si="750"/>
        <v/>
      </c>
      <c r="CS378" s="69" t="str">
        <f t="shared" si="750"/>
        <v/>
      </c>
      <c r="CT378" s="69" t="str">
        <f t="shared" si="750"/>
        <v/>
      </c>
      <c r="CU378" s="69" t="str">
        <f t="shared" si="750"/>
        <v/>
      </c>
      <c r="CX378" s="41" t="s">
        <v>210</v>
      </c>
      <c r="CY378" s="88">
        <v>7</v>
      </c>
      <c r="CZ378" s="69" t="str">
        <f t="shared" ref="CZ378:DV378" si="751">IF(AND(CZ296&lt;&gt;"",CZ296&lt;&gt;"."),INDEX($AH$4:$AH$111,MATCH(CZ296,$AK$4:$AK$111,0)),"")</f>
        <v/>
      </c>
      <c r="DA378" s="69" t="str">
        <f t="shared" si="751"/>
        <v/>
      </c>
      <c r="DB378" s="69" t="str">
        <f t="shared" si="751"/>
        <v/>
      </c>
      <c r="DC378" s="69" t="str">
        <f t="shared" si="751"/>
        <v/>
      </c>
      <c r="DD378" s="69" t="str">
        <f t="shared" si="751"/>
        <v/>
      </c>
      <c r="DE378" s="69" t="str">
        <f t="shared" si="751"/>
        <v/>
      </c>
      <c r="DF378" s="69" t="str">
        <f t="shared" si="751"/>
        <v/>
      </c>
      <c r="DG378" s="69" t="str">
        <f t="shared" si="751"/>
        <v/>
      </c>
      <c r="DH378" s="69" t="str">
        <f t="shared" si="751"/>
        <v/>
      </c>
      <c r="DI378" s="69" t="str">
        <f t="shared" si="751"/>
        <v/>
      </c>
      <c r="DJ378" s="69" t="str">
        <f t="shared" si="751"/>
        <v/>
      </c>
      <c r="DK378" s="69" t="str">
        <f t="shared" si="751"/>
        <v/>
      </c>
      <c r="DL378" s="69" t="str">
        <f t="shared" si="751"/>
        <v/>
      </c>
      <c r="DM378" s="69" t="str">
        <f t="shared" si="751"/>
        <v/>
      </c>
      <c r="DN378" s="69" t="str">
        <f t="shared" si="751"/>
        <v/>
      </c>
      <c r="DO378" s="69" t="str">
        <f t="shared" si="751"/>
        <v/>
      </c>
      <c r="DP378" s="69" t="str">
        <f t="shared" si="751"/>
        <v/>
      </c>
      <c r="DQ378" s="69" t="str">
        <f t="shared" si="751"/>
        <v/>
      </c>
      <c r="DR378" s="69" t="str">
        <f t="shared" si="751"/>
        <v/>
      </c>
      <c r="DS378" s="69" t="str">
        <f t="shared" si="751"/>
        <v/>
      </c>
      <c r="DT378" s="69" t="str">
        <f t="shared" si="751"/>
        <v/>
      </c>
      <c r="DU378" s="69" t="str">
        <f t="shared" si="751"/>
        <v/>
      </c>
      <c r="DV378" s="69" t="str">
        <f t="shared" si="751"/>
        <v/>
      </c>
      <c r="DX378" s="41" t="s">
        <v>210</v>
      </c>
      <c r="DY378" s="88">
        <v>7</v>
      </c>
      <c r="DZ378" s="69" t="str">
        <f t="shared" ref="DZ378:EV378" si="752">IF(AND(DZ296&lt;&gt;"",DZ296&lt;&gt;"."),INDEX($AH$4:$AH$111,MATCH(DZ296,$AK$4:$AK$111,0)),"")</f>
        <v/>
      </c>
      <c r="EA378" s="69" t="str">
        <f t="shared" si="752"/>
        <v/>
      </c>
      <c r="EB378" s="69" t="str">
        <f t="shared" si="752"/>
        <v/>
      </c>
      <c r="EC378" s="69" t="str">
        <f t="shared" si="752"/>
        <v/>
      </c>
      <c r="ED378" s="69" t="str">
        <f t="shared" si="752"/>
        <v/>
      </c>
      <c r="EE378" s="69" t="str">
        <f t="shared" si="752"/>
        <v/>
      </c>
      <c r="EF378" s="69" t="str">
        <f t="shared" si="752"/>
        <v/>
      </c>
      <c r="EG378" s="69" t="str">
        <f t="shared" si="752"/>
        <v/>
      </c>
      <c r="EH378" s="69" t="str">
        <f t="shared" si="752"/>
        <v/>
      </c>
      <c r="EI378" s="69" t="str">
        <f t="shared" si="752"/>
        <v/>
      </c>
      <c r="EJ378" s="69" t="str">
        <f t="shared" si="752"/>
        <v/>
      </c>
      <c r="EK378" s="69" t="str">
        <f t="shared" si="752"/>
        <v/>
      </c>
      <c r="EL378" s="69" t="str">
        <f t="shared" si="752"/>
        <v/>
      </c>
      <c r="EM378" s="69" t="str">
        <f t="shared" si="752"/>
        <v/>
      </c>
      <c r="EN378" s="69" t="str">
        <f t="shared" si="752"/>
        <v/>
      </c>
      <c r="EO378" s="69" t="str">
        <f t="shared" si="752"/>
        <v/>
      </c>
      <c r="EP378" s="69" t="str">
        <f t="shared" si="752"/>
        <v/>
      </c>
      <c r="EQ378" s="69" t="str">
        <f t="shared" si="752"/>
        <v/>
      </c>
      <c r="ER378" s="69" t="str">
        <f t="shared" si="752"/>
        <v/>
      </c>
      <c r="ES378" s="69" t="str">
        <f t="shared" si="752"/>
        <v/>
      </c>
      <c r="ET378" s="69" t="str">
        <f t="shared" si="752"/>
        <v/>
      </c>
      <c r="EU378" s="69" t="str">
        <f t="shared" si="752"/>
        <v/>
      </c>
      <c r="EV378" s="69" t="str">
        <f t="shared" si="752"/>
        <v/>
      </c>
      <c r="EX378" s="41" t="s">
        <v>210</v>
      </c>
      <c r="EY378" s="88">
        <v>7</v>
      </c>
      <c r="EZ378" s="69" t="str">
        <f t="shared" ref="EZ378:FV378" si="753">IF(AND(EZ296&lt;&gt;"",EZ296&lt;&gt;"."),INDEX($AH$4:$AH$111,MATCH(EZ296,$AK$4:$AK$111,0)),"")</f>
        <v/>
      </c>
      <c r="FA378" s="69" t="str">
        <f t="shared" si="753"/>
        <v/>
      </c>
      <c r="FB378" s="69" t="str">
        <f t="shared" si="753"/>
        <v/>
      </c>
      <c r="FC378" s="69" t="str">
        <f t="shared" si="753"/>
        <v/>
      </c>
      <c r="FD378" s="69" t="str">
        <f t="shared" si="753"/>
        <v/>
      </c>
      <c r="FE378" s="69" t="str">
        <f t="shared" si="753"/>
        <v/>
      </c>
      <c r="FF378" s="69" t="str">
        <f t="shared" si="753"/>
        <v/>
      </c>
      <c r="FG378" s="69" t="str">
        <f t="shared" si="753"/>
        <v/>
      </c>
      <c r="FH378" s="69" t="str">
        <f t="shared" si="753"/>
        <v/>
      </c>
      <c r="FI378" s="69" t="str">
        <f t="shared" si="753"/>
        <v/>
      </c>
      <c r="FJ378" s="69" t="str">
        <f t="shared" si="753"/>
        <v/>
      </c>
      <c r="FK378" s="69" t="str">
        <f t="shared" si="753"/>
        <v/>
      </c>
      <c r="FL378" s="69" t="str">
        <f t="shared" si="753"/>
        <v/>
      </c>
      <c r="FM378" s="69" t="str">
        <f t="shared" si="753"/>
        <v/>
      </c>
      <c r="FN378" s="69" t="str">
        <f t="shared" si="753"/>
        <v/>
      </c>
      <c r="FO378" s="69" t="str">
        <f t="shared" si="753"/>
        <v/>
      </c>
      <c r="FP378" s="69" t="str">
        <f t="shared" si="753"/>
        <v/>
      </c>
      <c r="FQ378" s="69" t="str">
        <f t="shared" si="753"/>
        <v/>
      </c>
      <c r="FR378" s="69" t="str">
        <f t="shared" si="753"/>
        <v/>
      </c>
      <c r="FS378" s="69" t="str">
        <f t="shared" si="753"/>
        <v/>
      </c>
      <c r="FT378" s="69" t="str">
        <f t="shared" si="753"/>
        <v/>
      </c>
      <c r="FU378" s="69" t="str">
        <f t="shared" si="753"/>
        <v/>
      </c>
      <c r="FV378" s="69" t="str">
        <f t="shared" si="753"/>
        <v/>
      </c>
    </row>
    <row r="379" spans="9:178" x14ac:dyDescent="0.25">
      <c r="I379" s="25" t="s">
        <v>211</v>
      </c>
      <c r="J379" s="29">
        <v>1</v>
      </c>
      <c r="K379" s="97" t="str">
        <f t="shared" ref="K379:AR379" si="754">IF(K297="","",INDEX($AU$4:$AU$111,MATCH(K297,$AS$4:$AS$111,0)))</f>
        <v>Русская литература</v>
      </c>
      <c r="L379" s="97" t="str">
        <f t="shared" si="754"/>
        <v>Русский язык</v>
      </c>
      <c r="M379" s="97" t="str">
        <f t="shared" si="754"/>
        <v>Русский язык</v>
      </c>
      <c r="N379" s="97" t="str">
        <f t="shared" si="754"/>
        <v>Белорусская литература</v>
      </c>
      <c r="O379" s="97" t="str">
        <f t="shared" si="754"/>
        <v/>
      </c>
      <c r="P379" s="97" t="str">
        <f t="shared" si="754"/>
        <v/>
      </c>
      <c r="Q379" s="97" t="str">
        <f t="shared" si="754"/>
        <v>Белорусский язык</v>
      </c>
      <c r="R379" s="97" t="str">
        <f t="shared" si="754"/>
        <v>Белорусская литература</v>
      </c>
      <c r="S379" s="97" t="str">
        <f t="shared" si="754"/>
        <v>Английский язык</v>
      </c>
      <c r="T379" s="97" t="str">
        <f t="shared" si="754"/>
        <v>Английский язык</v>
      </c>
      <c r="U379" s="97" t="str">
        <f t="shared" si="754"/>
        <v/>
      </c>
      <c r="V379" s="97" t="str">
        <f t="shared" si="754"/>
        <v/>
      </c>
      <c r="W379" s="97" t="str">
        <f t="shared" si="754"/>
        <v/>
      </c>
      <c r="X379" s="97" t="str">
        <f t="shared" si="754"/>
        <v/>
      </c>
      <c r="Y379" s="97" t="str">
        <f t="shared" si="754"/>
        <v>Английский язык</v>
      </c>
      <c r="Z379" s="97" t="str">
        <f t="shared" si="754"/>
        <v>Математика</v>
      </c>
      <c r="AA379" s="97" t="str">
        <f t="shared" si="754"/>
        <v>Математика</v>
      </c>
      <c r="AB379" s="97" t="str">
        <f t="shared" si="754"/>
        <v/>
      </c>
      <c r="AC379" s="97" t="str">
        <f t="shared" si="754"/>
        <v/>
      </c>
      <c r="AD379" s="97" t="str">
        <f t="shared" si="754"/>
        <v>Информатика</v>
      </c>
      <c r="AE379" s="97" t="str">
        <f t="shared" si="754"/>
        <v>Физика</v>
      </c>
      <c r="AF379" s="97" t="str">
        <f t="shared" si="754"/>
        <v>Биология</v>
      </c>
      <c r="AG379" s="97" t="str">
        <f t="shared" si="754"/>
        <v>Биология</v>
      </c>
      <c r="AH379" s="97" t="str">
        <f t="shared" si="754"/>
        <v>Химия</v>
      </c>
      <c r="AI379" s="97" t="str">
        <f t="shared" si="754"/>
        <v>География</v>
      </c>
      <c r="AJ379" s="97" t="str">
        <f t="shared" si="754"/>
        <v>Искусство</v>
      </c>
      <c r="AK379" s="97" t="str">
        <f t="shared" si="754"/>
        <v/>
      </c>
      <c r="AL379" s="97" t="str">
        <f t="shared" si="754"/>
        <v>История</v>
      </c>
      <c r="AM379" s="97" t="str">
        <f t="shared" si="754"/>
        <v/>
      </c>
      <c r="AN379" s="97" t="str">
        <f t="shared" si="754"/>
        <v/>
      </c>
      <c r="AO379" s="97" t="str">
        <f t="shared" si="754"/>
        <v/>
      </c>
      <c r="AP379" s="97" t="str">
        <f t="shared" si="754"/>
        <v>Трудовое обучение</v>
      </c>
      <c r="AQ379" s="97" t="str">
        <f t="shared" si="754"/>
        <v>Трудовое обучение</v>
      </c>
      <c r="AR379" s="97" t="str">
        <f t="shared" si="754"/>
        <v/>
      </c>
      <c r="AW379" s="42" t="s">
        <v>211</v>
      </c>
      <c r="AX379" s="29">
        <v>1</v>
      </c>
      <c r="AY379" s="27" t="str">
        <f t="shared" ref="AY379:BU379" si="755">AY297</f>
        <v>Бел.лит.</v>
      </c>
      <c r="AZ379" s="27" t="str">
        <f t="shared" si="755"/>
        <v>История</v>
      </c>
      <c r="BA379" s="27" t="str">
        <f t="shared" si="755"/>
        <v>Бел.лит.</v>
      </c>
      <c r="BB379" s="27" t="str">
        <f t="shared" si="755"/>
        <v>Иностр.язык</v>
      </c>
      <c r="BC379" s="27" t="str">
        <f t="shared" si="755"/>
        <v>Биология</v>
      </c>
      <c r="BD379" s="27" t="str">
        <f t="shared" si="755"/>
        <v>Искусство</v>
      </c>
      <c r="BE379" s="27" t="str">
        <f t="shared" si="755"/>
        <v>Математика</v>
      </c>
      <c r="BF379" s="27" t="str">
        <f t="shared" si="755"/>
        <v>Биология</v>
      </c>
      <c r="BG379" s="27" t="str">
        <f t="shared" si="755"/>
        <v>Русск.язык</v>
      </c>
      <c r="BH379" s="27" t="str">
        <f t="shared" si="755"/>
        <v>Физика</v>
      </c>
      <c r="BI379" s="27" t="str">
        <f t="shared" si="755"/>
        <v>География</v>
      </c>
      <c r="BJ379" s="27" t="str">
        <f t="shared" si="755"/>
        <v>Математика</v>
      </c>
      <c r="BK379" s="27" t="str">
        <f t="shared" si="755"/>
        <v>Труд.обуч.</v>
      </c>
      <c r="BL379" s="27" t="str">
        <f t="shared" si="755"/>
        <v>Русск.язык</v>
      </c>
      <c r="BM379" s="27" t="str">
        <f t="shared" si="755"/>
        <v>Бел.язык</v>
      </c>
      <c r="BN379" s="27" t="str">
        <f t="shared" si="755"/>
        <v>Русск.лит.</v>
      </c>
      <c r="BO379" s="27" t="str">
        <f t="shared" si="755"/>
        <v>Химия/Инф.</v>
      </c>
      <c r="BP379" s="27" t="str">
        <f t="shared" si="755"/>
        <v/>
      </c>
      <c r="BQ379" s="27" t="str">
        <f t="shared" si="755"/>
        <v/>
      </c>
      <c r="BR379" s="27" t="str">
        <f t="shared" si="755"/>
        <v/>
      </c>
      <c r="BS379" s="27" t="str">
        <f t="shared" si="755"/>
        <v/>
      </c>
      <c r="BT379" s="27" t="str">
        <f t="shared" si="755"/>
        <v/>
      </c>
      <c r="BU379" s="27" t="str">
        <f t="shared" si="755"/>
        <v/>
      </c>
      <c r="BW379" s="42" t="s">
        <v>211</v>
      </c>
      <c r="BX379" s="29">
        <v>1</v>
      </c>
      <c r="BY379" s="46" t="str">
        <f t="shared" ref="BY379:CU379" si="756">IF(AND(BY297&lt;&gt;"",BY297&lt;&gt;"."),INDEX($AH$4:$AH$111,MATCH(BY297,$AK$4:$AK$111,0)),"")</f>
        <v>беллит</v>
      </c>
      <c r="BZ379" s="46" t="str">
        <f t="shared" si="756"/>
        <v>ист</v>
      </c>
      <c r="CA379" s="46" t="str">
        <f t="shared" si="756"/>
        <v>беллит</v>
      </c>
      <c r="CB379" s="46" t="str">
        <f t="shared" si="756"/>
        <v>анг</v>
      </c>
      <c r="CC379" s="46" t="str">
        <f t="shared" si="756"/>
        <v>био</v>
      </c>
      <c r="CD379" s="46" t="str">
        <f t="shared" si="756"/>
        <v>иск</v>
      </c>
      <c r="CE379" s="46" t="str">
        <f t="shared" si="756"/>
        <v>мат</v>
      </c>
      <c r="CF379" s="46" t="str">
        <f t="shared" si="756"/>
        <v>био</v>
      </c>
      <c r="CG379" s="46" t="str">
        <f t="shared" si="756"/>
        <v>русяз</v>
      </c>
      <c r="CH379" s="46" t="str">
        <f t="shared" si="756"/>
        <v>физ</v>
      </c>
      <c r="CI379" s="46" t="str">
        <f t="shared" si="756"/>
        <v>гео</v>
      </c>
      <c r="CJ379" s="46" t="str">
        <f t="shared" si="756"/>
        <v>мат</v>
      </c>
      <c r="CK379" s="46" t="str">
        <f t="shared" si="756"/>
        <v>труд</v>
      </c>
      <c r="CL379" s="46" t="str">
        <f t="shared" si="756"/>
        <v>русяз</v>
      </c>
      <c r="CM379" s="46" t="str">
        <f t="shared" si="756"/>
        <v>беляз</v>
      </c>
      <c r="CN379" s="46" t="str">
        <f t="shared" si="756"/>
        <v>руслит</v>
      </c>
      <c r="CO379" s="46" t="str">
        <f t="shared" si="756"/>
        <v>хим</v>
      </c>
      <c r="CP379" s="46" t="str">
        <f t="shared" si="756"/>
        <v/>
      </c>
      <c r="CQ379" s="46" t="str">
        <f t="shared" si="756"/>
        <v/>
      </c>
      <c r="CR379" s="46" t="str">
        <f t="shared" si="756"/>
        <v/>
      </c>
      <c r="CS379" s="46" t="str">
        <f t="shared" si="756"/>
        <v/>
      </c>
      <c r="CT379" s="46" t="str">
        <f t="shared" si="756"/>
        <v/>
      </c>
      <c r="CU379" s="46" t="str">
        <f t="shared" si="756"/>
        <v/>
      </c>
      <c r="CX379" s="42" t="s">
        <v>211</v>
      </c>
      <c r="CY379" s="29">
        <v>1</v>
      </c>
      <c r="CZ379" s="69" t="str">
        <f t="shared" ref="CZ379:DV379" si="757">IF(AND(CZ297&lt;&gt;"",CZ297&lt;&gt;"."),INDEX($AH$4:$AH$111,MATCH(CZ297,$AK$4:$AK$111,0)),"")</f>
        <v/>
      </c>
      <c r="DA379" s="69" t="str">
        <f t="shared" si="757"/>
        <v/>
      </c>
      <c r="DB379" s="69" t="str">
        <f t="shared" si="757"/>
        <v/>
      </c>
      <c r="DC379" s="69" t="str">
        <f t="shared" si="757"/>
        <v>анг</v>
      </c>
      <c r="DD379" s="69" t="str">
        <f t="shared" si="757"/>
        <v/>
      </c>
      <c r="DE379" s="69" t="str">
        <f t="shared" si="757"/>
        <v/>
      </c>
      <c r="DF379" s="69" t="str">
        <f t="shared" si="757"/>
        <v/>
      </c>
      <c r="DG379" s="69" t="str">
        <f t="shared" si="757"/>
        <v/>
      </c>
      <c r="DH379" s="69" t="str">
        <f t="shared" si="757"/>
        <v/>
      </c>
      <c r="DI379" s="69" t="str">
        <f t="shared" si="757"/>
        <v/>
      </c>
      <c r="DJ379" s="69" t="str">
        <f t="shared" si="757"/>
        <v/>
      </c>
      <c r="DK379" s="69" t="str">
        <f t="shared" si="757"/>
        <v/>
      </c>
      <c r="DL379" s="69" t="str">
        <f t="shared" si="757"/>
        <v>труд</v>
      </c>
      <c r="DM379" s="69" t="str">
        <f t="shared" si="757"/>
        <v/>
      </c>
      <c r="DN379" s="69" t="str">
        <f t="shared" si="757"/>
        <v/>
      </c>
      <c r="DO379" s="69" t="str">
        <f t="shared" si="757"/>
        <v/>
      </c>
      <c r="DP379" s="69" t="str">
        <f t="shared" si="757"/>
        <v>инф</v>
      </c>
      <c r="DQ379" s="69" t="str">
        <f t="shared" si="757"/>
        <v/>
      </c>
      <c r="DR379" s="69" t="str">
        <f t="shared" si="757"/>
        <v/>
      </c>
      <c r="DS379" s="69" t="str">
        <f t="shared" si="757"/>
        <v/>
      </c>
      <c r="DT379" s="69" t="str">
        <f t="shared" si="757"/>
        <v/>
      </c>
      <c r="DU379" s="69" t="str">
        <f t="shared" si="757"/>
        <v/>
      </c>
      <c r="DV379" s="69" t="str">
        <f t="shared" si="757"/>
        <v/>
      </c>
      <c r="DX379" s="42" t="s">
        <v>211</v>
      </c>
      <c r="DY379" s="29">
        <v>1</v>
      </c>
      <c r="DZ379" s="69" t="str">
        <f t="shared" ref="DZ379:EV379" si="758">IF(AND(DZ297&lt;&gt;"",DZ297&lt;&gt;"."),INDEX($AH$4:$AH$111,MATCH(DZ297,$AK$4:$AK$111,0)),"")</f>
        <v/>
      </c>
      <c r="EA379" s="69" t="str">
        <f t="shared" si="758"/>
        <v/>
      </c>
      <c r="EB379" s="69" t="str">
        <f t="shared" si="758"/>
        <v/>
      </c>
      <c r="EC379" s="69" t="str">
        <f t="shared" si="758"/>
        <v>анг</v>
      </c>
      <c r="ED379" s="69" t="str">
        <f t="shared" si="758"/>
        <v/>
      </c>
      <c r="EE379" s="69" t="str">
        <f t="shared" si="758"/>
        <v/>
      </c>
      <c r="EF379" s="69" t="str">
        <f t="shared" si="758"/>
        <v/>
      </c>
      <c r="EG379" s="69" t="str">
        <f t="shared" si="758"/>
        <v/>
      </c>
      <c r="EH379" s="69" t="str">
        <f t="shared" si="758"/>
        <v/>
      </c>
      <c r="EI379" s="69" t="str">
        <f t="shared" si="758"/>
        <v/>
      </c>
      <c r="EJ379" s="69" t="str">
        <f t="shared" si="758"/>
        <v/>
      </c>
      <c r="EK379" s="69" t="str">
        <f t="shared" si="758"/>
        <v/>
      </c>
      <c r="EL379" s="69" t="str">
        <f t="shared" si="758"/>
        <v/>
      </c>
      <c r="EM379" s="69" t="str">
        <f t="shared" si="758"/>
        <v/>
      </c>
      <c r="EN379" s="69" t="str">
        <f t="shared" si="758"/>
        <v/>
      </c>
      <c r="EO379" s="69" t="str">
        <f t="shared" si="758"/>
        <v/>
      </c>
      <c r="EP379" s="69" t="str">
        <f t="shared" si="758"/>
        <v/>
      </c>
      <c r="EQ379" s="69" t="str">
        <f t="shared" si="758"/>
        <v/>
      </c>
      <c r="ER379" s="69" t="str">
        <f t="shared" si="758"/>
        <v/>
      </c>
      <c r="ES379" s="69" t="str">
        <f t="shared" si="758"/>
        <v/>
      </c>
      <c r="ET379" s="69" t="str">
        <f t="shared" si="758"/>
        <v/>
      </c>
      <c r="EU379" s="69" t="str">
        <f t="shared" si="758"/>
        <v/>
      </c>
      <c r="EV379" s="69" t="str">
        <f t="shared" si="758"/>
        <v/>
      </c>
      <c r="EX379" s="42" t="s">
        <v>211</v>
      </c>
      <c r="EY379" s="29">
        <v>1</v>
      </c>
      <c r="EZ379" s="69" t="str">
        <f t="shared" ref="EZ379:FV379" si="759">IF(AND(EZ297&lt;&gt;"",EZ297&lt;&gt;"."),INDEX($AH$4:$AH$111,MATCH(EZ297,$AK$4:$AK$111,0)),"")</f>
        <v/>
      </c>
      <c r="FA379" s="69" t="str">
        <f t="shared" si="759"/>
        <v/>
      </c>
      <c r="FB379" s="69" t="str">
        <f t="shared" si="759"/>
        <v/>
      </c>
      <c r="FC379" s="69" t="str">
        <f t="shared" si="759"/>
        <v/>
      </c>
      <c r="FD379" s="69" t="str">
        <f t="shared" si="759"/>
        <v/>
      </c>
      <c r="FE379" s="69" t="str">
        <f t="shared" si="759"/>
        <v/>
      </c>
      <c r="FF379" s="69" t="str">
        <f t="shared" si="759"/>
        <v/>
      </c>
      <c r="FG379" s="69" t="str">
        <f t="shared" si="759"/>
        <v/>
      </c>
      <c r="FH379" s="69" t="str">
        <f t="shared" si="759"/>
        <v/>
      </c>
      <c r="FI379" s="69" t="str">
        <f t="shared" si="759"/>
        <v/>
      </c>
      <c r="FJ379" s="69" t="str">
        <f t="shared" si="759"/>
        <v/>
      </c>
      <c r="FK379" s="69" t="str">
        <f t="shared" si="759"/>
        <v/>
      </c>
      <c r="FL379" s="69" t="str">
        <f t="shared" si="759"/>
        <v/>
      </c>
      <c r="FM379" s="69" t="str">
        <f t="shared" si="759"/>
        <v/>
      </c>
      <c r="FN379" s="69" t="str">
        <f t="shared" si="759"/>
        <v/>
      </c>
      <c r="FO379" s="69" t="str">
        <f t="shared" si="759"/>
        <v/>
      </c>
      <c r="FP379" s="69" t="str">
        <f t="shared" si="759"/>
        <v/>
      </c>
      <c r="FQ379" s="69" t="str">
        <f t="shared" si="759"/>
        <v/>
      </c>
      <c r="FR379" s="69" t="str">
        <f t="shared" si="759"/>
        <v/>
      </c>
      <c r="FS379" s="69" t="str">
        <f t="shared" si="759"/>
        <v/>
      </c>
      <c r="FT379" s="69" t="str">
        <f t="shared" si="759"/>
        <v/>
      </c>
      <c r="FU379" s="69" t="str">
        <f t="shared" si="759"/>
        <v/>
      </c>
      <c r="FV379" s="69" t="str">
        <f t="shared" si="759"/>
        <v/>
      </c>
    </row>
    <row r="380" spans="9:178" x14ac:dyDescent="0.25">
      <c r="I380" s="25" t="s">
        <v>211</v>
      </c>
      <c r="J380" s="29">
        <v>2</v>
      </c>
      <c r="K380" s="97" t="str">
        <f t="shared" ref="K380:AR380" si="760">IF(K298="","",INDEX($AU$4:$AU$111,MATCH(K298,$AS$4:$AS$111,0)))</f>
        <v>Русский язык</v>
      </c>
      <c r="L380" s="97" t="str">
        <f t="shared" si="760"/>
        <v>Русская литература</v>
      </c>
      <c r="M380" s="97" t="str">
        <f t="shared" si="760"/>
        <v>Русская литература</v>
      </c>
      <c r="N380" s="97" t="str">
        <f t="shared" si="760"/>
        <v>Белорусский язык</v>
      </c>
      <c r="O380" s="97" t="str">
        <f t="shared" si="760"/>
        <v/>
      </c>
      <c r="P380" s="97" t="str">
        <f t="shared" si="760"/>
        <v/>
      </c>
      <c r="Q380" s="97" t="str">
        <f t="shared" si="760"/>
        <v>Белорусская литература</v>
      </c>
      <c r="R380" s="97" t="str">
        <f t="shared" si="760"/>
        <v>Белорусский язык</v>
      </c>
      <c r="S380" s="97" t="str">
        <f t="shared" si="760"/>
        <v>Английский язык</v>
      </c>
      <c r="T380" s="97" t="str">
        <f t="shared" si="760"/>
        <v/>
      </c>
      <c r="U380" s="97" t="str">
        <f t="shared" si="760"/>
        <v>Английский язык</v>
      </c>
      <c r="V380" s="97" t="str">
        <f t="shared" si="760"/>
        <v>Английский язык</v>
      </c>
      <c r="W380" s="97" t="str">
        <f t="shared" si="760"/>
        <v>Английский язык</v>
      </c>
      <c r="X380" s="97" t="str">
        <f t="shared" si="760"/>
        <v>Английский язык</v>
      </c>
      <c r="Y380" s="97" t="str">
        <f t="shared" si="760"/>
        <v>Английский язык</v>
      </c>
      <c r="Z380" s="97" t="str">
        <f t="shared" si="760"/>
        <v>Математика</v>
      </c>
      <c r="AA380" s="97" t="str">
        <f t="shared" si="760"/>
        <v>Математика</v>
      </c>
      <c r="AB380" s="97" t="str">
        <f t="shared" si="760"/>
        <v>Математика</v>
      </c>
      <c r="AC380" s="97" t="str">
        <f t="shared" si="760"/>
        <v/>
      </c>
      <c r="AD380" s="97" t="str">
        <f t="shared" si="760"/>
        <v>Информатика</v>
      </c>
      <c r="AE380" s="97" t="str">
        <f t="shared" si="760"/>
        <v>Физика</v>
      </c>
      <c r="AF380" s="97" t="str">
        <f t="shared" si="760"/>
        <v>Биология</v>
      </c>
      <c r="AG380" s="97" t="str">
        <f t="shared" si="760"/>
        <v>Биология</v>
      </c>
      <c r="AH380" s="97" t="str">
        <f t="shared" si="760"/>
        <v>Химия</v>
      </c>
      <c r="AI380" s="97" t="str">
        <f t="shared" si="760"/>
        <v>География</v>
      </c>
      <c r="AJ380" s="97" t="str">
        <f t="shared" si="760"/>
        <v/>
      </c>
      <c r="AK380" s="97" t="str">
        <f t="shared" si="760"/>
        <v/>
      </c>
      <c r="AL380" s="97" t="str">
        <f t="shared" si="760"/>
        <v>Обществоведение</v>
      </c>
      <c r="AM380" s="97" t="str">
        <f t="shared" si="760"/>
        <v/>
      </c>
      <c r="AN380" s="97" t="str">
        <f t="shared" si="760"/>
        <v>Физическая культура</v>
      </c>
      <c r="AO380" s="97" t="str">
        <f t="shared" si="760"/>
        <v/>
      </c>
      <c r="AP380" s="97" t="str">
        <f t="shared" si="760"/>
        <v>Трудовое обучение</v>
      </c>
      <c r="AQ380" s="97" t="str">
        <f t="shared" si="760"/>
        <v>Трудовое обучение</v>
      </c>
      <c r="AR380" s="97" t="str">
        <f t="shared" si="760"/>
        <v/>
      </c>
      <c r="AW380" s="42" t="s">
        <v>211</v>
      </c>
      <c r="AX380" s="29">
        <v>2</v>
      </c>
      <c r="AY380" s="27" t="str">
        <f t="shared" ref="AY380:BU380" si="761">AY298</f>
        <v>Бел.язык</v>
      </c>
      <c r="AZ380" s="27" t="str">
        <f t="shared" si="761"/>
        <v>Труд.обуч.</v>
      </c>
      <c r="BA380" s="27" t="str">
        <f t="shared" si="761"/>
        <v>Бел.язык</v>
      </c>
      <c r="BB380" s="27" t="str">
        <f t="shared" si="761"/>
        <v>Математика</v>
      </c>
      <c r="BC380" s="27" t="str">
        <f t="shared" si="761"/>
        <v>Математика</v>
      </c>
      <c r="BD380" s="27" t="str">
        <f t="shared" si="761"/>
        <v>Биология</v>
      </c>
      <c r="BE380" s="27" t="str">
        <f t="shared" si="761"/>
        <v>Биология</v>
      </c>
      <c r="BF380" s="27" t="str">
        <f t="shared" si="761"/>
        <v>Физ.культ.и зд.</v>
      </c>
      <c r="BG380" s="27" t="str">
        <f t="shared" si="761"/>
        <v>Русск.лит.</v>
      </c>
      <c r="BH380" s="27" t="str">
        <f t="shared" si="761"/>
        <v>Математика</v>
      </c>
      <c r="BI380" s="27" t="str">
        <f t="shared" si="761"/>
        <v>Физика</v>
      </c>
      <c r="BJ380" s="27" t="str">
        <f t="shared" si="761"/>
        <v>География</v>
      </c>
      <c r="BK380" s="27" t="str">
        <f t="shared" si="761"/>
        <v>Химия</v>
      </c>
      <c r="BL380" s="27" t="str">
        <f t="shared" si="761"/>
        <v>Русск.лит.</v>
      </c>
      <c r="BM380" s="27" t="str">
        <f t="shared" si="761"/>
        <v>Бел.лит.</v>
      </c>
      <c r="BN380" s="27" t="str">
        <f t="shared" si="761"/>
        <v>Русск.язык</v>
      </c>
      <c r="BO380" s="27" t="str">
        <f t="shared" si="761"/>
        <v>Инф./Обществ.</v>
      </c>
      <c r="BP380" s="27" t="str">
        <f t="shared" si="761"/>
        <v/>
      </c>
      <c r="BQ380" s="27" t="str">
        <f t="shared" si="761"/>
        <v/>
      </c>
      <c r="BR380" s="27" t="str">
        <f t="shared" si="761"/>
        <v/>
      </c>
      <c r="BS380" s="27" t="str">
        <f t="shared" si="761"/>
        <v>Иностр.язык</v>
      </c>
      <c r="BT380" s="27" t="str">
        <f t="shared" si="761"/>
        <v>Иностр.язык</v>
      </c>
      <c r="BU380" s="27" t="str">
        <f t="shared" si="761"/>
        <v>Иностр.язык</v>
      </c>
      <c r="BW380" s="42" t="s">
        <v>211</v>
      </c>
      <c r="BX380" s="29">
        <v>2</v>
      </c>
      <c r="BY380" s="69" t="str">
        <f t="shared" ref="BY380:CU380" si="762">IF(AND(BY298&lt;&gt;"",BY298&lt;&gt;"."),INDEX($AH$4:$AH$111,MATCH(BY298,$AK$4:$AK$111,0)),"")</f>
        <v>беляз</v>
      </c>
      <c r="BZ380" s="69" t="str">
        <f t="shared" si="762"/>
        <v>труд</v>
      </c>
      <c r="CA380" s="69" t="str">
        <f t="shared" si="762"/>
        <v>беляз</v>
      </c>
      <c r="CB380" s="69" t="str">
        <f t="shared" si="762"/>
        <v>мат</v>
      </c>
      <c r="CC380" s="69" t="str">
        <f t="shared" si="762"/>
        <v>мат</v>
      </c>
      <c r="CD380" s="69" t="str">
        <f t="shared" si="762"/>
        <v>био</v>
      </c>
      <c r="CE380" s="69" t="str">
        <f t="shared" si="762"/>
        <v>био</v>
      </c>
      <c r="CF380" s="69" t="str">
        <f t="shared" si="762"/>
        <v>фк</v>
      </c>
      <c r="CG380" s="69" t="str">
        <f t="shared" si="762"/>
        <v>руслит</v>
      </c>
      <c r="CH380" s="69" t="str">
        <f t="shared" si="762"/>
        <v>мат</v>
      </c>
      <c r="CI380" s="69" t="str">
        <f t="shared" si="762"/>
        <v>физ</v>
      </c>
      <c r="CJ380" s="69" t="str">
        <f t="shared" si="762"/>
        <v>гео</v>
      </c>
      <c r="CK380" s="69" t="str">
        <f t="shared" si="762"/>
        <v>хим</v>
      </c>
      <c r="CL380" s="69" t="str">
        <f t="shared" si="762"/>
        <v>руслит</v>
      </c>
      <c r="CM380" s="69" t="str">
        <f t="shared" si="762"/>
        <v>беллит</v>
      </c>
      <c r="CN380" s="69" t="str">
        <f t="shared" si="762"/>
        <v>русяз</v>
      </c>
      <c r="CO380" s="69" t="str">
        <f t="shared" si="762"/>
        <v>инф</v>
      </c>
      <c r="CP380" s="69" t="str">
        <f t="shared" si="762"/>
        <v/>
      </c>
      <c r="CQ380" s="69" t="str">
        <f t="shared" si="762"/>
        <v/>
      </c>
      <c r="CR380" s="69" t="str">
        <f t="shared" si="762"/>
        <v/>
      </c>
      <c r="CS380" s="69" t="str">
        <f t="shared" si="762"/>
        <v>анг</v>
      </c>
      <c r="CT380" s="69" t="str">
        <f t="shared" si="762"/>
        <v>анг</v>
      </c>
      <c r="CU380" s="69" t="str">
        <f t="shared" si="762"/>
        <v>анг</v>
      </c>
      <c r="CX380" s="42" t="s">
        <v>211</v>
      </c>
      <c r="CY380" s="29">
        <v>2</v>
      </c>
      <c r="CZ380" s="69" t="str">
        <f t="shared" ref="CZ380:DV380" si="763">IF(AND(CZ298&lt;&gt;"",CZ298&lt;&gt;"."),INDEX($AH$4:$AH$111,MATCH(CZ298,$AK$4:$AK$111,0)),"")</f>
        <v/>
      </c>
      <c r="DA380" s="69" t="str">
        <f t="shared" si="763"/>
        <v>труд</v>
      </c>
      <c r="DB380" s="69" t="str">
        <f t="shared" si="763"/>
        <v/>
      </c>
      <c r="DC380" s="69" t="str">
        <f t="shared" si="763"/>
        <v/>
      </c>
      <c r="DD380" s="69" t="str">
        <f t="shared" si="763"/>
        <v/>
      </c>
      <c r="DE380" s="69" t="str">
        <f t="shared" si="763"/>
        <v/>
      </c>
      <c r="DF380" s="69" t="str">
        <f t="shared" si="763"/>
        <v/>
      </c>
      <c r="DG380" s="69" t="str">
        <f t="shared" si="763"/>
        <v/>
      </c>
      <c r="DH380" s="69" t="str">
        <f t="shared" si="763"/>
        <v/>
      </c>
      <c r="DI380" s="69" t="str">
        <f t="shared" si="763"/>
        <v/>
      </c>
      <c r="DJ380" s="69" t="str">
        <f t="shared" si="763"/>
        <v/>
      </c>
      <c r="DK380" s="69" t="str">
        <f t="shared" si="763"/>
        <v/>
      </c>
      <c r="DL380" s="69" t="str">
        <f t="shared" si="763"/>
        <v/>
      </c>
      <c r="DM380" s="69" t="str">
        <f t="shared" si="763"/>
        <v/>
      </c>
      <c r="DN380" s="69" t="str">
        <f t="shared" si="763"/>
        <v/>
      </c>
      <c r="DO380" s="69" t="str">
        <f t="shared" si="763"/>
        <v/>
      </c>
      <c r="DP380" s="69" t="str">
        <f t="shared" si="763"/>
        <v>общ</v>
      </c>
      <c r="DQ380" s="69" t="str">
        <f t="shared" si="763"/>
        <v/>
      </c>
      <c r="DR380" s="69" t="str">
        <f t="shared" si="763"/>
        <v/>
      </c>
      <c r="DS380" s="69" t="str">
        <f t="shared" si="763"/>
        <v/>
      </c>
      <c r="DT380" s="69" t="str">
        <f t="shared" si="763"/>
        <v>анг</v>
      </c>
      <c r="DU380" s="69" t="str">
        <f t="shared" si="763"/>
        <v>анг</v>
      </c>
      <c r="DV380" s="69" t="str">
        <f t="shared" si="763"/>
        <v>анг</v>
      </c>
      <c r="DX380" s="42" t="s">
        <v>211</v>
      </c>
      <c r="DY380" s="29">
        <v>2</v>
      </c>
      <c r="DZ380" s="69" t="str">
        <f t="shared" ref="DZ380:EV380" si="764">IF(AND(DZ298&lt;&gt;"",DZ298&lt;&gt;"."),INDEX($AH$4:$AH$111,MATCH(DZ298,$AK$4:$AK$111,0)),"")</f>
        <v/>
      </c>
      <c r="EA380" s="69" t="str">
        <f t="shared" si="764"/>
        <v/>
      </c>
      <c r="EB380" s="69" t="str">
        <f t="shared" si="764"/>
        <v/>
      </c>
      <c r="EC380" s="69" t="str">
        <f t="shared" si="764"/>
        <v/>
      </c>
      <c r="ED380" s="69" t="str">
        <f t="shared" si="764"/>
        <v/>
      </c>
      <c r="EE380" s="69" t="str">
        <f t="shared" si="764"/>
        <v/>
      </c>
      <c r="EF380" s="69" t="str">
        <f t="shared" si="764"/>
        <v/>
      </c>
      <c r="EG380" s="69" t="str">
        <f t="shared" si="764"/>
        <v/>
      </c>
      <c r="EH380" s="69" t="str">
        <f t="shared" si="764"/>
        <v/>
      </c>
      <c r="EI380" s="69" t="str">
        <f t="shared" si="764"/>
        <v/>
      </c>
      <c r="EJ380" s="69" t="str">
        <f t="shared" si="764"/>
        <v/>
      </c>
      <c r="EK380" s="69" t="str">
        <f t="shared" si="764"/>
        <v/>
      </c>
      <c r="EL380" s="69" t="str">
        <f t="shared" si="764"/>
        <v/>
      </c>
      <c r="EM380" s="69" t="str">
        <f t="shared" si="764"/>
        <v/>
      </c>
      <c r="EN380" s="69" t="str">
        <f t="shared" si="764"/>
        <v/>
      </c>
      <c r="EO380" s="69" t="str">
        <f t="shared" si="764"/>
        <v/>
      </c>
      <c r="EP380" s="69" t="str">
        <f t="shared" si="764"/>
        <v/>
      </c>
      <c r="EQ380" s="69" t="str">
        <f t="shared" si="764"/>
        <v/>
      </c>
      <c r="ER380" s="69" t="str">
        <f t="shared" si="764"/>
        <v/>
      </c>
      <c r="ES380" s="69" t="str">
        <f t="shared" si="764"/>
        <v/>
      </c>
      <c r="ET380" s="69" t="str">
        <f t="shared" si="764"/>
        <v/>
      </c>
      <c r="EU380" s="69" t="str">
        <f t="shared" si="764"/>
        <v/>
      </c>
      <c r="EV380" s="69" t="str">
        <f t="shared" si="764"/>
        <v/>
      </c>
      <c r="EX380" s="42" t="s">
        <v>211</v>
      </c>
      <c r="EY380" s="29">
        <v>2</v>
      </c>
      <c r="EZ380" s="69" t="str">
        <f t="shared" ref="EZ380:FV380" si="765">IF(AND(EZ298&lt;&gt;"",EZ298&lt;&gt;"."),INDEX($AH$4:$AH$111,MATCH(EZ298,$AK$4:$AK$111,0)),"")</f>
        <v/>
      </c>
      <c r="FA380" s="69" t="str">
        <f t="shared" si="765"/>
        <v/>
      </c>
      <c r="FB380" s="69" t="str">
        <f t="shared" si="765"/>
        <v/>
      </c>
      <c r="FC380" s="69" t="str">
        <f t="shared" si="765"/>
        <v/>
      </c>
      <c r="FD380" s="69" t="str">
        <f t="shared" si="765"/>
        <v/>
      </c>
      <c r="FE380" s="69" t="str">
        <f t="shared" si="765"/>
        <v/>
      </c>
      <c r="FF380" s="69" t="str">
        <f t="shared" si="765"/>
        <v/>
      </c>
      <c r="FG380" s="69" t="str">
        <f t="shared" si="765"/>
        <v/>
      </c>
      <c r="FH380" s="69" t="str">
        <f t="shared" si="765"/>
        <v/>
      </c>
      <c r="FI380" s="69" t="str">
        <f t="shared" si="765"/>
        <v/>
      </c>
      <c r="FJ380" s="69" t="str">
        <f t="shared" si="765"/>
        <v/>
      </c>
      <c r="FK380" s="69" t="str">
        <f t="shared" si="765"/>
        <v/>
      </c>
      <c r="FL380" s="69" t="str">
        <f t="shared" si="765"/>
        <v/>
      </c>
      <c r="FM380" s="69" t="str">
        <f t="shared" si="765"/>
        <v/>
      </c>
      <c r="FN380" s="69" t="str">
        <f t="shared" si="765"/>
        <v/>
      </c>
      <c r="FO380" s="69" t="str">
        <f t="shared" si="765"/>
        <v/>
      </c>
      <c r="FP380" s="69" t="str">
        <f t="shared" si="765"/>
        <v/>
      </c>
      <c r="FQ380" s="69" t="str">
        <f t="shared" si="765"/>
        <v/>
      </c>
      <c r="FR380" s="69" t="str">
        <f t="shared" si="765"/>
        <v/>
      </c>
      <c r="FS380" s="69" t="str">
        <f t="shared" si="765"/>
        <v/>
      </c>
      <c r="FT380" s="69" t="str">
        <f t="shared" si="765"/>
        <v/>
      </c>
      <c r="FU380" s="69" t="str">
        <f t="shared" si="765"/>
        <v/>
      </c>
      <c r="FV380" s="69" t="str">
        <f t="shared" si="765"/>
        <v/>
      </c>
    </row>
    <row r="381" spans="9:178" x14ac:dyDescent="0.25">
      <c r="I381" s="25" t="s">
        <v>211</v>
      </c>
      <c r="J381" s="29">
        <v>3</v>
      </c>
      <c r="K381" s="97" t="str">
        <f t="shared" ref="K381:AR381" si="766">IF(K299="","",INDEX($AU$4:$AU$111,MATCH(K299,$AS$4:$AS$111,0)))</f>
        <v/>
      </c>
      <c r="L381" s="97" t="str">
        <f t="shared" si="766"/>
        <v>Русский язык</v>
      </c>
      <c r="M381" s="97" t="str">
        <f t="shared" si="766"/>
        <v>Русский язык</v>
      </c>
      <c r="N381" s="97" t="str">
        <f t="shared" si="766"/>
        <v>Белорусский язык</v>
      </c>
      <c r="O381" s="97" t="str">
        <f t="shared" si="766"/>
        <v>Белорусская литература</v>
      </c>
      <c r="P381" s="97" t="str">
        <f t="shared" si="766"/>
        <v/>
      </c>
      <c r="Q381" s="97" t="str">
        <f t="shared" si="766"/>
        <v>Белорусский язык</v>
      </c>
      <c r="R381" s="97" t="str">
        <f t="shared" si="766"/>
        <v/>
      </c>
      <c r="S381" s="97" t="str">
        <f t="shared" si="766"/>
        <v>Английский язык</v>
      </c>
      <c r="T381" s="97" t="str">
        <f t="shared" si="766"/>
        <v>Английский язык</v>
      </c>
      <c r="U381" s="97" t="str">
        <f t="shared" si="766"/>
        <v>Английский язык</v>
      </c>
      <c r="V381" s="97" t="str">
        <f t="shared" si="766"/>
        <v>Английский язык</v>
      </c>
      <c r="W381" s="97" t="str">
        <f t="shared" si="766"/>
        <v>Английский язык</v>
      </c>
      <c r="X381" s="97" t="str">
        <f t="shared" si="766"/>
        <v>Английский язык</v>
      </c>
      <c r="Y381" s="97" t="str">
        <f t="shared" si="766"/>
        <v>Английский язык</v>
      </c>
      <c r="Z381" s="97" t="str">
        <f t="shared" si="766"/>
        <v>Математика</v>
      </c>
      <c r="AA381" s="97" t="str">
        <f t="shared" si="766"/>
        <v>Математика</v>
      </c>
      <c r="AB381" s="97" t="str">
        <f t="shared" si="766"/>
        <v/>
      </c>
      <c r="AC381" s="97" t="str">
        <f t="shared" si="766"/>
        <v/>
      </c>
      <c r="AD381" s="97" t="str">
        <f t="shared" si="766"/>
        <v>Информатика</v>
      </c>
      <c r="AE381" s="97" t="str">
        <f t="shared" si="766"/>
        <v>Физика</v>
      </c>
      <c r="AF381" s="97" t="str">
        <f t="shared" si="766"/>
        <v>Биология</v>
      </c>
      <c r="AG381" s="97" t="str">
        <f t="shared" si="766"/>
        <v/>
      </c>
      <c r="AH381" s="97" t="str">
        <f t="shared" si="766"/>
        <v>Химия</v>
      </c>
      <c r="AI381" s="97" t="str">
        <f t="shared" si="766"/>
        <v>География</v>
      </c>
      <c r="AJ381" s="97" t="str">
        <f t="shared" si="766"/>
        <v>История</v>
      </c>
      <c r="AK381" s="97" t="str">
        <f t="shared" si="766"/>
        <v/>
      </c>
      <c r="AL381" s="97" t="str">
        <f t="shared" si="766"/>
        <v>История</v>
      </c>
      <c r="AM381" s="97" t="str">
        <f t="shared" si="766"/>
        <v>Физическая культура</v>
      </c>
      <c r="AN381" s="97" t="str">
        <f t="shared" si="766"/>
        <v>Физическая культура</v>
      </c>
      <c r="AO381" s="97" t="str">
        <f t="shared" si="766"/>
        <v/>
      </c>
      <c r="AP381" s="97" t="str">
        <f t="shared" si="766"/>
        <v>Трудовое обучение</v>
      </c>
      <c r="AQ381" s="97" t="str">
        <f t="shared" si="766"/>
        <v>Трудовое обучение</v>
      </c>
      <c r="AR381" s="97" t="str">
        <f t="shared" si="766"/>
        <v/>
      </c>
      <c r="AW381" s="42" t="s">
        <v>211</v>
      </c>
      <c r="AX381" s="29">
        <v>3</v>
      </c>
      <c r="AY381" s="27" t="str">
        <f t="shared" ref="AY381:BU381" si="767">AY299</f>
        <v>Труд.обуч.</v>
      </c>
      <c r="AZ381" s="27" t="str">
        <f t="shared" si="767"/>
        <v>Бел.язык</v>
      </c>
      <c r="BA381" s="27" t="str">
        <f t="shared" si="767"/>
        <v>История</v>
      </c>
      <c r="BB381" s="27" t="str">
        <f t="shared" si="767"/>
        <v>Бел.лит.</v>
      </c>
      <c r="BC381" s="27" t="str">
        <f t="shared" si="767"/>
        <v>Бел.язык</v>
      </c>
      <c r="BD381" s="27" t="str">
        <f t="shared" si="767"/>
        <v>Русск.язык</v>
      </c>
      <c r="BE381" s="27" t="str">
        <f t="shared" si="767"/>
        <v>Физика</v>
      </c>
      <c r="BF381" s="27" t="str">
        <f t="shared" si="767"/>
        <v>Русск.язык</v>
      </c>
      <c r="BG381" s="27" t="str">
        <f t="shared" si="767"/>
        <v>Математика</v>
      </c>
      <c r="BH381" s="27" t="str">
        <f t="shared" si="767"/>
        <v>География</v>
      </c>
      <c r="BI381" s="27" t="str">
        <f t="shared" si="767"/>
        <v>История</v>
      </c>
      <c r="BJ381" s="27" t="str">
        <f t="shared" si="767"/>
        <v>Химия</v>
      </c>
      <c r="BK381" s="27" t="str">
        <f t="shared" si="767"/>
        <v>Ин.яз./Инф.</v>
      </c>
      <c r="BL381" s="27" t="str">
        <f t="shared" si="767"/>
        <v>Иностр.язык</v>
      </c>
      <c r="BM381" s="27" t="str">
        <f t="shared" si="767"/>
        <v>Физ.культ.и зд.</v>
      </c>
      <c r="BN381" s="27" t="str">
        <f t="shared" si="767"/>
        <v>Математика</v>
      </c>
      <c r="BO381" s="27" t="str">
        <f t="shared" si="767"/>
        <v>Биология/Ин.яз.</v>
      </c>
      <c r="BP381" s="27" t="str">
        <f t="shared" si="767"/>
        <v/>
      </c>
      <c r="BQ381" s="27" t="str">
        <f t="shared" si="767"/>
        <v/>
      </c>
      <c r="BR381" s="27" t="str">
        <f t="shared" si="767"/>
        <v>Иностр.язык</v>
      </c>
      <c r="BS381" s="27" t="str">
        <f t="shared" si="767"/>
        <v/>
      </c>
      <c r="BT381" s="27" t="str">
        <f t="shared" si="767"/>
        <v/>
      </c>
      <c r="BU381" s="27" t="str">
        <f t="shared" si="767"/>
        <v/>
      </c>
      <c r="BW381" s="42" t="s">
        <v>211</v>
      </c>
      <c r="BX381" s="29">
        <v>3</v>
      </c>
      <c r="BY381" s="69" t="str">
        <f t="shared" ref="BY381:CU381" si="768">IF(AND(BY299&lt;&gt;"",BY299&lt;&gt;"."),INDEX($AH$4:$AH$111,MATCH(BY299,$AK$4:$AK$111,0)),"")</f>
        <v>труд</v>
      </c>
      <c r="BZ381" s="69" t="str">
        <f t="shared" si="768"/>
        <v>беляз</v>
      </c>
      <c r="CA381" s="69" t="str">
        <f t="shared" si="768"/>
        <v>ист</v>
      </c>
      <c r="CB381" s="69" t="str">
        <f t="shared" si="768"/>
        <v>беллит</v>
      </c>
      <c r="CC381" s="69" t="str">
        <f t="shared" si="768"/>
        <v>беляз</v>
      </c>
      <c r="CD381" s="69" t="str">
        <f t="shared" si="768"/>
        <v>русяз</v>
      </c>
      <c r="CE381" s="69" t="str">
        <f t="shared" si="768"/>
        <v>физ</v>
      </c>
      <c r="CF381" s="69" t="str">
        <f t="shared" si="768"/>
        <v>русяз</v>
      </c>
      <c r="CG381" s="69" t="str">
        <f t="shared" si="768"/>
        <v>мат</v>
      </c>
      <c r="CH381" s="69" t="str">
        <f t="shared" si="768"/>
        <v>гео</v>
      </c>
      <c r="CI381" s="69" t="str">
        <f t="shared" si="768"/>
        <v>ист</v>
      </c>
      <c r="CJ381" s="69" t="str">
        <f t="shared" si="768"/>
        <v>хим</v>
      </c>
      <c r="CK381" s="69" t="str">
        <f t="shared" si="768"/>
        <v>анг</v>
      </c>
      <c r="CL381" s="69" t="str">
        <f t="shared" si="768"/>
        <v>анг</v>
      </c>
      <c r="CM381" s="69" t="str">
        <f t="shared" si="768"/>
        <v>фк</v>
      </c>
      <c r="CN381" s="69" t="str">
        <f t="shared" si="768"/>
        <v>мат</v>
      </c>
      <c r="CO381" s="69" t="str">
        <f t="shared" si="768"/>
        <v>био</v>
      </c>
      <c r="CP381" s="69" t="str">
        <f t="shared" si="768"/>
        <v/>
      </c>
      <c r="CQ381" s="69" t="str">
        <f t="shared" si="768"/>
        <v/>
      </c>
      <c r="CR381" s="69" t="str">
        <f t="shared" si="768"/>
        <v>анг</v>
      </c>
      <c r="CS381" s="69" t="str">
        <f t="shared" si="768"/>
        <v/>
      </c>
      <c r="CT381" s="69" t="str">
        <f t="shared" si="768"/>
        <v/>
      </c>
      <c r="CU381" s="69" t="str">
        <f t="shared" si="768"/>
        <v/>
      </c>
      <c r="CX381" s="42" t="s">
        <v>211</v>
      </c>
      <c r="CY381" s="29">
        <v>3</v>
      </c>
      <c r="CZ381" s="69" t="str">
        <f t="shared" ref="CZ381:DV381" si="769">IF(AND(CZ299&lt;&gt;"",CZ299&lt;&gt;"."),INDEX($AH$4:$AH$111,MATCH(CZ299,$AK$4:$AK$111,0)),"")</f>
        <v>труд</v>
      </c>
      <c r="DA381" s="69" t="str">
        <f t="shared" si="769"/>
        <v/>
      </c>
      <c r="DB381" s="69" t="str">
        <f t="shared" si="769"/>
        <v/>
      </c>
      <c r="DC381" s="69" t="str">
        <f t="shared" si="769"/>
        <v/>
      </c>
      <c r="DD381" s="69" t="str">
        <f t="shared" si="769"/>
        <v/>
      </c>
      <c r="DE381" s="69" t="str">
        <f t="shared" si="769"/>
        <v/>
      </c>
      <c r="DF381" s="69" t="str">
        <f t="shared" si="769"/>
        <v/>
      </c>
      <c r="DG381" s="69" t="str">
        <f t="shared" si="769"/>
        <v/>
      </c>
      <c r="DH381" s="69" t="str">
        <f t="shared" si="769"/>
        <v/>
      </c>
      <c r="DI381" s="69" t="str">
        <f t="shared" si="769"/>
        <v/>
      </c>
      <c r="DJ381" s="69" t="str">
        <f t="shared" si="769"/>
        <v/>
      </c>
      <c r="DK381" s="69" t="str">
        <f t="shared" si="769"/>
        <v/>
      </c>
      <c r="DL381" s="69" t="str">
        <f t="shared" si="769"/>
        <v>анг</v>
      </c>
      <c r="DM381" s="69" t="str">
        <f t="shared" si="769"/>
        <v>анг</v>
      </c>
      <c r="DN381" s="69" t="str">
        <f t="shared" si="769"/>
        <v>фк</v>
      </c>
      <c r="DO381" s="69" t="str">
        <f t="shared" si="769"/>
        <v/>
      </c>
      <c r="DP381" s="69" t="str">
        <f t="shared" si="769"/>
        <v>анг</v>
      </c>
      <c r="DQ381" s="69" t="str">
        <f t="shared" si="769"/>
        <v/>
      </c>
      <c r="DR381" s="69" t="str">
        <f t="shared" si="769"/>
        <v/>
      </c>
      <c r="DS381" s="69" t="str">
        <f t="shared" si="769"/>
        <v>анг</v>
      </c>
      <c r="DT381" s="69" t="str">
        <f t="shared" si="769"/>
        <v/>
      </c>
      <c r="DU381" s="69" t="str">
        <f t="shared" si="769"/>
        <v/>
      </c>
      <c r="DV381" s="69" t="str">
        <f t="shared" si="769"/>
        <v/>
      </c>
      <c r="DX381" s="42" t="s">
        <v>211</v>
      </c>
      <c r="DY381" s="29">
        <v>3</v>
      </c>
      <c r="DZ381" s="69" t="str">
        <f t="shared" ref="DZ381:EV381" si="770">IF(AND(DZ299&lt;&gt;"",DZ299&lt;&gt;"."),INDEX($AH$4:$AH$111,MATCH(DZ299,$AK$4:$AK$111,0)),"")</f>
        <v/>
      </c>
      <c r="EA381" s="69" t="str">
        <f t="shared" si="770"/>
        <v/>
      </c>
      <c r="EB381" s="69" t="str">
        <f t="shared" si="770"/>
        <v/>
      </c>
      <c r="EC381" s="69" t="str">
        <f t="shared" si="770"/>
        <v/>
      </c>
      <c r="ED381" s="69" t="str">
        <f t="shared" si="770"/>
        <v/>
      </c>
      <c r="EE381" s="69" t="str">
        <f t="shared" si="770"/>
        <v/>
      </c>
      <c r="EF381" s="69" t="str">
        <f t="shared" si="770"/>
        <v/>
      </c>
      <c r="EG381" s="69" t="str">
        <f t="shared" si="770"/>
        <v/>
      </c>
      <c r="EH381" s="69" t="str">
        <f t="shared" si="770"/>
        <v/>
      </c>
      <c r="EI381" s="69" t="str">
        <f t="shared" si="770"/>
        <v/>
      </c>
      <c r="EJ381" s="69" t="str">
        <f t="shared" si="770"/>
        <v/>
      </c>
      <c r="EK381" s="69" t="str">
        <f t="shared" si="770"/>
        <v/>
      </c>
      <c r="EL381" s="69" t="str">
        <f t="shared" si="770"/>
        <v>инф</v>
      </c>
      <c r="EM381" s="69" t="str">
        <f t="shared" si="770"/>
        <v/>
      </c>
      <c r="EN381" s="69" t="str">
        <f t="shared" si="770"/>
        <v/>
      </c>
      <c r="EO381" s="69" t="str">
        <f t="shared" si="770"/>
        <v/>
      </c>
      <c r="EP381" s="69" t="str">
        <f t="shared" si="770"/>
        <v/>
      </c>
      <c r="EQ381" s="69" t="str">
        <f t="shared" si="770"/>
        <v/>
      </c>
      <c r="ER381" s="69" t="str">
        <f t="shared" si="770"/>
        <v/>
      </c>
      <c r="ES381" s="69" t="str">
        <f t="shared" si="770"/>
        <v/>
      </c>
      <c r="ET381" s="69" t="str">
        <f t="shared" si="770"/>
        <v/>
      </c>
      <c r="EU381" s="69" t="str">
        <f t="shared" si="770"/>
        <v/>
      </c>
      <c r="EV381" s="69" t="str">
        <f t="shared" si="770"/>
        <v/>
      </c>
      <c r="EX381" s="42" t="s">
        <v>211</v>
      </c>
      <c r="EY381" s="29">
        <v>3</v>
      </c>
      <c r="EZ381" s="69" t="str">
        <f t="shared" ref="EZ381:FV381" si="771">IF(AND(EZ299&lt;&gt;"",EZ299&lt;&gt;"."),INDEX($AH$4:$AH$111,MATCH(EZ299,$AK$4:$AK$111,0)),"")</f>
        <v/>
      </c>
      <c r="FA381" s="69" t="str">
        <f t="shared" si="771"/>
        <v/>
      </c>
      <c r="FB381" s="69" t="str">
        <f t="shared" si="771"/>
        <v/>
      </c>
      <c r="FC381" s="69" t="str">
        <f t="shared" si="771"/>
        <v/>
      </c>
      <c r="FD381" s="69" t="str">
        <f t="shared" si="771"/>
        <v/>
      </c>
      <c r="FE381" s="69" t="str">
        <f t="shared" si="771"/>
        <v/>
      </c>
      <c r="FF381" s="69" t="str">
        <f t="shared" si="771"/>
        <v/>
      </c>
      <c r="FG381" s="69" t="str">
        <f t="shared" si="771"/>
        <v/>
      </c>
      <c r="FH381" s="69" t="str">
        <f t="shared" si="771"/>
        <v/>
      </c>
      <c r="FI381" s="69" t="str">
        <f t="shared" si="771"/>
        <v/>
      </c>
      <c r="FJ381" s="69" t="str">
        <f t="shared" si="771"/>
        <v/>
      </c>
      <c r="FK381" s="69" t="str">
        <f t="shared" si="771"/>
        <v/>
      </c>
      <c r="FL381" s="69" t="str">
        <f t="shared" si="771"/>
        <v/>
      </c>
      <c r="FM381" s="69" t="str">
        <f t="shared" si="771"/>
        <v/>
      </c>
      <c r="FN381" s="69" t="str">
        <f t="shared" si="771"/>
        <v/>
      </c>
      <c r="FO381" s="69" t="str">
        <f t="shared" si="771"/>
        <v/>
      </c>
      <c r="FP381" s="69" t="str">
        <f t="shared" si="771"/>
        <v/>
      </c>
      <c r="FQ381" s="69" t="str">
        <f t="shared" si="771"/>
        <v/>
      </c>
      <c r="FR381" s="69" t="str">
        <f t="shared" si="771"/>
        <v/>
      </c>
      <c r="FS381" s="69" t="str">
        <f t="shared" si="771"/>
        <v/>
      </c>
      <c r="FT381" s="69" t="str">
        <f t="shared" si="771"/>
        <v/>
      </c>
      <c r="FU381" s="69" t="str">
        <f t="shared" si="771"/>
        <v/>
      </c>
      <c r="FV381" s="69" t="str">
        <f t="shared" si="771"/>
        <v/>
      </c>
    </row>
    <row r="382" spans="9:178" x14ac:dyDescent="0.25">
      <c r="I382" s="25" t="s">
        <v>211</v>
      </c>
      <c r="J382" s="29">
        <v>4</v>
      </c>
      <c r="K382" s="97" t="str">
        <f t="shared" ref="K382:AR382" si="772">IF(K300="","",INDEX($AU$4:$AU$111,MATCH(K300,$AS$4:$AS$111,0)))</f>
        <v/>
      </c>
      <c r="L382" s="97" t="str">
        <f t="shared" si="772"/>
        <v/>
      </c>
      <c r="M382" s="97" t="str">
        <f t="shared" si="772"/>
        <v>Русская литература</v>
      </c>
      <c r="N382" s="97" t="str">
        <f t="shared" si="772"/>
        <v>Белорусская литература</v>
      </c>
      <c r="O382" s="97" t="str">
        <f t="shared" si="772"/>
        <v>Белорусский язык</v>
      </c>
      <c r="P382" s="97" t="str">
        <f t="shared" si="772"/>
        <v/>
      </c>
      <c r="Q382" s="97" t="str">
        <f t="shared" si="772"/>
        <v>Белорусская литература</v>
      </c>
      <c r="R382" s="97" t="str">
        <f t="shared" si="772"/>
        <v/>
      </c>
      <c r="S382" s="97" t="str">
        <f t="shared" si="772"/>
        <v/>
      </c>
      <c r="T382" s="97" t="str">
        <f t="shared" si="772"/>
        <v>Английский язык</v>
      </c>
      <c r="U382" s="97" t="str">
        <f t="shared" si="772"/>
        <v>Английский язык</v>
      </c>
      <c r="V382" s="97" t="str">
        <f t="shared" si="772"/>
        <v>Английский язык</v>
      </c>
      <c r="W382" s="97" t="str">
        <f t="shared" si="772"/>
        <v>Английский язык</v>
      </c>
      <c r="X382" s="97" t="str">
        <f t="shared" si="772"/>
        <v>Английский язык</v>
      </c>
      <c r="Y382" s="97" t="str">
        <f t="shared" si="772"/>
        <v>Английский язык</v>
      </c>
      <c r="Z382" s="97" t="str">
        <f t="shared" si="772"/>
        <v>Математика</v>
      </c>
      <c r="AA382" s="97" t="str">
        <f t="shared" si="772"/>
        <v>Математика</v>
      </c>
      <c r="AB382" s="97" t="str">
        <f t="shared" si="772"/>
        <v>Математика</v>
      </c>
      <c r="AC382" s="97" t="str">
        <f t="shared" si="772"/>
        <v>Математика</v>
      </c>
      <c r="AD382" s="97" t="str">
        <f t="shared" si="772"/>
        <v>Информатика</v>
      </c>
      <c r="AE382" s="97" t="str">
        <f t="shared" si="772"/>
        <v>Физика</v>
      </c>
      <c r="AF382" s="97" t="str">
        <f t="shared" si="772"/>
        <v>Биология</v>
      </c>
      <c r="AG382" s="97" t="str">
        <f t="shared" si="772"/>
        <v>Химия</v>
      </c>
      <c r="AH382" s="97" t="str">
        <f t="shared" si="772"/>
        <v/>
      </c>
      <c r="AI382" s="97" t="str">
        <f t="shared" si="772"/>
        <v/>
      </c>
      <c r="AJ382" s="97" t="str">
        <f t="shared" si="772"/>
        <v>История</v>
      </c>
      <c r="AK382" s="97" t="str">
        <f t="shared" si="772"/>
        <v/>
      </c>
      <c r="AL382" s="97" t="str">
        <f t="shared" si="772"/>
        <v>История</v>
      </c>
      <c r="AM382" s="97" t="str">
        <f t="shared" si="772"/>
        <v>Физическая культура</v>
      </c>
      <c r="AN382" s="97" t="str">
        <f t="shared" si="772"/>
        <v/>
      </c>
      <c r="AO382" s="97" t="str">
        <f t="shared" si="772"/>
        <v/>
      </c>
      <c r="AP382" s="97" t="str">
        <f t="shared" si="772"/>
        <v>Трудовое обучение</v>
      </c>
      <c r="AQ382" s="97" t="str">
        <f t="shared" si="772"/>
        <v>Трудовое обучение</v>
      </c>
      <c r="AR382" s="97" t="str">
        <f t="shared" si="772"/>
        <v/>
      </c>
      <c r="AW382" s="42" t="s">
        <v>211</v>
      </c>
      <c r="AX382" s="29">
        <v>4</v>
      </c>
      <c r="AY382" s="27" t="str">
        <f t="shared" ref="AY382:BU382" si="773">AY300</f>
        <v>Математика</v>
      </c>
      <c r="AZ382" s="27" t="str">
        <f t="shared" si="773"/>
        <v>Бел.лит.</v>
      </c>
      <c r="BA382" s="27" t="str">
        <f t="shared" si="773"/>
        <v>Труд.обуч.</v>
      </c>
      <c r="BB382" s="27" t="str">
        <f t="shared" si="773"/>
        <v>Бел.язык</v>
      </c>
      <c r="BC382" s="27" t="str">
        <f t="shared" si="773"/>
        <v>Бел.лит.</v>
      </c>
      <c r="BD382" s="27" t="str">
        <f t="shared" si="773"/>
        <v>Математика</v>
      </c>
      <c r="BE382" s="27" t="str">
        <f t="shared" si="773"/>
        <v>История</v>
      </c>
      <c r="BF382" s="27" t="str">
        <f t="shared" si="773"/>
        <v>Русск.лит.</v>
      </c>
      <c r="BG382" s="27" t="str">
        <f t="shared" si="773"/>
        <v>Химия</v>
      </c>
      <c r="BH382" s="27" t="str">
        <f t="shared" si="773"/>
        <v>Физ.культ.и зд.</v>
      </c>
      <c r="BI382" s="27" t="str">
        <f t="shared" si="773"/>
        <v>Иностр.язык</v>
      </c>
      <c r="BJ382" s="27" t="str">
        <f t="shared" si="773"/>
        <v>Иностр.язык</v>
      </c>
      <c r="BK382" s="27" t="str">
        <f t="shared" si="773"/>
        <v>Инф./Ин.яз.</v>
      </c>
      <c r="BL382" s="27" t="str">
        <f t="shared" si="773"/>
        <v>Математика</v>
      </c>
      <c r="BM382" s="27" t="str">
        <f t="shared" si="773"/>
        <v>Мат./Физика</v>
      </c>
      <c r="BN382" s="27" t="str">
        <f t="shared" si="773"/>
        <v>Биология</v>
      </c>
      <c r="BO382" s="27" t="str">
        <f t="shared" si="773"/>
        <v>История</v>
      </c>
      <c r="BP382" s="27" t="str">
        <f t="shared" si="773"/>
        <v/>
      </c>
      <c r="BQ382" s="27" t="str">
        <f t="shared" si="773"/>
        <v/>
      </c>
      <c r="BR382" s="27" t="str">
        <f t="shared" si="773"/>
        <v/>
      </c>
      <c r="BS382" s="27" t="str">
        <f t="shared" si="773"/>
        <v/>
      </c>
      <c r="BT382" s="27" t="str">
        <f t="shared" si="773"/>
        <v/>
      </c>
      <c r="BU382" s="27" t="str">
        <f t="shared" si="773"/>
        <v/>
      </c>
      <c r="BW382" s="42" t="s">
        <v>211</v>
      </c>
      <c r="BX382" s="29">
        <v>4</v>
      </c>
      <c r="BY382" s="69" t="str">
        <f t="shared" ref="BY382:CU382" si="774">IF(AND(BY300&lt;&gt;"",BY300&lt;&gt;"."),INDEX($AH$4:$AH$111,MATCH(BY300,$AK$4:$AK$111,0)),"")</f>
        <v>мат</v>
      </c>
      <c r="BZ382" s="69" t="str">
        <f t="shared" si="774"/>
        <v>беллит</v>
      </c>
      <c r="CA382" s="69" t="str">
        <f t="shared" si="774"/>
        <v>труд</v>
      </c>
      <c r="CB382" s="69" t="str">
        <f t="shared" si="774"/>
        <v>беляз</v>
      </c>
      <c r="CC382" s="69" t="str">
        <f t="shared" si="774"/>
        <v>беллит</v>
      </c>
      <c r="CD382" s="69" t="str">
        <f t="shared" si="774"/>
        <v>мат</v>
      </c>
      <c r="CE382" s="69" t="str">
        <f t="shared" si="774"/>
        <v>ист</v>
      </c>
      <c r="CF382" s="69" t="str">
        <f t="shared" si="774"/>
        <v>руслит</v>
      </c>
      <c r="CG382" s="69" t="str">
        <f t="shared" si="774"/>
        <v>хим</v>
      </c>
      <c r="CH382" s="69" t="str">
        <f t="shared" si="774"/>
        <v>фк</v>
      </c>
      <c r="CI382" s="69" t="str">
        <f t="shared" si="774"/>
        <v>анг</v>
      </c>
      <c r="CJ382" s="69" t="str">
        <f t="shared" si="774"/>
        <v>анг</v>
      </c>
      <c r="CK382" s="69" t="str">
        <f t="shared" si="774"/>
        <v>инф</v>
      </c>
      <c r="CL382" s="69" t="str">
        <f t="shared" si="774"/>
        <v>мат</v>
      </c>
      <c r="CM382" s="69" t="str">
        <f t="shared" si="774"/>
        <v>мат</v>
      </c>
      <c r="CN382" s="69" t="str">
        <f t="shared" si="774"/>
        <v>био</v>
      </c>
      <c r="CO382" s="69" t="str">
        <f t="shared" si="774"/>
        <v>ист</v>
      </c>
      <c r="CP382" s="69" t="str">
        <f t="shared" si="774"/>
        <v/>
      </c>
      <c r="CQ382" s="69" t="str">
        <f t="shared" si="774"/>
        <v/>
      </c>
      <c r="CR382" s="69" t="str">
        <f t="shared" si="774"/>
        <v/>
      </c>
      <c r="CS382" s="69" t="str">
        <f t="shared" si="774"/>
        <v/>
      </c>
      <c r="CT382" s="69" t="str">
        <f t="shared" si="774"/>
        <v/>
      </c>
      <c r="CU382" s="69" t="str">
        <f t="shared" si="774"/>
        <v/>
      </c>
      <c r="CX382" s="42" t="s">
        <v>211</v>
      </c>
      <c r="CY382" s="29">
        <v>4</v>
      </c>
      <c r="CZ382" s="69" t="str">
        <f t="shared" ref="CZ382:DV382" si="775">IF(AND(CZ300&lt;&gt;"",CZ300&lt;&gt;"."),INDEX($AH$4:$AH$111,MATCH(CZ300,$AK$4:$AK$111,0)),"")</f>
        <v/>
      </c>
      <c r="DA382" s="69" t="str">
        <f t="shared" si="775"/>
        <v/>
      </c>
      <c r="DB382" s="69" t="str">
        <f t="shared" si="775"/>
        <v>труд</v>
      </c>
      <c r="DC382" s="69" t="str">
        <f t="shared" si="775"/>
        <v/>
      </c>
      <c r="DD382" s="69" t="str">
        <f t="shared" si="775"/>
        <v/>
      </c>
      <c r="DE382" s="69" t="str">
        <f t="shared" si="775"/>
        <v/>
      </c>
      <c r="DF382" s="69" t="str">
        <f t="shared" si="775"/>
        <v/>
      </c>
      <c r="DG382" s="69" t="str">
        <f t="shared" si="775"/>
        <v/>
      </c>
      <c r="DH382" s="69" t="str">
        <f t="shared" si="775"/>
        <v/>
      </c>
      <c r="DI382" s="69" t="str">
        <f t="shared" si="775"/>
        <v/>
      </c>
      <c r="DJ382" s="69" t="str">
        <f t="shared" si="775"/>
        <v>анг</v>
      </c>
      <c r="DK382" s="69" t="str">
        <f t="shared" si="775"/>
        <v>анг</v>
      </c>
      <c r="DL382" s="69" t="str">
        <f t="shared" si="775"/>
        <v>анг</v>
      </c>
      <c r="DM382" s="69" t="str">
        <f t="shared" si="775"/>
        <v/>
      </c>
      <c r="DN382" s="69" t="str">
        <f t="shared" si="775"/>
        <v>физ</v>
      </c>
      <c r="DO382" s="69" t="str">
        <f t="shared" si="775"/>
        <v/>
      </c>
      <c r="DP382" s="69" t="str">
        <f t="shared" si="775"/>
        <v/>
      </c>
      <c r="DQ382" s="69" t="str">
        <f t="shared" si="775"/>
        <v/>
      </c>
      <c r="DR382" s="69" t="str">
        <f t="shared" si="775"/>
        <v/>
      </c>
      <c r="DS382" s="69" t="str">
        <f t="shared" si="775"/>
        <v/>
      </c>
      <c r="DT382" s="69" t="str">
        <f t="shared" si="775"/>
        <v/>
      </c>
      <c r="DU382" s="69" t="str">
        <f t="shared" si="775"/>
        <v/>
      </c>
      <c r="DV382" s="69" t="str">
        <f t="shared" si="775"/>
        <v/>
      </c>
      <c r="DX382" s="42" t="s">
        <v>211</v>
      </c>
      <c r="DY382" s="29">
        <v>4</v>
      </c>
      <c r="DZ382" s="69" t="str">
        <f t="shared" ref="DZ382:EV382" si="776">IF(AND(DZ300&lt;&gt;"",DZ300&lt;&gt;"."),INDEX($AH$4:$AH$111,MATCH(DZ300,$AK$4:$AK$111,0)),"")</f>
        <v/>
      </c>
      <c r="EA382" s="69" t="str">
        <f t="shared" si="776"/>
        <v/>
      </c>
      <c r="EB382" s="69" t="str">
        <f t="shared" si="776"/>
        <v/>
      </c>
      <c r="EC382" s="69" t="str">
        <f t="shared" si="776"/>
        <v/>
      </c>
      <c r="ED382" s="69" t="str">
        <f t="shared" si="776"/>
        <v/>
      </c>
      <c r="EE382" s="69" t="str">
        <f t="shared" si="776"/>
        <v/>
      </c>
      <c r="EF382" s="69" t="str">
        <f t="shared" si="776"/>
        <v/>
      </c>
      <c r="EG382" s="69" t="str">
        <f t="shared" si="776"/>
        <v/>
      </c>
      <c r="EH382" s="69" t="str">
        <f t="shared" si="776"/>
        <v/>
      </c>
      <c r="EI382" s="69" t="str">
        <f t="shared" si="776"/>
        <v/>
      </c>
      <c r="EJ382" s="69" t="str">
        <f t="shared" si="776"/>
        <v>анг</v>
      </c>
      <c r="EK382" s="69" t="str">
        <f t="shared" si="776"/>
        <v/>
      </c>
      <c r="EL382" s="69" t="str">
        <f t="shared" si="776"/>
        <v/>
      </c>
      <c r="EM382" s="69" t="str">
        <f t="shared" si="776"/>
        <v/>
      </c>
      <c r="EN382" s="69" t="str">
        <f t="shared" si="776"/>
        <v/>
      </c>
      <c r="EO382" s="69" t="str">
        <f t="shared" si="776"/>
        <v/>
      </c>
      <c r="EP382" s="69" t="str">
        <f t="shared" si="776"/>
        <v/>
      </c>
      <c r="EQ382" s="69" t="str">
        <f t="shared" si="776"/>
        <v/>
      </c>
      <c r="ER382" s="69" t="str">
        <f t="shared" si="776"/>
        <v/>
      </c>
      <c r="ES382" s="69" t="str">
        <f t="shared" si="776"/>
        <v/>
      </c>
      <c r="ET382" s="69" t="str">
        <f t="shared" si="776"/>
        <v/>
      </c>
      <c r="EU382" s="69" t="str">
        <f t="shared" si="776"/>
        <v/>
      </c>
      <c r="EV382" s="69" t="str">
        <f t="shared" si="776"/>
        <v/>
      </c>
      <c r="EX382" s="42" t="s">
        <v>211</v>
      </c>
      <c r="EY382" s="29">
        <v>4</v>
      </c>
      <c r="EZ382" s="69" t="str">
        <f t="shared" ref="EZ382:FV382" si="777">IF(AND(EZ300&lt;&gt;"",EZ300&lt;&gt;"."),INDEX($AH$4:$AH$111,MATCH(EZ300,$AK$4:$AK$111,0)),"")</f>
        <v/>
      </c>
      <c r="FA382" s="69" t="str">
        <f t="shared" si="777"/>
        <v/>
      </c>
      <c r="FB382" s="69" t="str">
        <f t="shared" si="777"/>
        <v/>
      </c>
      <c r="FC382" s="69" t="str">
        <f t="shared" si="777"/>
        <v/>
      </c>
      <c r="FD382" s="69" t="str">
        <f t="shared" si="777"/>
        <v/>
      </c>
      <c r="FE382" s="69" t="str">
        <f t="shared" si="777"/>
        <v/>
      </c>
      <c r="FF382" s="69" t="str">
        <f t="shared" si="777"/>
        <v/>
      </c>
      <c r="FG382" s="69" t="str">
        <f t="shared" si="777"/>
        <v/>
      </c>
      <c r="FH382" s="69" t="str">
        <f t="shared" si="777"/>
        <v/>
      </c>
      <c r="FI382" s="69" t="str">
        <f t="shared" si="777"/>
        <v/>
      </c>
      <c r="FJ382" s="69" t="str">
        <f t="shared" si="777"/>
        <v/>
      </c>
      <c r="FK382" s="69" t="str">
        <f t="shared" si="777"/>
        <v/>
      </c>
      <c r="FL382" s="69" t="str">
        <f t="shared" si="777"/>
        <v/>
      </c>
      <c r="FM382" s="69" t="str">
        <f t="shared" si="777"/>
        <v/>
      </c>
      <c r="FN382" s="69" t="str">
        <f t="shared" si="777"/>
        <v/>
      </c>
      <c r="FO382" s="69" t="str">
        <f t="shared" si="777"/>
        <v/>
      </c>
      <c r="FP382" s="69" t="str">
        <f t="shared" si="777"/>
        <v/>
      </c>
      <c r="FQ382" s="69" t="str">
        <f t="shared" si="777"/>
        <v/>
      </c>
      <c r="FR382" s="69" t="str">
        <f t="shared" si="777"/>
        <v/>
      </c>
      <c r="FS382" s="69" t="str">
        <f t="shared" si="777"/>
        <v/>
      </c>
      <c r="FT382" s="69" t="str">
        <f t="shared" si="777"/>
        <v/>
      </c>
      <c r="FU382" s="69" t="str">
        <f t="shared" si="777"/>
        <v/>
      </c>
      <c r="FV382" s="69" t="str">
        <f t="shared" si="777"/>
        <v/>
      </c>
    </row>
    <row r="383" spans="9:178" x14ac:dyDescent="0.25">
      <c r="I383" s="25" t="s">
        <v>211</v>
      </c>
      <c r="J383" s="29">
        <v>5</v>
      </c>
      <c r="K383" s="97" t="str">
        <f t="shared" ref="K383:AR383" si="778">IF(K301="","",INDEX($AU$4:$AU$111,MATCH(K301,$AS$4:$AS$111,0)))</f>
        <v>Русский язык</v>
      </c>
      <c r="L383" s="97" t="str">
        <f t="shared" si="778"/>
        <v/>
      </c>
      <c r="M383" s="97" t="str">
        <f t="shared" si="778"/>
        <v>Русский язык</v>
      </c>
      <c r="N383" s="97" t="str">
        <f t="shared" si="778"/>
        <v>Русский язык</v>
      </c>
      <c r="O383" s="97" t="str">
        <f t="shared" si="778"/>
        <v>Белорусский язык</v>
      </c>
      <c r="P383" s="97" t="str">
        <f t="shared" si="778"/>
        <v/>
      </c>
      <c r="Q383" s="97" t="str">
        <f t="shared" si="778"/>
        <v>Белорусский язык</v>
      </c>
      <c r="R383" s="97" t="str">
        <f t="shared" si="778"/>
        <v/>
      </c>
      <c r="S383" s="97" t="str">
        <f t="shared" si="778"/>
        <v>Английский язык</v>
      </c>
      <c r="T383" s="97" t="str">
        <f t="shared" si="778"/>
        <v>Английский язык</v>
      </c>
      <c r="U383" s="97" t="str">
        <f t="shared" si="778"/>
        <v>Английский язык</v>
      </c>
      <c r="V383" s="97" t="str">
        <f t="shared" si="778"/>
        <v>Английский язык</v>
      </c>
      <c r="W383" s="97" t="str">
        <f t="shared" si="778"/>
        <v>Английский язык</v>
      </c>
      <c r="X383" s="97" t="str">
        <f t="shared" si="778"/>
        <v>Английский язык</v>
      </c>
      <c r="Y383" s="97" t="str">
        <f t="shared" si="778"/>
        <v>Английский язык</v>
      </c>
      <c r="Z383" s="97" t="str">
        <f t="shared" si="778"/>
        <v>Математика</v>
      </c>
      <c r="AA383" s="97" t="str">
        <f t="shared" si="778"/>
        <v>Математика</v>
      </c>
      <c r="AB383" s="97" t="str">
        <f t="shared" si="778"/>
        <v>Математика</v>
      </c>
      <c r="AC383" s="97" t="str">
        <f t="shared" si="778"/>
        <v/>
      </c>
      <c r="AD383" s="97" t="str">
        <f t="shared" si="778"/>
        <v>Информатика</v>
      </c>
      <c r="AE383" s="97" t="str">
        <f t="shared" si="778"/>
        <v>Физика</v>
      </c>
      <c r="AF383" s="97" t="str">
        <f t="shared" si="778"/>
        <v>Биология</v>
      </c>
      <c r="AG383" s="97" t="str">
        <f t="shared" si="778"/>
        <v>Биология</v>
      </c>
      <c r="AH383" s="97" t="str">
        <f t="shared" si="778"/>
        <v>Химия</v>
      </c>
      <c r="AI383" s="97" t="str">
        <f t="shared" si="778"/>
        <v>География</v>
      </c>
      <c r="AJ383" s="97" t="str">
        <f t="shared" si="778"/>
        <v>История</v>
      </c>
      <c r="AK383" s="97" t="str">
        <f t="shared" si="778"/>
        <v/>
      </c>
      <c r="AL383" s="97" t="str">
        <f t="shared" si="778"/>
        <v/>
      </c>
      <c r="AM383" s="97" t="str">
        <f t="shared" si="778"/>
        <v/>
      </c>
      <c r="AN383" s="97" t="str">
        <f t="shared" si="778"/>
        <v/>
      </c>
      <c r="AO383" s="97" t="str">
        <f t="shared" si="778"/>
        <v/>
      </c>
      <c r="AP383" s="97" t="str">
        <f t="shared" si="778"/>
        <v>Трудовое обучение</v>
      </c>
      <c r="AQ383" s="97" t="str">
        <f t="shared" si="778"/>
        <v/>
      </c>
      <c r="AR383" s="97" t="str">
        <f t="shared" si="778"/>
        <v/>
      </c>
      <c r="AW383" s="42" t="s">
        <v>211</v>
      </c>
      <c r="AX383" s="29">
        <v>5</v>
      </c>
      <c r="AY383" s="27" t="str">
        <f t="shared" ref="AY383:BU383" si="779">AY301</f>
        <v>Иностр.язык</v>
      </c>
      <c r="AZ383" s="27" t="str">
        <f t="shared" si="779"/>
        <v>Иностр.язык</v>
      </c>
      <c r="BA383" s="27" t="str">
        <f t="shared" si="779"/>
        <v>Иностр.язык</v>
      </c>
      <c r="BB383" s="27" t="str">
        <f t="shared" si="779"/>
        <v>Биология</v>
      </c>
      <c r="BC383" s="27" t="str">
        <f t="shared" si="779"/>
        <v>Русск.язык</v>
      </c>
      <c r="BD383" s="27" t="str">
        <f t="shared" si="779"/>
        <v>Бел.язык</v>
      </c>
      <c r="BE383" s="27" t="str">
        <f t="shared" si="779"/>
        <v>Русск.язык</v>
      </c>
      <c r="BF383" s="27" t="str">
        <f t="shared" si="779"/>
        <v>Математика</v>
      </c>
      <c r="BG383" s="27" t="str">
        <f t="shared" si="779"/>
        <v>История</v>
      </c>
      <c r="BH383" s="27" t="str">
        <f t="shared" si="779"/>
        <v>Русск.язык</v>
      </c>
      <c r="BI383" s="27" t="str">
        <f t="shared" si="779"/>
        <v>Математика</v>
      </c>
      <c r="BJ383" s="27" t="str">
        <f t="shared" si="779"/>
        <v>Физика</v>
      </c>
      <c r="BK383" s="27" t="str">
        <f t="shared" si="779"/>
        <v>Математика</v>
      </c>
      <c r="BL383" s="27" t="str">
        <f t="shared" si="779"/>
        <v>Труд.обуч./Инф.</v>
      </c>
      <c r="BM383" s="27" t="str">
        <f t="shared" si="779"/>
        <v>Химия/Биология</v>
      </c>
      <c r="BN383" s="27" t="str">
        <f t="shared" si="779"/>
        <v>Бел.язык</v>
      </c>
      <c r="BO383" s="27" t="str">
        <f t="shared" si="779"/>
        <v>География</v>
      </c>
      <c r="BP383" s="27" t="str">
        <f t="shared" si="779"/>
        <v/>
      </c>
      <c r="BQ383" s="27" t="str">
        <f t="shared" si="779"/>
        <v/>
      </c>
      <c r="BR383" s="27" t="str">
        <f t="shared" si="779"/>
        <v/>
      </c>
      <c r="BS383" s="27" t="str">
        <f t="shared" si="779"/>
        <v/>
      </c>
      <c r="BT383" s="27" t="str">
        <f t="shared" si="779"/>
        <v/>
      </c>
      <c r="BU383" s="27" t="str">
        <f t="shared" si="779"/>
        <v/>
      </c>
      <c r="BW383" s="42" t="s">
        <v>211</v>
      </c>
      <c r="BX383" s="29">
        <v>5</v>
      </c>
      <c r="BY383" s="69" t="str">
        <f t="shared" ref="BY383:CU383" si="780">IF(AND(BY301&lt;&gt;"",BY301&lt;&gt;"."),INDEX($AH$4:$AH$111,MATCH(BY301,$AK$4:$AK$111,0)),"")</f>
        <v>анг</v>
      </c>
      <c r="BZ383" s="69" t="str">
        <f t="shared" si="780"/>
        <v>анг</v>
      </c>
      <c r="CA383" s="69" t="str">
        <f t="shared" si="780"/>
        <v>анг</v>
      </c>
      <c r="CB383" s="69" t="str">
        <f t="shared" si="780"/>
        <v>био</v>
      </c>
      <c r="CC383" s="69" t="str">
        <f t="shared" si="780"/>
        <v>русяз</v>
      </c>
      <c r="CD383" s="69" t="str">
        <f t="shared" si="780"/>
        <v>беляз</v>
      </c>
      <c r="CE383" s="69" t="str">
        <f t="shared" si="780"/>
        <v>русяз</v>
      </c>
      <c r="CF383" s="69" t="str">
        <f t="shared" si="780"/>
        <v>мат</v>
      </c>
      <c r="CG383" s="69" t="str">
        <f t="shared" si="780"/>
        <v>ист</v>
      </c>
      <c r="CH383" s="69" t="str">
        <f t="shared" si="780"/>
        <v>русяз</v>
      </c>
      <c r="CI383" s="69" t="str">
        <f t="shared" si="780"/>
        <v>мат</v>
      </c>
      <c r="CJ383" s="69" t="str">
        <f t="shared" si="780"/>
        <v>физ</v>
      </c>
      <c r="CK383" s="69" t="str">
        <f t="shared" si="780"/>
        <v>мат</v>
      </c>
      <c r="CL383" s="69" t="str">
        <f t="shared" si="780"/>
        <v>труд</v>
      </c>
      <c r="CM383" s="69" t="str">
        <f t="shared" si="780"/>
        <v>хим</v>
      </c>
      <c r="CN383" s="69" t="str">
        <f t="shared" si="780"/>
        <v>беляз</v>
      </c>
      <c r="CO383" s="69" t="str">
        <f t="shared" si="780"/>
        <v>гео</v>
      </c>
      <c r="CP383" s="69" t="str">
        <f t="shared" si="780"/>
        <v/>
      </c>
      <c r="CQ383" s="69" t="str">
        <f t="shared" si="780"/>
        <v/>
      </c>
      <c r="CR383" s="69" t="str">
        <f t="shared" si="780"/>
        <v/>
      </c>
      <c r="CS383" s="69" t="str">
        <f t="shared" si="780"/>
        <v/>
      </c>
      <c r="CT383" s="69" t="str">
        <f t="shared" si="780"/>
        <v/>
      </c>
      <c r="CU383" s="69" t="str">
        <f t="shared" si="780"/>
        <v/>
      </c>
      <c r="CX383" s="42" t="s">
        <v>211</v>
      </c>
      <c r="CY383" s="29">
        <v>5</v>
      </c>
      <c r="CZ383" s="69" t="str">
        <f t="shared" ref="CZ383:DV383" si="781">IF(AND(CZ301&lt;&gt;"",CZ301&lt;&gt;"."),INDEX($AH$4:$AH$111,MATCH(CZ301,$AK$4:$AK$111,0)),"")</f>
        <v>анг</v>
      </c>
      <c r="DA383" s="69" t="str">
        <f t="shared" si="781"/>
        <v>анг</v>
      </c>
      <c r="DB383" s="69" t="str">
        <f t="shared" si="781"/>
        <v>анг</v>
      </c>
      <c r="DC383" s="69" t="str">
        <f t="shared" si="781"/>
        <v/>
      </c>
      <c r="DD383" s="69" t="str">
        <f t="shared" si="781"/>
        <v/>
      </c>
      <c r="DE383" s="69" t="str">
        <f t="shared" si="781"/>
        <v/>
      </c>
      <c r="DF383" s="69" t="str">
        <f t="shared" si="781"/>
        <v/>
      </c>
      <c r="DG383" s="69" t="str">
        <f t="shared" si="781"/>
        <v/>
      </c>
      <c r="DH383" s="69" t="str">
        <f t="shared" si="781"/>
        <v/>
      </c>
      <c r="DI383" s="69" t="str">
        <f t="shared" si="781"/>
        <v/>
      </c>
      <c r="DJ383" s="69" t="str">
        <f t="shared" si="781"/>
        <v/>
      </c>
      <c r="DK383" s="69" t="str">
        <f t="shared" si="781"/>
        <v/>
      </c>
      <c r="DL383" s="69" t="str">
        <f t="shared" si="781"/>
        <v/>
      </c>
      <c r="DM383" s="69" t="str">
        <f t="shared" si="781"/>
        <v>инф</v>
      </c>
      <c r="DN383" s="69" t="str">
        <f t="shared" si="781"/>
        <v>био</v>
      </c>
      <c r="DO383" s="69" t="str">
        <f t="shared" si="781"/>
        <v/>
      </c>
      <c r="DP383" s="69" t="str">
        <f t="shared" si="781"/>
        <v/>
      </c>
      <c r="DQ383" s="69" t="str">
        <f t="shared" si="781"/>
        <v/>
      </c>
      <c r="DR383" s="69" t="str">
        <f t="shared" si="781"/>
        <v/>
      </c>
      <c r="DS383" s="69" t="str">
        <f t="shared" si="781"/>
        <v/>
      </c>
      <c r="DT383" s="69" t="str">
        <f t="shared" si="781"/>
        <v/>
      </c>
      <c r="DU383" s="69" t="str">
        <f t="shared" si="781"/>
        <v/>
      </c>
      <c r="DV383" s="69" t="str">
        <f t="shared" si="781"/>
        <v/>
      </c>
      <c r="DX383" s="42" t="s">
        <v>211</v>
      </c>
      <c r="DY383" s="29">
        <v>5</v>
      </c>
      <c r="DZ383" s="69" t="str">
        <f t="shared" ref="DZ383:EV383" si="782">IF(AND(DZ301&lt;&gt;"",DZ301&lt;&gt;"."),INDEX($AH$4:$AH$111,MATCH(DZ301,$AK$4:$AK$111,0)),"")</f>
        <v/>
      </c>
      <c r="EA383" s="69" t="str">
        <f t="shared" si="782"/>
        <v>анг</v>
      </c>
      <c r="EB383" s="69" t="str">
        <f t="shared" si="782"/>
        <v/>
      </c>
      <c r="EC383" s="69" t="str">
        <f t="shared" si="782"/>
        <v/>
      </c>
      <c r="ED383" s="69" t="str">
        <f t="shared" si="782"/>
        <v/>
      </c>
      <c r="EE383" s="69" t="str">
        <f t="shared" si="782"/>
        <v/>
      </c>
      <c r="EF383" s="69" t="str">
        <f t="shared" si="782"/>
        <v/>
      </c>
      <c r="EG383" s="69" t="str">
        <f t="shared" si="782"/>
        <v/>
      </c>
      <c r="EH383" s="69" t="str">
        <f t="shared" si="782"/>
        <v/>
      </c>
      <c r="EI383" s="69" t="str">
        <f t="shared" si="782"/>
        <v/>
      </c>
      <c r="EJ383" s="69" t="str">
        <f t="shared" si="782"/>
        <v/>
      </c>
      <c r="EK383" s="69" t="str">
        <f t="shared" si="782"/>
        <v/>
      </c>
      <c r="EL383" s="69" t="str">
        <f t="shared" si="782"/>
        <v/>
      </c>
      <c r="EM383" s="69" t="str">
        <f t="shared" si="782"/>
        <v/>
      </c>
      <c r="EN383" s="69" t="str">
        <f t="shared" si="782"/>
        <v/>
      </c>
      <c r="EO383" s="69" t="str">
        <f t="shared" si="782"/>
        <v/>
      </c>
      <c r="EP383" s="69" t="str">
        <f t="shared" si="782"/>
        <v/>
      </c>
      <c r="EQ383" s="69" t="str">
        <f t="shared" si="782"/>
        <v/>
      </c>
      <c r="ER383" s="69" t="str">
        <f t="shared" si="782"/>
        <v/>
      </c>
      <c r="ES383" s="69" t="str">
        <f t="shared" si="782"/>
        <v/>
      </c>
      <c r="ET383" s="69" t="str">
        <f t="shared" si="782"/>
        <v/>
      </c>
      <c r="EU383" s="69" t="str">
        <f t="shared" si="782"/>
        <v/>
      </c>
      <c r="EV383" s="69" t="str">
        <f t="shared" si="782"/>
        <v/>
      </c>
      <c r="EX383" s="42" t="s">
        <v>211</v>
      </c>
      <c r="EY383" s="29">
        <v>5</v>
      </c>
      <c r="EZ383" s="69" t="str">
        <f t="shared" ref="EZ383:FV383" si="783">IF(AND(EZ301&lt;&gt;"",EZ301&lt;&gt;"."),INDEX($AH$4:$AH$111,MATCH(EZ301,$AK$4:$AK$111,0)),"")</f>
        <v/>
      </c>
      <c r="FA383" s="69" t="str">
        <f t="shared" si="783"/>
        <v/>
      </c>
      <c r="FB383" s="69" t="str">
        <f t="shared" si="783"/>
        <v/>
      </c>
      <c r="FC383" s="69" t="str">
        <f t="shared" si="783"/>
        <v/>
      </c>
      <c r="FD383" s="69" t="str">
        <f t="shared" si="783"/>
        <v/>
      </c>
      <c r="FE383" s="69" t="str">
        <f t="shared" si="783"/>
        <v/>
      </c>
      <c r="FF383" s="69" t="str">
        <f t="shared" si="783"/>
        <v/>
      </c>
      <c r="FG383" s="69" t="str">
        <f t="shared" si="783"/>
        <v/>
      </c>
      <c r="FH383" s="69" t="str">
        <f t="shared" si="783"/>
        <v/>
      </c>
      <c r="FI383" s="69" t="str">
        <f t="shared" si="783"/>
        <v/>
      </c>
      <c r="FJ383" s="69" t="str">
        <f t="shared" si="783"/>
        <v/>
      </c>
      <c r="FK383" s="69" t="str">
        <f t="shared" si="783"/>
        <v/>
      </c>
      <c r="FL383" s="69" t="str">
        <f t="shared" si="783"/>
        <v/>
      </c>
      <c r="FM383" s="69" t="str">
        <f t="shared" si="783"/>
        <v/>
      </c>
      <c r="FN383" s="69" t="str">
        <f t="shared" si="783"/>
        <v/>
      </c>
      <c r="FO383" s="69" t="str">
        <f t="shared" si="783"/>
        <v/>
      </c>
      <c r="FP383" s="69" t="str">
        <f t="shared" si="783"/>
        <v/>
      </c>
      <c r="FQ383" s="69" t="str">
        <f t="shared" si="783"/>
        <v/>
      </c>
      <c r="FR383" s="69" t="str">
        <f t="shared" si="783"/>
        <v/>
      </c>
      <c r="FS383" s="69" t="str">
        <f t="shared" si="783"/>
        <v/>
      </c>
      <c r="FT383" s="69" t="str">
        <f t="shared" si="783"/>
        <v/>
      </c>
      <c r="FU383" s="69" t="str">
        <f t="shared" si="783"/>
        <v/>
      </c>
      <c r="FV383" s="69" t="str">
        <f t="shared" si="783"/>
        <v/>
      </c>
    </row>
    <row r="384" spans="9:178" x14ac:dyDescent="0.25">
      <c r="I384" s="25" t="s">
        <v>211</v>
      </c>
      <c r="J384" s="29">
        <v>6</v>
      </c>
      <c r="K384" s="97" t="str">
        <f t="shared" ref="K384:AR384" si="784">IF(K302="","",INDEX($AU$4:$AU$111,MATCH(K302,$AS$4:$AS$111,0)))</f>
        <v/>
      </c>
      <c r="L384" s="97" t="str">
        <f t="shared" si="784"/>
        <v>Русская литература</v>
      </c>
      <c r="M384" s="97" t="str">
        <f t="shared" si="784"/>
        <v>Русская литература</v>
      </c>
      <c r="N384" s="97" t="str">
        <f t="shared" si="784"/>
        <v>Русская литература</v>
      </c>
      <c r="O384" s="97" t="str">
        <f t="shared" si="784"/>
        <v>Белорусская литература</v>
      </c>
      <c r="P384" s="97" t="str">
        <f t="shared" si="784"/>
        <v/>
      </c>
      <c r="Q384" s="97" t="str">
        <f t="shared" si="784"/>
        <v>Белорусская литература</v>
      </c>
      <c r="R384" s="97" t="str">
        <f t="shared" si="784"/>
        <v>Белорусский язык</v>
      </c>
      <c r="S384" s="97" t="str">
        <f t="shared" si="784"/>
        <v>Английский язык</v>
      </c>
      <c r="T384" s="97" t="str">
        <f t="shared" si="784"/>
        <v>Английский язык</v>
      </c>
      <c r="U384" s="97" t="str">
        <f t="shared" si="784"/>
        <v>Английский язык</v>
      </c>
      <c r="V384" s="97" t="str">
        <f t="shared" si="784"/>
        <v/>
      </c>
      <c r="W384" s="97" t="str">
        <f t="shared" si="784"/>
        <v/>
      </c>
      <c r="X384" s="97" t="str">
        <f t="shared" si="784"/>
        <v>Английский язык</v>
      </c>
      <c r="Y384" s="97" t="str">
        <f t="shared" si="784"/>
        <v/>
      </c>
      <c r="Z384" s="97" t="str">
        <f t="shared" si="784"/>
        <v>Математика</v>
      </c>
      <c r="AA384" s="97" t="str">
        <f t="shared" si="784"/>
        <v>Математика</v>
      </c>
      <c r="AB384" s="97" t="str">
        <f t="shared" si="784"/>
        <v>Математика</v>
      </c>
      <c r="AC384" s="97" t="str">
        <f t="shared" si="784"/>
        <v>Математика</v>
      </c>
      <c r="AD384" s="97" t="str">
        <f t="shared" si="784"/>
        <v>Информатика</v>
      </c>
      <c r="AE384" s="97" t="str">
        <f t="shared" si="784"/>
        <v>Физика</v>
      </c>
      <c r="AF384" s="97" t="str">
        <f t="shared" si="784"/>
        <v>Биология</v>
      </c>
      <c r="AG384" s="97" t="str">
        <f t="shared" si="784"/>
        <v>Химия</v>
      </c>
      <c r="AH384" s="97" t="str">
        <f t="shared" si="784"/>
        <v>Химия</v>
      </c>
      <c r="AI384" s="97" t="str">
        <f t="shared" si="784"/>
        <v/>
      </c>
      <c r="AJ384" s="97" t="str">
        <f t="shared" si="784"/>
        <v>Искусство</v>
      </c>
      <c r="AK384" s="97" t="str">
        <f t="shared" si="784"/>
        <v/>
      </c>
      <c r="AL384" s="97" t="str">
        <f t="shared" si="784"/>
        <v>История</v>
      </c>
      <c r="AM384" s="97" t="str">
        <f t="shared" si="784"/>
        <v/>
      </c>
      <c r="AN384" s="97" t="str">
        <f t="shared" si="784"/>
        <v/>
      </c>
      <c r="AO384" s="97" t="str">
        <f t="shared" si="784"/>
        <v/>
      </c>
      <c r="AP384" s="97" t="str">
        <f t="shared" si="784"/>
        <v/>
      </c>
      <c r="AQ384" s="97" t="str">
        <f t="shared" si="784"/>
        <v>Трудовое обучение</v>
      </c>
      <c r="AR384" s="97" t="str">
        <f t="shared" si="784"/>
        <v/>
      </c>
      <c r="AW384" s="42" t="s">
        <v>211</v>
      </c>
      <c r="AX384" s="29">
        <v>6</v>
      </c>
      <c r="AY384" s="27" t="str">
        <f t="shared" ref="AY384:BU384" si="785">AY302</f>
        <v>История</v>
      </c>
      <c r="AZ384" s="27" t="str">
        <f t="shared" si="785"/>
        <v>Математика</v>
      </c>
      <c r="BA384" s="27" t="str">
        <f t="shared" si="785"/>
        <v>Математика</v>
      </c>
      <c r="BB384" s="27" t="str">
        <f t="shared" si="785"/>
        <v>Искусство</v>
      </c>
      <c r="BC384" s="27" t="str">
        <f t="shared" si="785"/>
        <v>Русск.лит.</v>
      </c>
      <c r="BD384" s="27" t="str">
        <f t="shared" si="785"/>
        <v>Бел.лит.</v>
      </c>
      <c r="BE384" s="27" t="str">
        <f t="shared" si="785"/>
        <v>Русск.лит.</v>
      </c>
      <c r="BF384" s="27" t="str">
        <f t="shared" si="785"/>
        <v>Физика</v>
      </c>
      <c r="BG384" s="27" t="str">
        <f t="shared" si="785"/>
        <v>Биология</v>
      </c>
      <c r="BH384" s="27" t="str">
        <f t="shared" si="785"/>
        <v>Иностр.язык</v>
      </c>
      <c r="BI384" s="27" t="str">
        <f t="shared" si="785"/>
        <v>Химия</v>
      </c>
      <c r="BJ384" s="27" t="str">
        <f t="shared" si="785"/>
        <v>Русск.лит.</v>
      </c>
      <c r="BK384" s="27" t="str">
        <f t="shared" si="785"/>
        <v>Бел.язык</v>
      </c>
      <c r="BL384" s="27" t="str">
        <f t="shared" si="785"/>
        <v>Инф./Труд.обуч.</v>
      </c>
      <c r="BM384" s="27" t="str">
        <f t="shared" si="785"/>
        <v>Мат./Хим./Ин.яз./Ин.яз.</v>
      </c>
      <c r="BN384" s="27" t="str">
        <f t="shared" si="785"/>
        <v>Бел.лит.</v>
      </c>
      <c r="BO384" s="27" t="str">
        <f t="shared" si="785"/>
        <v>Математика</v>
      </c>
      <c r="BP384" s="27" t="str">
        <f t="shared" si="785"/>
        <v/>
      </c>
      <c r="BQ384" s="27" t="str">
        <f t="shared" si="785"/>
        <v/>
      </c>
      <c r="BR384" s="27" t="str">
        <f t="shared" si="785"/>
        <v/>
      </c>
      <c r="BS384" s="27" t="str">
        <f t="shared" si="785"/>
        <v/>
      </c>
      <c r="BT384" s="27" t="str">
        <f t="shared" si="785"/>
        <v/>
      </c>
      <c r="BU384" s="27" t="str">
        <f t="shared" si="785"/>
        <v/>
      </c>
      <c r="BW384" s="42" t="s">
        <v>211</v>
      </c>
      <c r="BX384" s="29">
        <v>6</v>
      </c>
      <c r="BY384" s="46" t="str">
        <f t="shared" ref="BY384:CU384" si="786">IF(AND(BY302&lt;&gt;"",BY302&lt;&gt;"."),INDEX($AH$4:$AH$111,MATCH(BY302,$AK$4:$AK$111,0)),"")</f>
        <v>ист</v>
      </c>
      <c r="BZ384" s="46" t="str">
        <f t="shared" si="786"/>
        <v>мат</v>
      </c>
      <c r="CA384" s="46" t="str">
        <f t="shared" si="786"/>
        <v>мат</v>
      </c>
      <c r="CB384" s="46" t="str">
        <f t="shared" si="786"/>
        <v>иск</v>
      </c>
      <c r="CC384" s="69" t="str">
        <f t="shared" si="786"/>
        <v>руслит</v>
      </c>
      <c r="CD384" s="69" t="str">
        <f t="shared" si="786"/>
        <v>беллит</v>
      </c>
      <c r="CE384" s="69" t="str">
        <f t="shared" si="786"/>
        <v>руслит</v>
      </c>
      <c r="CF384" s="69" t="str">
        <f t="shared" si="786"/>
        <v>физ</v>
      </c>
      <c r="CG384" s="46" t="str">
        <f t="shared" si="786"/>
        <v>био</v>
      </c>
      <c r="CH384" s="46" t="str">
        <f t="shared" si="786"/>
        <v>анг</v>
      </c>
      <c r="CI384" s="69" t="str">
        <f t="shared" si="786"/>
        <v>хим</v>
      </c>
      <c r="CJ384" s="69" t="str">
        <f t="shared" si="786"/>
        <v>руслит</v>
      </c>
      <c r="CK384" s="69" t="str">
        <f t="shared" si="786"/>
        <v>беляз</v>
      </c>
      <c r="CL384" s="69" t="str">
        <f t="shared" si="786"/>
        <v>инф</v>
      </c>
      <c r="CM384" s="69" t="str">
        <f t="shared" si="786"/>
        <v>мат</v>
      </c>
      <c r="CN384" s="69" t="str">
        <f t="shared" si="786"/>
        <v>беллит</v>
      </c>
      <c r="CO384" s="46" t="str">
        <f t="shared" si="786"/>
        <v>мат</v>
      </c>
      <c r="CP384" s="46" t="str">
        <f t="shared" si="786"/>
        <v/>
      </c>
      <c r="CQ384" s="46" t="str">
        <f t="shared" si="786"/>
        <v/>
      </c>
      <c r="CR384" s="46" t="str">
        <f t="shared" si="786"/>
        <v/>
      </c>
      <c r="CS384" s="46" t="str">
        <f t="shared" si="786"/>
        <v/>
      </c>
      <c r="CT384" s="46" t="str">
        <f t="shared" si="786"/>
        <v/>
      </c>
      <c r="CU384" s="46" t="str">
        <f t="shared" si="786"/>
        <v/>
      </c>
      <c r="CX384" s="42" t="s">
        <v>211</v>
      </c>
      <c r="CY384" s="29">
        <v>6</v>
      </c>
      <c r="CZ384" s="69" t="str">
        <f t="shared" ref="CZ384:DV384" si="787">IF(AND(CZ302&lt;&gt;"",CZ302&lt;&gt;"."),INDEX($AH$4:$AH$111,MATCH(CZ302,$AK$4:$AK$111,0)),"")</f>
        <v/>
      </c>
      <c r="DA384" s="69" t="str">
        <f t="shared" si="787"/>
        <v/>
      </c>
      <c r="DB384" s="69" t="str">
        <f t="shared" si="787"/>
        <v/>
      </c>
      <c r="DC384" s="69" t="str">
        <f t="shared" si="787"/>
        <v/>
      </c>
      <c r="DD384" s="69" t="str">
        <f t="shared" si="787"/>
        <v/>
      </c>
      <c r="DE384" s="69" t="str">
        <f t="shared" si="787"/>
        <v/>
      </c>
      <c r="DF384" s="69" t="str">
        <f t="shared" si="787"/>
        <v/>
      </c>
      <c r="DG384" s="69" t="str">
        <f t="shared" si="787"/>
        <v/>
      </c>
      <c r="DH384" s="69" t="str">
        <f t="shared" si="787"/>
        <v/>
      </c>
      <c r="DI384" s="69" t="str">
        <f t="shared" si="787"/>
        <v>анг</v>
      </c>
      <c r="DJ384" s="69" t="str">
        <f t="shared" si="787"/>
        <v/>
      </c>
      <c r="DK384" s="69" t="str">
        <f t="shared" si="787"/>
        <v/>
      </c>
      <c r="DL384" s="69" t="str">
        <f t="shared" si="787"/>
        <v/>
      </c>
      <c r="DM384" s="69" t="str">
        <f t="shared" si="787"/>
        <v>труд</v>
      </c>
      <c r="DN384" s="69" t="str">
        <f t="shared" si="787"/>
        <v>хим</v>
      </c>
      <c r="DO384" s="69" t="str">
        <f t="shared" si="787"/>
        <v/>
      </c>
      <c r="DP384" s="69" t="str">
        <f t="shared" si="787"/>
        <v/>
      </c>
      <c r="DQ384" s="69" t="str">
        <f t="shared" si="787"/>
        <v/>
      </c>
      <c r="DR384" s="69" t="str">
        <f t="shared" si="787"/>
        <v/>
      </c>
      <c r="DS384" s="69" t="str">
        <f t="shared" si="787"/>
        <v/>
      </c>
      <c r="DT384" s="69" t="str">
        <f t="shared" si="787"/>
        <v/>
      </c>
      <c r="DU384" s="69" t="str">
        <f t="shared" si="787"/>
        <v/>
      </c>
      <c r="DV384" s="69" t="str">
        <f t="shared" si="787"/>
        <v/>
      </c>
      <c r="DX384" s="42" t="s">
        <v>211</v>
      </c>
      <c r="DY384" s="29">
        <v>6</v>
      </c>
      <c r="DZ384" s="69" t="str">
        <f t="shared" ref="DZ384:EV384" si="788">IF(AND(DZ302&lt;&gt;"",DZ302&lt;&gt;"."),INDEX($AH$4:$AH$111,MATCH(DZ302,$AK$4:$AK$111,0)),"")</f>
        <v/>
      </c>
      <c r="EA384" s="69" t="str">
        <f t="shared" si="788"/>
        <v/>
      </c>
      <c r="EB384" s="69" t="str">
        <f t="shared" si="788"/>
        <v/>
      </c>
      <c r="EC384" s="69" t="str">
        <f t="shared" si="788"/>
        <v/>
      </c>
      <c r="ED384" s="69" t="str">
        <f t="shared" si="788"/>
        <v/>
      </c>
      <c r="EE384" s="69" t="str">
        <f t="shared" si="788"/>
        <v/>
      </c>
      <c r="EF384" s="69" t="str">
        <f t="shared" si="788"/>
        <v/>
      </c>
      <c r="EG384" s="69" t="str">
        <f t="shared" si="788"/>
        <v/>
      </c>
      <c r="EH384" s="69" t="str">
        <f t="shared" si="788"/>
        <v/>
      </c>
      <c r="EI384" s="69" t="str">
        <f t="shared" si="788"/>
        <v/>
      </c>
      <c r="EJ384" s="69" t="str">
        <f t="shared" si="788"/>
        <v/>
      </c>
      <c r="EK384" s="69" t="str">
        <f t="shared" si="788"/>
        <v/>
      </c>
      <c r="EL384" s="69" t="str">
        <f t="shared" si="788"/>
        <v/>
      </c>
      <c r="EM384" s="69" t="str">
        <f t="shared" si="788"/>
        <v/>
      </c>
      <c r="EN384" s="69" t="str">
        <f t="shared" si="788"/>
        <v>анг</v>
      </c>
      <c r="EO384" s="69" t="str">
        <f t="shared" si="788"/>
        <v/>
      </c>
      <c r="EP384" s="69" t="str">
        <f t="shared" si="788"/>
        <v/>
      </c>
      <c r="EQ384" s="69" t="str">
        <f t="shared" si="788"/>
        <v/>
      </c>
      <c r="ER384" s="69" t="str">
        <f t="shared" si="788"/>
        <v/>
      </c>
      <c r="ES384" s="69" t="str">
        <f t="shared" si="788"/>
        <v/>
      </c>
      <c r="ET384" s="69" t="str">
        <f t="shared" si="788"/>
        <v/>
      </c>
      <c r="EU384" s="69" t="str">
        <f t="shared" si="788"/>
        <v/>
      </c>
      <c r="EV384" s="69" t="str">
        <f t="shared" si="788"/>
        <v/>
      </c>
      <c r="EX384" s="42" t="s">
        <v>211</v>
      </c>
      <c r="EY384" s="29">
        <v>6</v>
      </c>
      <c r="EZ384" s="69" t="str">
        <f t="shared" ref="EZ384:FV384" si="789">IF(AND(EZ302&lt;&gt;"",EZ302&lt;&gt;"."),INDEX($AH$4:$AH$111,MATCH(EZ302,$AK$4:$AK$111,0)),"")</f>
        <v/>
      </c>
      <c r="FA384" s="69" t="str">
        <f t="shared" si="789"/>
        <v/>
      </c>
      <c r="FB384" s="69" t="str">
        <f t="shared" si="789"/>
        <v/>
      </c>
      <c r="FC384" s="69" t="str">
        <f t="shared" si="789"/>
        <v/>
      </c>
      <c r="FD384" s="69" t="str">
        <f t="shared" si="789"/>
        <v/>
      </c>
      <c r="FE384" s="69" t="str">
        <f t="shared" si="789"/>
        <v/>
      </c>
      <c r="FF384" s="69" t="str">
        <f t="shared" si="789"/>
        <v/>
      </c>
      <c r="FG384" s="69" t="str">
        <f t="shared" si="789"/>
        <v/>
      </c>
      <c r="FH384" s="69" t="str">
        <f t="shared" si="789"/>
        <v/>
      </c>
      <c r="FI384" s="69" t="str">
        <f t="shared" si="789"/>
        <v/>
      </c>
      <c r="FJ384" s="69" t="str">
        <f t="shared" si="789"/>
        <v/>
      </c>
      <c r="FK384" s="69" t="str">
        <f t="shared" si="789"/>
        <v/>
      </c>
      <c r="FL384" s="69" t="str">
        <f t="shared" si="789"/>
        <v/>
      </c>
      <c r="FM384" s="69" t="str">
        <f t="shared" si="789"/>
        <v/>
      </c>
      <c r="FN384" s="69" t="str">
        <f t="shared" si="789"/>
        <v>анг</v>
      </c>
      <c r="FO384" s="69" t="str">
        <f t="shared" si="789"/>
        <v/>
      </c>
      <c r="FP384" s="69" t="str">
        <f t="shared" si="789"/>
        <v/>
      </c>
      <c r="FQ384" s="69" t="str">
        <f t="shared" si="789"/>
        <v/>
      </c>
      <c r="FR384" s="69" t="str">
        <f t="shared" si="789"/>
        <v/>
      </c>
      <c r="FS384" s="69" t="str">
        <f t="shared" si="789"/>
        <v/>
      </c>
      <c r="FT384" s="69" t="str">
        <f t="shared" si="789"/>
        <v/>
      </c>
      <c r="FU384" s="69" t="str">
        <f t="shared" si="789"/>
        <v/>
      </c>
      <c r="FV384" s="69" t="str">
        <f t="shared" si="789"/>
        <v/>
      </c>
    </row>
    <row r="385" spans="9:178" x14ac:dyDescent="0.25">
      <c r="I385" s="25" t="s">
        <v>211</v>
      </c>
      <c r="J385" s="88">
        <v>7</v>
      </c>
      <c r="K385" s="97" t="str">
        <f t="shared" ref="K385:AR385" si="790">IF(K303="","",INDEX($AU$4:$AU$111,MATCH(K303,$AS$4:$AS$111,0)))</f>
        <v/>
      </c>
      <c r="L385" s="97" t="str">
        <f t="shared" si="790"/>
        <v/>
      </c>
      <c r="M385" s="97" t="str">
        <f t="shared" si="790"/>
        <v/>
      </c>
      <c r="N385" s="97" t="str">
        <f t="shared" si="790"/>
        <v/>
      </c>
      <c r="O385" s="97" t="str">
        <f t="shared" si="790"/>
        <v/>
      </c>
      <c r="P385" s="97" t="str">
        <f t="shared" si="790"/>
        <v/>
      </c>
      <c r="Q385" s="97" t="str">
        <f t="shared" si="790"/>
        <v/>
      </c>
      <c r="R385" s="97" t="str">
        <f t="shared" si="790"/>
        <v/>
      </c>
      <c r="S385" s="97" t="str">
        <f t="shared" si="790"/>
        <v/>
      </c>
      <c r="T385" s="97" t="str">
        <f t="shared" si="790"/>
        <v/>
      </c>
      <c r="U385" s="97" t="str">
        <f t="shared" si="790"/>
        <v/>
      </c>
      <c r="V385" s="97" t="str">
        <f t="shared" si="790"/>
        <v/>
      </c>
      <c r="W385" s="97" t="str">
        <f t="shared" si="790"/>
        <v/>
      </c>
      <c r="X385" s="97" t="str">
        <f t="shared" si="790"/>
        <v/>
      </c>
      <c r="Y385" s="97" t="str">
        <f t="shared" si="790"/>
        <v/>
      </c>
      <c r="Z385" s="97" t="str">
        <f t="shared" si="790"/>
        <v/>
      </c>
      <c r="AA385" s="97" t="str">
        <f t="shared" si="790"/>
        <v/>
      </c>
      <c r="AB385" s="97" t="str">
        <f t="shared" si="790"/>
        <v/>
      </c>
      <c r="AC385" s="97" t="str">
        <f t="shared" si="790"/>
        <v/>
      </c>
      <c r="AD385" s="97" t="str">
        <f t="shared" si="790"/>
        <v/>
      </c>
      <c r="AE385" s="97" t="str">
        <f t="shared" si="790"/>
        <v/>
      </c>
      <c r="AF385" s="97" t="str">
        <f t="shared" si="790"/>
        <v/>
      </c>
      <c r="AG385" s="97" t="str">
        <f t="shared" si="790"/>
        <v/>
      </c>
      <c r="AH385" s="97" t="str">
        <f t="shared" si="790"/>
        <v>Химия</v>
      </c>
      <c r="AI385" s="97" t="str">
        <f t="shared" si="790"/>
        <v/>
      </c>
      <c r="AJ385" s="97" t="str">
        <f t="shared" si="790"/>
        <v/>
      </c>
      <c r="AK385" s="97" t="str">
        <f t="shared" si="790"/>
        <v/>
      </c>
      <c r="AL385" s="97" t="str">
        <f t="shared" si="790"/>
        <v/>
      </c>
      <c r="AM385" s="97" t="str">
        <f t="shared" si="790"/>
        <v/>
      </c>
      <c r="AN385" s="97" t="str">
        <f t="shared" si="790"/>
        <v/>
      </c>
      <c r="AO385" s="97" t="str">
        <f t="shared" si="790"/>
        <v/>
      </c>
      <c r="AP385" s="97" t="str">
        <f t="shared" si="790"/>
        <v/>
      </c>
      <c r="AQ385" s="97" t="str">
        <f t="shared" si="790"/>
        <v/>
      </c>
      <c r="AR385" s="97" t="str">
        <f t="shared" si="790"/>
        <v/>
      </c>
      <c r="AW385" s="42" t="s">
        <v>211</v>
      </c>
      <c r="AX385" s="88">
        <v>7</v>
      </c>
      <c r="AY385" s="27" t="str">
        <f t="shared" ref="AY385:BU385" si="791">AY303</f>
        <v/>
      </c>
      <c r="AZ385" s="27" t="str">
        <f t="shared" si="791"/>
        <v/>
      </c>
      <c r="BA385" s="27" t="str">
        <f t="shared" si="791"/>
        <v/>
      </c>
      <c r="BB385" s="27" t="str">
        <f t="shared" si="791"/>
        <v/>
      </c>
      <c r="BC385" s="27" t="str">
        <f t="shared" si="791"/>
        <v/>
      </c>
      <c r="BD385" s="27" t="str">
        <f t="shared" si="791"/>
        <v/>
      </c>
      <c r="BE385" s="27" t="str">
        <f t="shared" si="791"/>
        <v/>
      </c>
      <c r="BF385" s="27" t="str">
        <f t="shared" si="791"/>
        <v/>
      </c>
      <c r="BG385" s="27" t="str">
        <f t="shared" si="791"/>
        <v/>
      </c>
      <c r="BH385" s="27" t="str">
        <f t="shared" si="791"/>
        <v/>
      </c>
      <c r="BI385" s="27" t="str">
        <f t="shared" si="791"/>
        <v/>
      </c>
      <c r="BJ385" s="27" t="str">
        <f t="shared" si="791"/>
        <v/>
      </c>
      <c r="BK385" s="27" t="str">
        <f t="shared" si="791"/>
        <v>Химия</v>
      </c>
      <c r="BL385" s="27" t="str">
        <f t="shared" si="791"/>
        <v/>
      </c>
      <c r="BM385" s="27" t="str">
        <f t="shared" si="791"/>
        <v/>
      </c>
      <c r="BN385" s="27" t="str">
        <f t="shared" si="791"/>
        <v/>
      </c>
      <c r="BO385" s="27" t="str">
        <f t="shared" si="791"/>
        <v/>
      </c>
      <c r="BP385" s="27" t="str">
        <f t="shared" si="791"/>
        <v/>
      </c>
      <c r="BQ385" s="27" t="str">
        <f t="shared" si="791"/>
        <v/>
      </c>
      <c r="BR385" s="27" t="str">
        <f t="shared" si="791"/>
        <v/>
      </c>
      <c r="BS385" s="27" t="str">
        <f t="shared" si="791"/>
        <v/>
      </c>
      <c r="BT385" s="27" t="str">
        <f t="shared" si="791"/>
        <v/>
      </c>
      <c r="BU385" s="27" t="str">
        <f t="shared" si="791"/>
        <v/>
      </c>
      <c r="BW385" s="42" t="s">
        <v>211</v>
      </c>
      <c r="BX385" s="88">
        <v>7</v>
      </c>
      <c r="BY385" s="69" t="str">
        <f t="shared" ref="BY385:CU385" si="792">IF(AND(BY303&lt;&gt;"",BY303&lt;&gt;"."),INDEX($AH$4:$AH$111,MATCH(BY303,$AK$4:$AK$111,0)),"")</f>
        <v/>
      </c>
      <c r="BZ385" s="69" t="str">
        <f t="shared" si="792"/>
        <v/>
      </c>
      <c r="CA385" s="69" t="str">
        <f t="shared" si="792"/>
        <v/>
      </c>
      <c r="CB385" s="69" t="str">
        <f t="shared" si="792"/>
        <v/>
      </c>
      <c r="CC385" s="46" t="str">
        <f t="shared" si="792"/>
        <v/>
      </c>
      <c r="CD385" s="46" t="str">
        <f t="shared" si="792"/>
        <v/>
      </c>
      <c r="CE385" s="46" t="str">
        <f t="shared" si="792"/>
        <v/>
      </c>
      <c r="CF385" s="46" t="str">
        <f t="shared" si="792"/>
        <v/>
      </c>
      <c r="CG385" s="69" t="str">
        <f t="shared" si="792"/>
        <v/>
      </c>
      <c r="CH385" s="69" t="str">
        <f t="shared" si="792"/>
        <v/>
      </c>
      <c r="CI385" s="46" t="str">
        <f t="shared" si="792"/>
        <v/>
      </c>
      <c r="CJ385" s="46" t="str">
        <f t="shared" si="792"/>
        <v/>
      </c>
      <c r="CK385" s="46" t="str">
        <f t="shared" si="792"/>
        <v>хим</v>
      </c>
      <c r="CL385" s="46" t="str">
        <f t="shared" si="792"/>
        <v/>
      </c>
      <c r="CM385" s="46" t="str">
        <f t="shared" si="792"/>
        <v/>
      </c>
      <c r="CN385" s="46" t="str">
        <f t="shared" si="792"/>
        <v/>
      </c>
      <c r="CO385" s="69" t="str">
        <f t="shared" si="792"/>
        <v/>
      </c>
      <c r="CP385" s="69" t="str">
        <f t="shared" si="792"/>
        <v/>
      </c>
      <c r="CQ385" s="69" t="str">
        <f t="shared" si="792"/>
        <v/>
      </c>
      <c r="CR385" s="69" t="str">
        <f t="shared" si="792"/>
        <v/>
      </c>
      <c r="CS385" s="69" t="str">
        <f t="shared" si="792"/>
        <v/>
      </c>
      <c r="CT385" s="69" t="str">
        <f t="shared" si="792"/>
        <v/>
      </c>
      <c r="CU385" s="69" t="str">
        <f t="shared" si="792"/>
        <v/>
      </c>
      <c r="CX385" s="42" t="s">
        <v>211</v>
      </c>
      <c r="CY385" s="88">
        <v>7</v>
      </c>
      <c r="CZ385" s="69" t="str">
        <f t="shared" ref="CZ385:DV385" si="793">IF(AND(CZ303&lt;&gt;"",CZ303&lt;&gt;"."),INDEX($AH$4:$AH$111,MATCH(CZ303,$AK$4:$AK$111,0)),"")</f>
        <v/>
      </c>
      <c r="DA385" s="69" t="str">
        <f t="shared" si="793"/>
        <v/>
      </c>
      <c r="DB385" s="69" t="str">
        <f t="shared" si="793"/>
        <v/>
      </c>
      <c r="DC385" s="69" t="str">
        <f t="shared" si="793"/>
        <v/>
      </c>
      <c r="DD385" s="69" t="str">
        <f t="shared" si="793"/>
        <v/>
      </c>
      <c r="DE385" s="69" t="str">
        <f t="shared" si="793"/>
        <v/>
      </c>
      <c r="DF385" s="69" t="str">
        <f t="shared" si="793"/>
        <v/>
      </c>
      <c r="DG385" s="69" t="str">
        <f t="shared" si="793"/>
        <v/>
      </c>
      <c r="DH385" s="69" t="str">
        <f t="shared" si="793"/>
        <v/>
      </c>
      <c r="DI385" s="69" t="str">
        <f t="shared" si="793"/>
        <v/>
      </c>
      <c r="DJ385" s="69" t="str">
        <f t="shared" si="793"/>
        <v/>
      </c>
      <c r="DK385" s="69" t="str">
        <f t="shared" si="793"/>
        <v/>
      </c>
      <c r="DL385" s="69" t="str">
        <f t="shared" si="793"/>
        <v/>
      </c>
      <c r="DM385" s="69" t="str">
        <f t="shared" si="793"/>
        <v/>
      </c>
      <c r="DN385" s="69" t="str">
        <f t="shared" si="793"/>
        <v/>
      </c>
      <c r="DO385" s="69" t="str">
        <f t="shared" si="793"/>
        <v/>
      </c>
      <c r="DP385" s="69" t="str">
        <f t="shared" si="793"/>
        <v/>
      </c>
      <c r="DQ385" s="69" t="str">
        <f t="shared" si="793"/>
        <v/>
      </c>
      <c r="DR385" s="69" t="str">
        <f t="shared" si="793"/>
        <v/>
      </c>
      <c r="DS385" s="69" t="str">
        <f t="shared" si="793"/>
        <v/>
      </c>
      <c r="DT385" s="69" t="str">
        <f t="shared" si="793"/>
        <v/>
      </c>
      <c r="DU385" s="69" t="str">
        <f t="shared" si="793"/>
        <v/>
      </c>
      <c r="DV385" s="69" t="str">
        <f t="shared" si="793"/>
        <v/>
      </c>
      <c r="DX385" s="42" t="s">
        <v>211</v>
      </c>
      <c r="DY385" s="88">
        <v>7</v>
      </c>
      <c r="DZ385" s="69" t="str">
        <f t="shared" ref="DZ385:EV385" si="794">IF(AND(DZ303&lt;&gt;"",DZ303&lt;&gt;"."),INDEX($AH$4:$AH$111,MATCH(DZ303,$AK$4:$AK$111,0)),"")</f>
        <v/>
      </c>
      <c r="EA385" s="69" t="str">
        <f t="shared" si="794"/>
        <v/>
      </c>
      <c r="EB385" s="69" t="str">
        <f t="shared" si="794"/>
        <v/>
      </c>
      <c r="EC385" s="69" t="str">
        <f t="shared" si="794"/>
        <v/>
      </c>
      <c r="ED385" s="69" t="str">
        <f t="shared" si="794"/>
        <v/>
      </c>
      <c r="EE385" s="69" t="str">
        <f t="shared" si="794"/>
        <v/>
      </c>
      <c r="EF385" s="69" t="str">
        <f t="shared" si="794"/>
        <v/>
      </c>
      <c r="EG385" s="69" t="str">
        <f t="shared" si="794"/>
        <v/>
      </c>
      <c r="EH385" s="69" t="str">
        <f t="shared" si="794"/>
        <v/>
      </c>
      <c r="EI385" s="69" t="str">
        <f t="shared" si="794"/>
        <v/>
      </c>
      <c r="EJ385" s="69" t="str">
        <f t="shared" si="794"/>
        <v/>
      </c>
      <c r="EK385" s="69" t="str">
        <f t="shared" si="794"/>
        <v/>
      </c>
      <c r="EL385" s="69" t="str">
        <f t="shared" si="794"/>
        <v/>
      </c>
      <c r="EM385" s="69" t="str">
        <f t="shared" si="794"/>
        <v/>
      </c>
      <c r="EN385" s="69" t="str">
        <f t="shared" si="794"/>
        <v/>
      </c>
      <c r="EO385" s="69" t="str">
        <f t="shared" si="794"/>
        <v/>
      </c>
      <c r="EP385" s="69" t="str">
        <f t="shared" si="794"/>
        <v/>
      </c>
      <c r="EQ385" s="69" t="str">
        <f t="shared" si="794"/>
        <v/>
      </c>
      <c r="ER385" s="69" t="str">
        <f t="shared" si="794"/>
        <v/>
      </c>
      <c r="ES385" s="69" t="str">
        <f t="shared" si="794"/>
        <v/>
      </c>
      <c r="ET385" s="69" t="str">
        <f t="shared" si="794"/>
        <v/>
      </c>
      <c r="EU385" s="69" t="str">
        <f t="shared" si="794"/>
        <v/>
      </c>
      <c r="EV385" s="69" t="str">
        <f t="shared" si="794"/>
        <v/>
      </c>
      <c r="EX385" s="42" t="s">
        <v>211</v>
      </c>
      <c r="EY385" s="88">
        <v>7</v>
      </c>
      <c r="EZ385" s="69" t="str">
        <f t="shared" ref="EZ385:FV385" si="795">IF(AND(EZ303&lt;&gt;"",EZ303&lt;&gt;"."),INDEX($AH$4:$AH$111,MATCH(EZ303,$AK$4:$AK$111,0)),"")</f>
        <v/>
      </c>
      <c r="FA385" s="69" t="str">
        <f t="shared" si="795"/>
        <v/>
      </c>
      <c r="FB385" s="69" t="str">
        <f t="shared" si="795"/>
        <v/>
      </c>
      <c r="FC385" s="69" t="str">
        <f t="shared" si="795"/>
        <v/>
      </c>
      <c r="FD385" s="69" t="str">
        <f t="shared" si="795"/>
        <v/>
      </c>
      <c r="FE385" s="69" t="str">
        <f t="shared" si="795"/>
        <v/>
      </c>
      <c r="FF385" s="69" t="str">
        <f t="shared" si="795"/>
        <v/>
      </c>
      <c r="FG385" s="69" t="str">
        <f t="shared" si="795"/>
        <v/>
      </c>
      <c r="FH385" s="69" t="str">
        <f t="shared" si="795"/>
        <v/>
      </c>
      <c r="FI385" s="69" t="str">
        <f t="shared" si="795"/>
        <v/>
      </c>
      <c r="FJ385" s="69" t="str">
        <f t="shared" si="795"/>
        <v/>
      </c>
      <c r="FK385" s="69" t="str">
        <f t="shared" si="795"/>
        <v/>
      </c>
      <c r="FL385" s="69" t="str">
        <f t="shared" si="795"/>
        <v/>
      </c>
      <c r="FM385" s="69" t="str">
        <f t="shared" si="795"/>
        <v/>
      </c>
      <c r="FN385" s="69" t="str">
        <f t="shared" si="795"/>
        <v/>
      </c>
      <c r="FO385" s="69" t="str">
        <f t="shared" si="795"/>
        <v/>
      </c>
      <c r="FP385" s="69" t="str">
        <f t="shared" si="795"/>
        <v/>
      </c>
      <c r="FQ385" s="69" t="str">
        <f t="shared" si="795"/>
        <v/>
      </c>
      <c r="FR385" s="69" t="str">
        <f t="shared" si="795"/>
        <v/>
      </c>
      <c r="FS385" s="69" t="str">
        <f t="shared" si="795"/>
        <v/>
      </c>
      <c r="FT385" s="69" t="str">
        <f t="shared" si="795"/>
        <v/>
      </c>
      <c r="FU385" s="69" t="str">
        <f t="shared" si="795"/>
        <v/>
      </c>
      <c r="FV385" s="69" t="str">
        <f t="shared" si="795"/>
        <v/>
      </c>
    </row>
    <row r="386" spans="9:178" x14ac:dyDescent="0.25">
      <c r="I386" s="24" t="s">
        <v>212</v>
      </c>
      <c r="J386" s="29">
        <v>1</v>
      </c>
      <c r="K386" s="98" t="str">
        <f t="shared" ref="K386:AR386" si="796">IF(K304="","",INDEX($AU$4:$AU$111,MATCH(K304,$AS$4:$AS$111,0)))</f>
        <v>Русский язык</v>
      </c>
      <c r="L386" s="98" t="str">
        <f t="shared" si="796"/>
        <v>Русский язык</v>
      </c>
      <c r="M386" s="98" t="str">
        <f t="shared" si="796"/>
        <v>Русский язык</v>
      </c>
      <c r="N386" s="98" t="str">
        <f t="shared" si="796"/>
        <v>Белорусская литература</v>
      </c>
      <c r="O386" s="98" t="str">
        <f t="shared" si="796"/>
        <v>Белорусский язык</v>
      </c>
      <c r="P386" s="98" t="str">
        <f t="shared" si="796"/>
        <v/>
      </c>
      <c r="Q386" s="98" t="str">
        <f t="shared" si="796"/>
        <v>Белорусский язык</v>
      </c>
      <c r="R386" s="98" t="str">
        <f t="shared" si="796"/>
        <v>Белорусская литература</v>
      </c>
      <c r="S386" s="98" t="str">
        <f t="shared" si="796"/>
        <v>Английский язык</v>
      </c>
      <c r="T386" s="98" t="str">
        <f t="shared" si="796"/>
        <v/>
      </c>
      <c r="U386" s="98" t="str">
        <f t="shared" si="796"/>
        <v>Английский язык</v>
      </c>
      <c r="V386" s="98" t="str">
        <f t="shared" si="796"/>
        <v/>
      </c>
      <c r="W386" s="98" t="str">
        <f t="shared" si="796"/>
        <v/>
      </c>
      <c r="X386" s="98" t="str">
        <f t="shared" si="796"/>
        <v/>
      </c>
      <c r="Y386" s="98" t="str">
        <f t="shared" si="796"/>
        <v/>
      </c>
      <c r="Z386" s="98" t="str">
        <f t="shared" si="796"/>
        <v>Математика</v>
      </c>
      <c r="AA386" s="98" t="str">
        <f t="shared" si="796"/>
        <v>Математика</v>
      </c>
      <c r="AB386" s="98" t="str">
        <f t="shared" si="796"/>
        <v>Математика</v>
      </c>
      <c r="AC386" s="98" t="str">
        <f t="shared" si="796"/>
        <v/>
      </c>
      <c r="AD386" s="98" t="str">
        <f t="shared" si="796"/>
        <v>Информатика</v>
      </c>
      <c r="AE386" s="98" t="str">
        <f t="shared" si="796"/>
        <v>Физика</v>
      </c>
      <c r="AF386" s="98" t="str">
        <f t="shared" si="796"/>
        <v>Биология</v>
      </c>
      <c r="AG386" s="98" t="str">
        <f t="shared" si="796"/>
        <v>Биология</v>
      </c>
      <c r="AH386" s="98" t="str">
        <f t="shared" si="796"/>
        <v/>
      </c>
      <c r="AI386" s="98" t="str">
        <f t="shared" si="796"/>
        <v/>
      </c>
      <c r="AJ386" s="98" t="str">
        <f t="shared" si="796"/>
        <v>История</v>
      </c>
      <c r="AK386" s="98" t="str">
        <f t="shared" si="796"/>
        <v/>
      </c>
      <c r="AL386" s="98" t="str">
        <f t="shared" si="796"/>
        <v/>
      </c>
      <c r="AM386" s="98" t="str">
        <f t="shared" si="796"/>
        <v>Физическая культура</v>
      </c>
      <c r="AN386" s="98" t="str">
        <f t="shared" si="796"/>
        <v>Час здоровья и спорта</v>
      </c>
      <c r="AO386" s="98" t="str">
        <f t="shared" si="796"/>
        <v/>
      </c>
      <c r="AP386" s="98" t="str">
        <f t="shared" si="796"/>
        <v/>
      </c>
      <c r="AQ386" s="98" t="str">
        <f t="shared" si="796"/>
        <v/>
      </c>
      <c r="AR386" s="98" t="str">
        <f t="shared" si="796"/>
        <v>Искусство</v>
      </c>
      <c r="AW386" s="38" t="s">
        <v>212</v>
      </c>
      <c r="AX386" s="29">
        <v>1</v>
      </c>
      <c r="AY386" s="27" t="str">
        <f t="shared" ref="AY386:BU386" si="797">AY304</f>
        <v>Искусство</v>
      </c>
      <c r="AZ386" s="27" t="str">
        <f t="shared" si="797"/>
        <v>Бел.лит.</v>
      </c>
      <c r="BA386" s="27" t="str">
        <f t="shared" si="797"/>
        <v>Русск.язык</v>
      </c>
      <c r="BB386" s="27" t="str">
        <f t="shared" si="797"/>
        <v>Русск.язык</v>
      </c>
      <c r="BC386" s="27" t="str">
        <f t="shared" si="797"/>
        <v>Математика</v>
      </c>
      <c r="BD386" s="27" t="str">
        <f t="shared" si="797"/>
        <v>Час зд.и спорта</v>
      </c>
      <c r="BE386" s="27" t="str">
        <f t="shared" si="797"/>
        <v>Бел.язык</v>
      </c>
      <c r="BF386" s="27" t="str">
        <f t="shared" si="797"/>
        <v>Биология</v>
      </c>
      <c r="BG386" s="27" t="str">
        <f t="shared" si="797"/>
        <v>История</v>
      </c>
      <c r="BH386" s="27" t="str">
        <f t="shared" si="797"/>
        <v>Бел.язык</v>
      </c>
      <c r="BI386" s="27" t="str">
        <f t="shared" si="797"/>
        <v>Биология</v>
      </c>
      <c r="BJ386" s="27" t="str">
        <f t="shared" si="797"/>
        <v>Бел.лит.</v>
      </c>
      <c r="BK386" s="27" t="str">
        <f t="shared" si="797"/>
        <v>Русск.язык</v>
      </c>
      <c r="BL386" s="27" t="str">
        <f t="shared" si="797"/>
        <v>Математика</v>
      </c>
      <c r="BM386" s="27" t="str">
        <f t="shared" si="797"/>
        <v>Мат./Физика</v>
      </c>
      <c r="BN386" s="27" t="str">
        <f t="shared" si="797"/>
        <v>Физ.культ./Инф.</v>
      </c>
      <c r="BO386" s="27" t="str">
        <f t="shared" si="797"/>
        <v>Иностр.язык</v>
      </c>
      <c r="BP386" s="27" t="str">
        <f t="shared" si="797"/>
        <v/>
      </c>
      <c r="BQ386" s="27" t="str">
        <f t="shared" si="797"/>
        <v/>
      </c>
      <c r="BR386" s="27" t="str">
        <f t="shared" si="797"/>
        <v/>
      </c>
      <c r="BS386" s="27" t="str">
        <f t="shared" si="797"/>
        <v/>
      </c>
      <c r="BT386" s="27" t="str">
        <f t="shared" si="797"/>
        <v/>
      </c>
      <c r="BU386" s="27" t="str">
        <f t="shared" si="797"/>
        <v/>
      </c>
      <c r="BW386" s="38" t="s">
        <v>212</v>
      </c>
      <c r="BX386" s="29">
        <v>1</v>
      </c>
      <c r="BY386" s="46" t="str">
        <f t="shared" ref="BY386:CU386" si="798">IF(AND(BY304&lt;&gt;"",BY304&lt;&gt;"."),INDEX($AH$4:$AH$111,MATCH(BY304,$AK$4:$AK$111,0)),"")</f>
        <v>иск</v>
      </c>
      <c r="BZ386" s="46" t="str">
        <f t="shared" si="798"/>
        <v>беллит</v>
      </c>
      <c r="CA386" s="46" t="str">
        <f t="shared" si="798"/>
        <v>русяз</v>
      </c>
      <c r="CB386" s="46" t="str">
        <f t="shared" si="798"/>
        <v>русяз</v>
      </c>
      <c r="CC386" s="46" t="str">
        <f t="shared" si="798"/>
        <v>мат</v>
      </c>
      <c r="CD386" s="46" t="str">
        <f t="shared" si="798"/>
        <v>чзс</v>
      </c>
      <c r="CE386" s="46" t="str">
        <f t="shared" si="798"/>
        <v>беляз</v>
      </c>
      <c r="CF386" s="46" t="str">
        <f t="shared" si="798"/>
        <v>био</v>
      </c>
      <c r="CG386" s="46" t="str">
        <f t="shared" si="798"/>
        <v>ист</v>
      </c>
      <c r="CH386" s="46" t="str">
        <f t="shared" si="798"/>
        <v>беляз</v>
      </c>
      <c r="CI386" s="46" t="str">
        <f t="shared" si="798"/>
        <v>био</v>
      </c>
      <c r="CJ386" s="46" t="str">
        <f t="shared" si="798"/>
        <v>беллит</v>
      </c>
      <c r="CK386" s="46" t="str">
        <f t="shared" si="798"/>
        <v>русяз</v>
      </c>
      <c r="CL386" s="46" t="str">
        <f t="shared" si="798"/>
        <v>мат</v>
      </c>
      <c r="CM386" s="46" t="str">
        <f t="shared" si="798"/>
        <v>мат</v>
      </c>
      <c r="CN386" s="46" t="str">
        <f t="shared" si="798"/>
        <v>фк</v>
      </c>
      <c r="CO386" s="46" t="str">
        <f t="shared" si="798"/>
        <v>анг</v>
      </c>
      <c r="CP386" s="46" t="str">
        <f t="shared" si="798"/>
        <v/>
      </c>
      <c r="CQ386" s="46" t="str">
        <f t="shared" si="798"/>
        <v/>
      </c>
      <c r="CR386" s="46" t="str">
        <f t="shared" si="798"/>
        <v/>
      </c>
      <c r="CS386" s="46" t="str">
        <f t="shared" si="798"/>
        <v/>
      </c>
      <c r="CT386" s="46" t="str">
        <f t="shared" si="798"/>
        <v/>
      </c>
      <c r="CU386" s="46" t="str">
        <f t="shared" si="798"/>
        <v/>
      </c>
      <c r="CX386" s="38" t="s">
        <v>212</v>
      </c>
      <c r="CY386" s="29">
        <v>1</v>
      </c>
      <c r="CZ386" s="69" t="str">
        <f t="shared" ref="CZ386:DV386" si="799">IF(AND(CZ304&lt;&gt;"",CZ304&lt;&gt;"."),INDEX($AH$4:$AH$111,MATCH(CZ304,$AK$4:$AK$111,0)),"")</f>
        <v/>
      </c>
      <c r="DA386" s="69" t="str">
        <f t="shared" si="799"/>
        <v/>
      </c>
      <c r="DB386" s="69" t="str">
        <f t="shared" si="799"/>
        <v/>
      </c>
      <c r="DC386" s="69" t="str">
        <f t="shared" si="799"/>
        <v/>
      </c>
      <c r="DD386" s="69" t="str">
        <f t="shared" si="799"/>
        <v/>
      </c>
      <c r="DE386" s="69" t="str">
        <f t="shared" si="799"/>
        <v/>
      </c>
      <c r="DF386" s="69" t="str">
        <f t="shared" si="799"/>
        <v/>
      </c>
      <c r="DG386" s="69" t="str">
        <f t="shared" si="799"/>
        <v/>
      </c>
      <c r="DH386" s="69" t="str">
        <f t="shared" si="799"/>
        <v/>
      </c>
      <c r="DI386" s="69" t="str">
        <f t="shared" si="799"/>
        <v/>
      </c>
      <c r="DJ386" s="69" t="str">
        <f t="shared" si="799"/>
        <v/>
      </c>
      <c r="DK386" s="69" t="str">
        <f t="shared" si="799"/>
        <v/>
      </c>
      <c r="DL386" s="69" t="str">
        <f t="shared" si="799"/>
        <v/>
      </c>
      <c r="DM386" s="69" t="str">
        <f t="shared" si="799"/>
        <v/>
      </c>
      <c r="DN386" s="69" t="str">
        <f t="shared" si="799"/>
        <v>физ</v>
      </c>
      <c r="DO386" s="69" t="str">
        <f t="shared" si="799"/>
        <v>инф</v>
      </c>
      <c r="DP386" s="69" t="str">
        <f t="shared" si="799"/>
        <v>анг</v>
      </c>
      <c r="DQ386" s="69" t="str">
        <f t="shared" si="799"/>
        <v/>
      </c>
      <c r="DR386" s="69" t="str">
        <f t="shared" si="799"/>
        <v/>
      </c>
      <c r="DS386" s="69" t="str">
        <f t="shared" si="799"/>
        <v/>
      </c>
      <c r="DT386" s="69" t="str">
        <f t="shared" si="799"/>
        <v/>
      </c>
      <c r="DU386" s="69" t="str">
        <f t="shared" si="799"/>
        <v/>
      </c>
      <c r="DV386" s="69" t="str">
        <f t="shared" si="799"/>
        <v/>
      </c>
      <c r="DX386" s="38" t="s">
        <v>212</v>
      </c>
      <c r="DY386" s="29">
        <v>1</v>
      </c>
      <c r="DZ386" s="69" t="str">
        <f t="shared" ref="DZ386:EV386" si="800">IF(AND(DZ304&lt;&gt;"",DZ304&lt;&gt;"."),INDEX($AH$4:$AH$111,MATCH(DZ304,$AK$4:$AK$111,0)),"")</f>
        <v/>
      </c>
      <c r="EA386" s="69" t="str">
        <f t="shared" si="800"/>
        <v/>
      </c>
      <c r="EB386" s="69" t="str">
        <f t="shared" si="800"/>
        <v/>
      </c>
      <c r="EC386" s="69" t="str">
        <f t="shared" si="800"/>
        <v/>
      </c>
      <c r="ED386" s="69" t="str">
        <f t="shared" si="800"/>
        <v/>
      </c>
      <c r="EE386" s="69" t="str">
        <f t="shared" si="800"/>
        <v/>
      </c>
      <c r="EF386" s="69" t="str">
        <f t="shared" si="800"/>
        <v/>
      </c>
      <c r="EG386" s="69" t="str">
        <f t="shared" si="800"/>
        <v/>
      </c>
      <c r="EH386" s="69" t="str">
        <f t="shared" si="800"/>
        <v/>
      </c>
      <c r="EI386" s="69" t="str">
        <f t="shared" si="800"/>
        <v/>
      </c>
      <c r="EJ386" s="69" t="str">
        <f t="shared" si="800"/>
        <v/>
      </c>
      <c r="EK386" s="69" t="str">
        <f t="shared" si="800"/>
        <v/>
      </c>
      <c r="EL386" s="69" t="str">
        <f t="shared" si="800"/>
        <v/>
      </c>
      <c r="EM386" s="69" t="str">
        <f t="shared" si="800"/>
        <v/>
      </c>
      <c r="EN386" s="69" t="str">
        <f t="shared" si="800"/>
        <v/>
      </c>
      <c r="EO386" s="69" t="str">
        <f t="shared" si="800"/>
        <v/>
      </c>
      <c r="EP386" s="69" t="str">
        <f t="shared" si="800"/>
        <v/>
      </c>
      <c r="EQ386" s="69" t="str">
        <f t="shared" si="800"/>
        <v/>
      </c>
      <c r="ER386" s="69" t="str">
        <f t="shared" si="800"/>
        <v/>
      </c>
      <c r="ES386" s="69" t="str">
        <f t="shared" si="800"/>
        <v/>
      </c>
      <c r="ET386" s="69" t="str">
        <f t="shared" si="800"/>
        <v/>
      </c>
      <c r="EU386" s="69" t="str">
        <f t="shared" si="800"/>
        <v/>
      </c>
      <c r="EV386" s="69" t="str">
        <f t="shared" si="800"/>
        <v/>
      </c>
      <c r="EX386" s="38" t="s">
        <v>212</v>
      </c>
      <c r="EY386" s="29">
        <v>1</v>
      </c>
      <c r="EZ386" s="69" t="str">
        <f t="shared" ref="EZ386:FV386" si="801">IF(AND(EZ304&lt;&gt;"",EZ304&lt;&gt;"."),INDEX($AH$4:$AH$111,MATCH(EZ304,$AK$4:$AK$111,0)),"")</f>
        <v/>
      </c>
      <c r="FA386" s="69" t="str">
        <f t="shared" si="801"/>
        <v/>
      </c>
      <c r="FB386" s="69" t="str">
        <f t="shared" si="801"/>
        <v/>
      </c>
      <c r="FC386" s="69" t="str">
        <f t="shared" si="801"/>
        <v/>
      </c>
      <c r="FD386" s="69" t="str">
        <f t="shared" si="801"/>
        <v/>
      </c>
      <c r="FE386" s="69" t="str">
        <f t="shared" si="801"/>
        <v/>
      </c>
      <c r="FF386" s="69" t="str">
        <f t="shared" si="801"/>
        <v/>
      </c>
      <c r="FG386" s="69" t="str">
        <f t="shared" si="801"/>
        <v/>
      </c>
      <c r="FH386" s="69" t="str">
        <f t="shared" si="801"/>
        <v/>
      </c>
      <c r="FI386" s="69" t="str">
        <f t="shared" si="801"/>
        <v/>
      </c>
      <c r="FJ386" s="69" t="str">
        <f t="shared" si="801"/>
        <v/>
      </c>
      <c r="FK386" s="69" t="str">
        <f t="shared" si="801"/>
        <v/>
      </c>
      <c r="FL386" s="69" t="str">
        <f t="shared" si="801"/>
        <v/>
      </c>
      <c r="FM386" s="69" t="str">
        <f t="shared" si="801"/>
        <v/>
      </c>
      <c r="FN386" s="69" t="str">
        <f t="shared" si="801"/>
        <v/>
      </c>
      <c r="FO386" s="69" t="str">
        <f t="shared" si="801"/>
        <v/>
      </c>
      <c r="FP386" s="69" t="str">
        <f t="shared" si="801"/>
        <v/>
      </c>
      <c r="FQ386" s="69" t="str">
        <f t="shared" si="801"/>
        <v/>
      </c>
      <c r="FR386" s="69" t="str">
        <f t="shared" si="801"/>
        <v/>
      </c>
      <c r="FS386" s="69" t="str">
        <f t="shared" si="801"/>
        <v/>
      </c>
      <c r="FT386" s="69" t="str">
        <f t="shared" si="801"/>
        <v/>
      </c>
      <c r="FU386" s="69" t="str">
        <f t="shared" si="801"/>
        <v/>
      </c>
      <c r="FV386" s="69" t="str">
        <f t="shared" si="801"/>
        <v/>
      </c>
    </row>
    <row r="387" spans="9:178" x14ac:dyDescent="0.25">
      <c r="I387" s="24" t="s">
        <v>212</v>
      </c>
      <c r="J387" s="29">
        <v>2</v>
      </c>
      <c r="K387" s="98" t="str">
        <f t="shared" ref="K387:AR387" si="802">IF(K305="","",INDEX($AU$4:$AU$111,MATCH(K305,$AS$4:$AS$111,0)))</f>
        <v>Русская литература</v>
      </c>
      <c r="L387" s="98" t="str">
        <f t="shared" si="802"/>
        <v>Русский язык</v>
      </c>
      <c r="M387" s="98" t="str">
        <f t="shared" si="802"/>
        <v>Русский язык</v>
      </c>
      <c r="N387" s="98" t="str">
        <f t="shared" si="802"/>
        <v>Белорусский язык</v>
      </c>
      <c r="O387" s="98" t="str">
        <f t="shared" si="802"/>
        <v>Белорусская литература</v>
      </c>
      <c r="P387" s="98" t="str">
        <f t="shared" si="802"/>
        <v/>
      </c>
      <c r="Q387" s="98" t="str">
        <f t="shared" si="802"/>
        <v>Белорусская литература</v>
      </c>
      <c r="R387" s="98" t="str">
        <f t="shared" si="802"/>
        <v>Белорусский язык</v>
      </c>
      <c r="S387" s="98" t="str">
        <f t="shared" si="802"/>
        <v>Английский язык</v>
      </c>
      <c r="T387" s="98" t="str">
        <f t="shared" si="802"/>
        <v/>
      </c>
      <c r="U387" s="98" t="str">
        <f t="shared" si="802"/>
        <v/>
      </c>
      <c r="V387" s="98" t="str">
        <f t="shared" si="802"/>
        <v>Английский язык</v>
      </c>
      <c r="W387" s="98" t="str">
        <f t="shared" si="802"/>
        <v>Английский язык</v>
      </c>
      <c r="X387" s="98" t="str">
        <f t="shared" si="802"/>
        <v>Английский язык</v>
      </c>
      <c r="Y387" s="98" t="str">
        <f t="shared" si="802"/>
        <v/>
      </c>
      <c r="Z387" s="98" t="str">
        <f t="shared" si="802"/>
        <v>Математика</v>
      </c>
      <c r="AA387" s="98" t="str">
        <f t="shared" si="802"/>
        <v>Математика</v>
      </c>
      <c r="AB387" s="98" t="str">
        <f t="shared" si="802"/>
        <v>Математика</v>
      </c>
      <c r="AC387" s="98" t="str">
        <f t="shared" si="802"/>
        <v/>
      </c>
      <c r="AD387" s="98" t="str">
        <f t="shared" si="802"/>
        <v>Информатика</v>
      </c>
      <c r="AE387" s="98" t="str">
        <f t="shared" si="802"/>
        <v>Физика</v>
      </c>
      <c r="AF387" s="98" t="str">
        <f t="shared" si="802"/>
        <v/>
      </c>
      <c r="AG387" s="98" t="str">
        <f t="shared" si="802"/>
        <v>Химия</v>
      </c>
      <c r="AH387" s="98" t="str">
        <f t="shared" si="802"/>
        <v>Химия</v>
      </c>
      <c r="AI387" s="98" t="str">
        <f t="shared" si="802"/>
        <v/>
      </c>
      <c r="AJ387" s="98" t="str">
        <f t="shared" si="802"/>
        <v>История</v>
      </c>
      <c r="AK387" s="98" t="str">
        <f t="shared" si="802"/>
        <v/>
      </c>
      <c r="AL387" s="98" t="str">
        <f t="shared" si="802"/>
        <v>История</v>
      </c>
      <c r="AM387" s="98" t="str">
        <f t="shared" si="802"/>
        <v>Физическая культура</v>
      </c>
      <c r="AN387" s="98" t="str">
        <f t="shared" si="802"/>
        <v>Физическая культура</v>
      </c>
      <c r="AO387" s="98" t="str">
        <f t="shared" si="802"/>
        <v/>
      </c>
      <c r="AP387" s="98" t="str">
        <f t="shared" si="802"/>
        <v/>
      </c>
      <c r="AQ387" s="98" t="str">
        <f t="shared" si="802"/>
        <v/>
      </c>
      <c r="AR387" s="98" t="str">
        <f t="shared" si="802"/>
        <v/>
      </c>
      <c r="AW387" s="38" t="s">
        <v>212</v>
      </c>
      <c r="AX387" s="29">
        <v>2</v>
      </c>
      <c r="AY387" s="27" t="str">
        <f t="shared" ref="AY387:BU387" si="803">AY305</f>
        <v>Русск.язык</v>
      </c>
      <c r="AZ387" s="27" t="str">
        <f t="shared" si="803"/>
        <v>Бел.язык</v>
      </c>
      <c r="BA387" s="27" t="str">
        <f t="shared" si="803"/>
        <v>Русск.лит.</v>
      </c>
      <c r="BB387" s="27" t="str">
        <f t="shared" si="803"/>
        <v>История</v>
      </c>
      <c r="BC387" s="27" t="str">
        <f t="shared" si="803"/>
        <v>Физ.культ.и зд.</v>
      </c>
      <c r="BD387" s="27" t="str">
        <f t="shared" si="803"/>
        <v>Математика</v>
      </c>
      <c r="BE387" s="27" t="str">
        <f t="shared" si="803"/>
        <v>Бел.лит.</v>
      </c>
      <c r="BF387" s="27" t="str">
        <f t="shared" si="803"/>
        <v>Математика</v>
      </c>
      <c r="BG387" s="27" t="str">
        <f t="shared" si="803"/>
        <v>Математика</v>
      </c>
      <c r="BH387" s="27" t="str">
        <f t="shared" si="803"/>
        <v>Бел.лит.</v>
      </c>
      <c r="BI387" s="27" t="str">
        <f t="shared" si="803"/>
        <v>Химия</v>
      </c>
      <c r="BJ387" s="27" t="str">
        <f t="shared" si="803"/>
        <v>Бел.язык</v>
      </c>
      <c r="BK387" s="27" t="str">
        <f t="shared" si="803"/>
        <v>Химия</v>
      </c>
      <c r="BL387" s="27" t="str">
        <f t="shared" si="803"/>
        <v>Физика</v>
      </c>
      <c r="BM387" s="27" t="str">
        <f t="shared" si="803"/>
        <v>История</v>
      </c>
      <c r="BN387" s="27" t="str">
        <f t="shared" si="803"/>
        <v>Инф./Физ.культ.</v>
      </c>
      <c r="BO387" s="27" t="str">
        <f t="shared" si="803"/>
        <v>Русск.язык</v>
      </c>
      <c r="BP387" s="27" t="str">
        <f t="shared" si="803"/>
        <v>Иностр.язык</v>
      </c>
      <c r="BQ387" s="27" t="str">
        <f t="shared" si="803"/>
        <v>Иностр.язык</v>
      </c>
      <c r="BR387" s="27" t="str">
        <f t="shared" si="803"/>
        <v/>
      </c>
      <c r="BS387" s="27" t="str">
        <f t="shared" si="803"/>
        <v/>
      </c>
      <c r="BT387" s="27" t="str">
        <f t="shared" si="803"/>
        <v/>
      </c>
      <c r="BU387" s="27" t="str">
        <f t="shared" si="803"/>
        <v/>
      </c>
      <c r="BW387" s="38" t="s">
        <v>212</v>
      </c>
      <c r="BX387" s="29">
        <v>2</v>
      </c>
      <c r="BY387" s="69" t="str">
        <f t="shared" ref="BY387:CU387" si="804">IF(AND(BY305&lt;&gt;"",BY305&lt;&gt;"."),INDEX($AH$4:$AH$111,MATCH(BY305,$AK$4:$AK$111,0)),"")</f>
        <v>русяз</v>
      </c>
      <c r="BZ387" s="69" t="str">
        <f t="shared" si="804"/>
        <v>беляз</v>
      </c>
      <c r="CA387" s="69" t="str">
        <f t="shared" si="804"/>
        <v>руслит</v>
      </c>
      <c r="CB387" s="69" t="str">
        <f t="shared" si="804"/>
        <v>ист</v>
      </c>
      <c r="CC387" s="69" t="str">
        <f t="shared" si="804"/>
        <v>фк</v>
      </c>
      <c r="CD387" s="69" t="str">
        <f t="shared" si="804"/>
        <v>мат</v>
      </c>
      <c r="CE387" s="69" t="str">
        <f t="shared" si="804"/>
        <v>беллит</v>
      </c>
      <c r="CF387" s="69" t="str">
        <f t="shared" si="804"/>
        <v>мат</v>
      </c>
      <c r="CG387" s="69" t="str">
        <f t="shared" si="804"/>
        <v>мат</v>
      </c>
      <c r="CH387" s="69" t="str">
        <f t="shared" si="804"/>
        <v>беллит</v>
      </c>
      <c r="CI387" s="69" t="str">
        <f t="shared" si="804"/>
        <v>хим</v>
      </c>
      <c r="CJ387" s="69" t="str">
        <f t="shared" si="804"/>
        <v>беляз</v>
      </c>
      <c r="CK387" s="69" t="str">
        <f t="shared" si="804"/>
        <v>хим</v>
      </c>
      <c r="CL387" s="69" t="str">
        <f t="shared" si="804"/>
        <v>физ</v>
      </c>
      <c r="CM387" s="69" t="str">
        <f t="shared" si="804"/>
        <v>ист</v>
      </c>
      <c r="CN387" s="69" t="str">
        <f t="shared" si="804"/>
        <v>инф</v>
      </c>
      <c r="CO387" s="69" t="str">
        <f t="shared" si="804"/>
        <v>русяз</v>
      </c>
      <c r="CP387" s="69" t="str">
        <f t="shared" si="804"/>
        <v>анг</v>
      </c>
      <c r="CQ387" s="69" t="str">
        <f t="shared" si="804"/>
        <v>анг</v>
      </c>
      <c r="CR387" s="69" t="str">
        <f t="shared" si="804"/>
        <v/>
      </c>
      <c r="CS387" s="69" t="str">
        <f t="shared" si="804"/>
        <v/>
      </c>
      <c r="CT387" s="69" t="str">
        <f t="shared" si="804"/>
        <v/>
      </c>
      <c r="CU387" s="69" t="str">
        <f t="shared" si="804"/>
        <v/>
      </c>
      <c r="CX387" s="38" t="s">
        <v>212</v>
      </c>
      <c r="CY387" s="29">
        <v>2</v>
      </c>
      <c r="CZ387" s="69" t="str">
        <f t="shared" ref="CZ387:DV387" si="805">IF(AND(CZ305&lt;&gt;"",CZ305&lt;&gt;"."),INDEX($AH$4:$AH$111,MATCH(CZ305,$AK$4:$AK$111,0)),"")</f>
        <v/>
      </c>
      <c r="DA387" s="69" t="str">
        <f t="shared" si="805"/>
        <v/>
      </c>
      <c r="DB387" s="69" t="str">
        <f t="shared" si="805"/>
        <v/>
      </c>
      <c r="DC387" s="69" t="str">
        <f t="shared" si="805"/>
        <v/>
      </c>
      <c r="DD387" s="69" t="str">
        <f t="shared" si="805"/>
        <v/>
      </c>
      <c r="DE387" s="69" t="str">
        <f t="shared" si="805"/>
        <v/>
      </c>
      <c r="DF387" s="69" t="str">
        <f t="shared" si="805"/>
        <v/>
      </c>
      <c r="DG387" s="69" t="str">
        <f t="shared" si="805"/>
        <v/>
      </c>
      <c r="DH387" s="69" t="str">
        <f t="shared" si="805"/>
        <v/>
      </c>
      <c r="DI387" s="69" t="str">
        <f t="shared" si="805"/>
        <v/>
      </c>
      <c r="DJ387" s="69" t="str">
        <f t="shared" si="805"/>
        <v/>
      </c>
      <c r="DK387" s="69" t="str">
        <f t="shared" si="805"/>
        <v/>
      </c>
      <c r="DL387" s="69" t="str">
        <f t="shared" si="805"/>
        <v/>
      </c>
      <c r="DM387" s="69" t="str">
        <f t="shared" si="805"/>
        <v/>
      </c>
      <c r="DN387" s="69" t="str">
        <f t="shared" si="805"/>
        <v/>
      </c>
      <c r="DO387" s="69" t="str">
        <f t="shared" si="805"/>
        <v>фк</v>
      </c>
      <c r="DP387" s="69" t="str">
        <f t="shared" si="805"/>
        <v/>
      </c>
      <c r="DQ387" s="69" t="str">
        <f t="shared" si="805"/>
        <v>анг</v>
      </c>
      <c r="DR387" s="69" t="str">
        <f t="shared" si="805"/>
        <v>анг</v>
      </c>
      <c r="DS387" s="69" t="str">
        <f t="shared" si="805"/>
        <v/>
      </c>
      <c r="DT387" s="69" t="str">
        <f t="shared" si="805"/>
        <v/>
      </c>
      <c r="DU387" s="69" t="str">
        <f t="shared" si="805"/>
        <v/>
      </c>
      <c r="DV387" s="69" t="str">
        <f t="shared" si="805"/>
        <v/>
      </c>
      <c r="DX387" s="38" t="s">
        <v>212</v>
      </c>
      <c r="DY387" s="29">
        <v>2</v>
      </c>
      <c r="DZ387" s="69" t="str">
        <f t="shared" ref="DZ387:EV387" si="806">IF(AND(DZ305&lt;&gt;"",DZ305&lt;&gt;"."),INDEX($AH$4:$AH$111,MATCH(DZ305,$AK$4:$AK$111,0)),"")</f>
        <v/>
      </c>
      <c r="EA387" s="69" t="str">
        <f t="shared" si="806"/>
        <v/>
      </c>
      <c r="EB387" s="69" t="str">
        <f t="shared" si="806"/>
        <v/>
      </c>
      <c r="EC387" s="69" t="str">
        <f t="shared" si="806"/>
        <v/>
      </c>
      <c r="ED387" s="69" t="str">
        <f t="shared" si="806"/>
        <v/>
      </c>
      <c r="EE387" s="69" t="str">
        <f t="shared" si="806"/>
        <v/>
      </c>
      <c r="EF387" s="69" t="str">
        <f t="shared" si="806"/>
        <v/>
      </c>
      <c r="EG387" s="69" t="str">
        <f t="shared" si="806"/>
        <v/>
      </c>
      <c r="EH387" s="69" t="str">
        <f t="shared" si="806"/>
        <v/>
      </c>
      <c r="EI387" s="69" t="str">
        <f t="shared" si="806"/>
        <v/>
      </c>
      <c r="EJ387" s="69" t="str">
        <f t="shared" si="806"/>
        <v/>
      </c>
      <c r="EK387" s="69" t="str">
        <f t="shared" si="806"/>
        <v/>
      </c>
      <c r="EL387" s="69" t="str">
        <f t="shared" si="806"/>
        <v/>
      </c>
      <c r="EM387" s="69" t="str">
        <f t="shared" si="806"/>
        <v/>
      </c>
      <c r="EN387" s="69" t="str">
        <f t="shared" si="806"/>
        <v/>
      </c>
      <c r="EO387" s="69" t="str">
        <f t="shared" si="806"/>
        <v/>
      </c>
      <c r="EP387" s="69" t="str">
        <f t="shared" si="806"/>
        <v/>
      </c>
      <c r="EQ387" s="69" t="str">
        <f t="shared" si="806"/>
        <v/>
      </c>
      <c r="ER387" s="69" t="str">
        <f t="shared" si="806"/>
        <v/>
      </c>
      <c r="ES387" s="69" t="str">
        <f t="shared" si="806"/>
        <v/>
      </c>
      <c r="ET387" s="69" t="str">
        <f t="shared" si="806"/>
        <v/>
      </c>
      <c r="EU387" s="69" t="str">
        <f t="shared" si="806"/>
        <v/>
      </c>
      <c r="EV387" s="69" t="str">
        <f t="shared" si="806"/>
        <v/>
      </c>
      <c r="EX387" s="38" t="s">
        <v>212</v>
      </c>
      <c r="EY387" s="29">
        <v>2</v>
      </c>
      <c r="EZ387" s="69" t="str">
        <f t="shared" ref="EZ387:FV387" si="807">IF(AND(EZ305&lt;&gt;"",EZ305&lt;&gt;"."),INDEX($AH$4:$AH$111,MATCH(EZ305,$AK$4:$AK$111,0)),"")</f>
        <v/>
      </c>
      <c r="FA387" s="69" t="str">
        <f t="shared" si="807"/>
        <v/>
      </c>
      <c r="FB387" s="69" t="str">
        <f t="shared" si="807"/>
        <v/>
      </c>
      <c r="FC387" s="69" t="str">
        <f t="shared" si="807"/>
        <v/>
      </c>
      <c r="FD387" s="69" t="str">
        <f t="shared" si="807"/>
        <v/>
      </c>
      <c r="FE387" s="69" t="str">
        <f t="shared" si="807"/>
        <v/>
      </c>
      <c r="FF387" s="69" t="str">
        <f t="shared" si="807"/>
        <v/>
      </c>
      <c r="FG387" s="69" t="str">
        <f t="shared" si="807"/>
        <v/>
      </c>
      <c r="FH387" s="69" t="str">
        <f t="shared" si="807"/>
        <v/>
      </c>
      <c r="FI387" s="69" t="str">
        <f t="shared" si="807"/>
        <v/>
      </c>
      <c r="FJ387" s="69" t="str">
        <f t="shared" si="807"/>
        <v/>
      </c>
      <c r="FK387" s="69" t="str">
        <f t="shared" si="807"/>
        <v/>
      </c>
      <c r="FL387" s="69" t="str">
        <f t="shared" si="807"/>
        <v/>
      </c>
      <c r="FM387" s="69" t="str">
        <f t="shared" si="807"/>
        <v/>
      </c>
      <c r="FN387" s="69" t="str">
        <f t="shared" si="807"/>
        <v/>
      </c>
      <c r="FO387" s="69" t="str">
        <f t="shared" si="807"/>
        <v/>
      </c>
      <c r="FP387" s="69" t="str">
        <f t="shared" si="807"/>
        <v/>
      </c>
      <c r="FQ387" s="69" t="str">
        <f t="shared" si="807"/>
        <v/>
      </c>
      <c r="FR387" s="69" t="str">
        <f t="shared" si="807"/>
        <v/>
      </c>
      <c r="FS387" s="69" t="str">
        <f t="shared" si="807"/>
        <v/>
      </c>
      <c r="FT387" s="69" t="str">
        <f t="shared" si="807"/>
        <v/>
      </c>
      <c r="FU387" s="69" t="str">
        <f t="shared" si="807"/>
        <v/>
      </c>
      <c r="FV387" s="69" t="str">
        <f t="shared" si="807"/>
        <v/>
      </c>
    </row>
    <row r="388" spans="9:178" x14ac:dyDescent="0.25">
      <c r="I388" s="24" t="s">
        <v>212</v>
      </c>
      <c r="J388" s="29">
        <v>3</v>
      </c>
      <c r="K388" s="98" t="str">
        <f t="shared" ref="K388:AR388" si="808">IF(K306="","",INDEX($AU$4:$AU$111,MATCH(K306,$AS$4:$AS$111,0)))</f>
        <v>Русский язык</v>
      </c>
      <c r="L388" s="98" t="str">
        <f t="shared" si="808"/>
        <v>Русская литература</v>
      </c>
      <c r="M388" s="98" t="str">
        <f t="shared" si="808"/>
        <v>Русская литература</v>
      </c>
      <c r="N388" s="98" t="str">
        <f t="shared" si="808"/>
        <v>Русский язык</v>
      </c>
      <c r="O388" s="98" t="str">
        <f t="shared" si="808"/>
        <v>Белорусская литература</v>
      </c>
      <c r="P388" s="98" t="str">
        <f t="shared" si="808"/>
        <v/>
      </c>
      <c r="Q388" s="98" t="str">
        <f t="shared" si="808"/>
        <v/>
      </c>
      <c r="R388" s="98" t="str">
        <f t="shared" si="808"/>
        <v>Белорусский язык</v>
      </c>
      <c r="S388" s="98" t="str">
        <f t="shared" si="808"/>
        <v>Английский язык</v>
      </c>
      <c r="T388" s="98" t="str">
        <f t="shared" si="808"/>
        <v/>
      </c>
      <c r="U388" s="98" t="str">
        <f t="shared" si="808"/>
        <v/>
      </c>
      <c r="V388" s="98" t="str">
        <f t="shared" si="808"/>
        <v>Английский язык</v>
      </c>
      <c r="W388" s="98" t="str">
        <f t="shared" si="808"/>
        <v>Английский язык</v>
      </c>
      <c r="X388" s="98" t="str">
        <f t="shared" si="808"/>
        <v>Английский язык</v>
      </c>
      <c r="Y388" s="98" t="str">
        <f t="shared" si="808"/>
        <v>Английский язык</v>
      </c>
      <c r="Z388" s="98" t="str">
        <f t="shared" si="808"/>
        <v>Математика</v>
      </c>
      <c r="AA388" s="98" t="str">
        <f t="shared" si="808"/>
        <v>Математика</v>
      </c>
      <c r="AB388" s="98" t="str">
        <f t="shared" si="808"/>
        <v/>
      </c>
      <c r="AC388" s="98" t="str">
        <f t="shared" si="808"/>
        <v/>
      </c>
      <c r="AD388" s="98" t="str">
        <f t="shared" si="808"/>
        <v>Информатика</v>
      </c>
      <c r="AE388" s="98" t="str">
        <f t="shared" si="808"/>
        <v>Физика</v>
      </c>
      <c r="AF388" s="98" t="str">
        <f t="shared" si="808"/>
        <v>Биология</v>
      </c>
      <c r="AG388" s="98" t="str">
        <f t="shared" si="808"/>
        <v/>
      </c>
      <c r="AH388" s="98" t="str">
        <f t="shared" si="808"/>
        <v>Химия</v>
      </c>
      <c r="AI388" s="98" t="str">
        <f t="shared" si="808"/>
        <v/>
      </c>
      <c r="AJ388" s="98" t="str">
        <f t="shared" si="808"/>
        <v/>
      </c>
      <c r="AK388" s="98" t="str">
        <f t="shared" si="808"/>
        <v/>
      </c>
      <c r="AL388" s="98" t="str">
        <f t="shared" si="808"/>
        <v/>
      </c>
      <c r="AM388" s="98" t="str">
        <f t="shared" si="808"/>
        <v>Физическая культура</v>
      </c>
      <c r="AN388" s="98" t="str">
        <f t="shared" si="808"/>
        <v>Физическая культура</v>
      </c>
      <c r="AO388" s="98" t="str">
        <f t="shared" si="808"/>
        <v/>
      </c>
      <c r="AP388" s="98" t="str">
        <f t="shared" si="808"/>
        <v/>
      </c>
      <c r="AQ388" s="98" t="str">
        <f t="shared" si="808"/>
        <v/>
      </c>
      <c r="AR388" s="98" t="str">
        <f t="shared" si="808"/>
        <v>Искусство</v>
      </c>
      <c r="AW388" s="38" t="s">
        <v>212</v>
      </c>
      <c r="AX388" s="29">
        <v>3</v>
      </c>
      <c r="AY388" s="27" t="str">
        <f t="shared" ref="AY388:BU388" si="809">AY306</f>
        <v>Русск.лит.</v>
      </c>
      <c r="AZ388" s="27" t="str">
        <f t="shared" si="809"/>
        <v>Искусство</v>
      </c>
      <c r="BA388" s="27" t="str">
        <f t="shared" si="809"/>
        <v>Бел.язык</v>
      </c>
      <c r="BB388" s="27" t="str">
        <f t="shared" si="809"/>
        <v>Математика</v>
      </c>
      <c r="BC388" s="27" t="str">
        <f t="shared" si="809"/>
        <v>Иностр.язык</v>
      </c>
      <c r="BD388" s="27" t="str">
        <f t="shared" si="809"/>
        <v>Иностр.язык</v>
      </c>
      <c r="BE388" s="27" t="str">
        <f t="shared" si="809"/>
        <v>Химия</v>
      </c>
      <c r="BF388" s="27" t="str">
        <f t="shared" si="809"/>
        <v>Инф./Ин.яз.</v>
      </c>
      <c r="BG388" s="27" t="str">
        <f t="shared" si="809"/>
        <v>Физ.культ.и зд.</v>
      </c>
      <c r="BH388" s="27" t="str">
        <f t="shared" si="809"/>
        <v>Математика</v>
      </c>
      <c r="BI388" s="27" t="str">
        <f t="shared" si="809"/>
        <v>Русск.язык</v>
      </c>
      <c r="BJ388" s="27" t="str">
        <f t="shared" si="809"/>
        <v>Физика</v>
      </c>
      <c r="BK388" s="27" t="str">
        <f t="shared" si="809"/>
        <v>Физ.культ.и зд.</v>
      </c>
      <c r="BL388" s="27" t="str">
        <f t="shared" si="809"/>
        <v>Бел.лит.</v>
      </c>
      <c r="BM388" s="27" t="str">
        <f t="shared" si="809"/>
        <v>Русск.язык</v>
      </c>
      <c r="BN388" s="27" t="str">
        <f t="shared" si="809"/>
        <v>Биология</v>
      </c>
      <c r="BO388" s="27" t="str">
        <f t="shared" si="809"/>
        <v>Русск.лит.</v>
      </c>
      <c r="BP388" s="27" t="str">
        <f t="shared" si="809"/>
        <v/>
      </c>
      <c r="BQ388" s="27" t="str">
        <f t="shared" si="809"/>
        <v/>
      </c>
      <c r="BR388" s="27" t="str">
        <f t="shared" si="809"/>
        <v/>
      </c>
      <c r="BS388" s="27" t="str">
        <f t="shared" si="809"/>
        <v/>
      </c>
      <c r="BT388" s="27" t="str">
        <f t="shared" si="809"/>
        <v/>
      </c>
      <c r="BU388" s="27" t="str">
        <f t="shared" si="809"/>
        <v/>
      </c>
      <c r="BW388" s="38" t="s">
        <v>212</v>
      </c>
      <c r="BX388" s="29">
        <v>3</v>
      </c>
      <c r="BY388" s="69" t="str">
        <f t="shared" ref="BY388:CU388" si="810">IF(AND(BY306&lt;&gt;"",BY306&lt;&gt;"."),INDEX($AH$4:$AH$111,MATCH(BY306,$AK$4:$AK$111,0)),"")</f>
        <v>руслит</v>
      </c>
      <c r="BZ388" s="69" t="str">
        <f t="shared" si="810"/>
        <v>иск</v>
      </c>
      <c r="CA388" s="69" t="str">
        <f t="shared" si="810"/>
        <v>беляз</v>
      </c>
      <c r="CB388" s="69" t="str">
        <f t="shared" si="810"/>
        <v>мат</v>
      </c>
      <c r="CC388" s="69" t="str">
        <f t="shared" si="810"/>
        <v>анг</v>
      </c>
      <c r="CD388" s="69" t="str">
        <f t="shared" si="810"/>
        <v>анг</v>
      </c>
      <c r="CE388" s="69" t="str">
        <f t="shared" si="810"/>
        <v>хим</v>
      </c>
      <c r="CF388" s="69" t="str">
        <f t="shared" si="810"/>
        <v>инф</v>
      </c>
      <c r="CG388" s="69" t="str">
        <f t="shared" si="810"/>
        <v>фк</v>
      </c>
      <c r="CH388" s="69" t="str">
        <f t="shared" si="810"/>
        <v>мат</v>
      </c>
      <c r="CI388" s="69" t="str">
        <f t="shared" si="810"/>
        <v>русяз</v>
      </c>
      <c r="CJ388" s="69" t="str">
        <f t="shared" si="810"/>
        <v>физ</v>
      </c>
      <c r="CK388" s="69" t="str">
        <f t="shared" si="810"/>
        <v>фк</v>
      </c>
      <c r="CL388" s="69" t="str">
        <f t="shared" si="810"/>
        <v>беллит</v>
      </c>
      <c r="CM388" s="69" t="str">
        <f t="shared" si="810"/>
        <v>русяз</v>
      </c>
      <c r="CN388" s="69" t="str">
        <f t="shared" si="810"/>
        <v>био</v>
      </c>
      <c r="CO388" s="69" t="str">
        <f t="shared" si="810"/>
        <v>руслит</v>
      </c>
      <c r="CP388" s="69" t="str">
        <f t="shared" si="810"/>
        <v/>
      </c>
      <c r="CQ388" s="69" t="str">
        <f t="shared" si="810"/>
        <v/>
      </c>
      <c r="CR388" s="69" t="str">
        <f t="shared" si="810"/>
        <v/>
      </c>
      <c r="CS388" s="69" t="str">
        <f t="shared" si="810"/>
        <v/>
      </c>
      <c r="CT388" s="69" t="str">
        <f t="shared" si="810"/>
        <v/>
      </c>
      <c r="CU388" s="69" t="str">
        <f t="shared" si="810"/>
        <v/>
      </c>
      <c r="CX388" s="38" t="s">
        <v>212</v>
      </c>
      <c r="CY388" s="29">
        <v>3</v>
      </c>
      <c r="CZ388" s="69" t="str">
        <f t="shared" ref="CZ388:DV388" si="811">IF(AND(CZ306&lt;&gt;"",CZ306&lt;&gt;"."),INDEX($AH$4:$AH$111,MATCH(CZ306,$AK$4:$AK$111,0)),"")</f>
        <v/>
      </c>
      <c r="DA388" s="69" t="str">
        <f t="shared" si="811"/>
        <v/>
      </c>
      <c r="DB388" s="69" t="str">
        <f t="shared" si="811"/>
        <v/>
      </c>
      <c r="DC388" s="69" t="str">
        <f t="shared" si="811"/>
        <v/>
      </c>
      <c r="DD388" s="69" t="str">
        <f t="shared" si="811"/>
        <v>анг</v>
      </c>
      <c r="DE388" s="69" t="str">
        <f t="shared" si="811"/>
        <v>анг</v>
      </c>
      <c r="DF388" s="69" t="str">
        <f t="shared" si="811"/>
        <v/>
      </c>
      <c r="DG388" s="69" t="str">
        <f t="shared" si="811"/>
        <v>анг</v>
      </c>
      <c r="DH388" s="69" t="str">
        <f t="shared" si="811"/>
        <v/>
      </c>
      <c r="DI388" s="69" t="str">
        <f t="shared" si="811"/>
        <v/>
      </c>
      <c r="DJ388" s="69" t="str">
        <f t="shared" si="811"/>
        <v/>
      </c>
      <c r="DK388" s="69" t="str">
        <f t="shared" si="811"/>
        <v/>
      </c>
      <c r="DL388" s="69" t="str">
        <f t="shared" si="811"/>
        <v/>
      </c>
      <c r="DM388" s="69" t="str">
        <f t="shared" si="811"/>
        <v/>
      </c>
      <c r="DN388" s="69" t="str">
        <f t="shared" si="811"/>
        <v/>
      </c>
      <c r="DO388" s="69" t="str">
        <f t="shared" si="811"/>
        <v/>
      </c>
      <c r="DP388" s="69" t="str">
        <f t="shared" si="811"/>
        <v/>
      </c>
      <c r="DQ388" s="69" t="str">
        <f t="shared" si="811"/>
        <v/>
      </c>
      <c r="DR388" s="69" t="str">
        <f t="shared" si="811"/>
        <v/>
      </c>
      <c r="DS388" s="69" t="str">
        <f t="shared" si="811"/>
        <v/>
      </c>
      <c r="DT388" s="69" t="str">
        <f t="shared" si="811"/>
        <v/>
      </c>
      <c r="DU388" s="69" t="str">
        <f t="shared" si="811"/>
        <v/>
      </c>
      <c r="DV388" s="69" t="str">
        <f t="shared" si="811"/>
        <v/>
      </c>
      <c r="DX388" s="38" t="s">
        <v>212</v>
      </c>
      <c r="DY388" s="29">
        <v>3</v>
      </c>
      <c r="DZ388" s="69" t="str">
        <f t="shared" ref="DZ388:EV388" si="812">IF(AND(DZ306&lt;&gt;"",DZ306&lt;&gt;"."),INDEX($AH$4:$AH$111,MATCH(DZ306,$AK$4:$AK$111,0)),"")</f>
        <v/>
      </c>
      <c r="EA388" s="69" t="str">
        <f t="shared" si="812"/>
        <v/>
      </c>
      <c r="EB388" s="69" t="str">
        <f t="shared" si="812"/>
        <v/>
      </c>
      <c r="EC388" s="69" t="str">
        <f t="shared" si="812"/>
        <v/>
      </c>
      <c r="ED388" s="69" t="str">
        <f t="shared" si="812"/>
        <v/>
      </c>
      <c r="EE388" s="69" t="str">
        <f t="shared" si="812"/>
        <v/>
      </c>
      <c r="EF388" s="69" t="str">
        <f t="shared" si="812"/>
        <v/>
      </c>
      <c r="EG388" s="69" t="str">
        <f t="shared" si="812"/>
        <v/>
      </c>
      <c r="EH388" s="69" t="str">
        <f t="shared" si="812"/>
        <v/>
      </c>
      <c r="EI388" s="69" t="str">
        <f t="shared" si="812"/>
        <v/>
      </c>
      <c r="EJ388" s="69" t="str">
        <f t="shared" si="812"/>
        <v/>
      </c>
      <c r="EK388" s="69" t="str">
        <f t="shared" si="812"/>
        <v/>
      </c>
      <c r="EL388" s="69" t="str">
        <f t="shared" si="812"/>
        <v/>
      </c>
      <c r="EM388" s="69" t="str">
        <f t="shared" si="812"/>
        <v/>
      </c>
      <c r="EN388" s="69" t="str">
        <f t="shared" si="812"/>
        <v/>
      </c>
      <c r="EO388" s="69" t="str">
        <f t="shared" si="812"/>
        <v/>
      </c>
      <c r="EP388" s="69" t="str">
        <f t="shared" si="812"/>
        <v/>
      </c>
      <c r="EQ388" s="69" t="str">
        <f t="shared" si="812"/>
        <v/>
      </c>
      <c r="ER388" s="69" t="str">
        <f t="shared" si="812"/>
        <v/>
      </c>
      <c r="ES388" s="69" t="str">
        <f t="shared" si="812"/>
        <v/>
      </c>
      <c r="ET388" s="69" t="str">
        <f t="shared" si="812"/>
        <v/>
      </c>
      <c r="EU388" s="69" t="str">
        <f t="shared" si="812"/>
        <v/>
      </c>
      <c r="EV388" s="69" t="str">
        <f t="shared" si="812"/>
        <v/>
      </c>
      <c r="EX388" s="38" t="s">
        <v>212</v>
      </c>
      <c r="EY388" s="29">
        <v>3</v>
      </c>
      <c r="EZ388" s="69" t="str">
        <f t="shared" ref="EZ388:FV388" si="813">IF(AND(EZ306&lt;&gt;"",EZ306&lt;&gt;"."),INDEX($AH$4:$AH$111,MATCH(EZ306,$AK$4:$AK$111,0)),"")</f>
        <v/>
      </c>
      <c r="FA388" s="69" t="str">
        <f t="shared" si="813"/>
        <v/>
      </c>
      <c r="FB388" s="69" t="str">
        <f t="shared" si="813"/>
        <v/>
      </c>
      <c r="FC388" s="69" t="str">
        <f t="shared" si="813"/>
        <v/>
      </c>
      <c r="FD388" s="69" t="str">
        <f t="shared" si="813"/>
        <v/>
      </c>
      <c r="FE388" s="69" t="str">
        <f t="shared" si="813"/>
        <v/>
      </c>
      <c r="FF388" s="69" t="str">
        <f t="shared" si="813"/>
        <v/>
      </c>
      <c r="FG388" s="69" t="str">
        <f t="shared" si="813"/>
        <v/>
      </c>
      <c r="FH388" s="69" t="str">
        <f t="shared" si="813"/>
        <v/>
      </c>
      <c r="FI388" s="69" t="str">
        <f t="shared" si="813"/>
        <v/>
      </c>
      <c r="FJ388" s="69" t="str">
        <f t="shared" si="813"/>
        <v/>
      </c>
      <c r="FK388" s="69" t="str">
        <f t="shared" si="813"/>
        <v/>
      </c>
      <c r="FL388" s="69" t="str">
        <f t="shared" si="813"/>
        <v/>
      </c>
      <c r="FM388" s="69" t="str">
        <f t="shared" si="813"/>
        <v/>
      </c>
      <c r="FN388" s="69" t="str">
        <f t="shared" si="813"/>
        <v/>
      </c>
      <c r="FO388" s="69" t="str">
        <f t="shared" si="813"/>
        <v/>
      </c>
      <c r="FP388" s="69" t="str">
        <f t="shared" si="813"/>
        <v/>
      </c>
      <c r="FQ388" s="69" t="str">
        <f t="shared" si="813"/>
        <v/>
      </c>
      <c r="FR388" s="69" t="str">
        <f t="shared" si="813"/>
        <v/>
      </c>
      <c r="FS388" s="69" t="str">
        <f t="shared" si="813"/>
        <v/>
      </c>
      <c r="FT388" s="69" t="str">
        <f t="shared" si="813"/>
        <v/>
      </c>
      <c r="FU388" s="69" t="str">
        <f t="shared" si="813"/>
        <v/>
      </c>
      <c r="FV388" s="69" t="str">
        <f t="shared" si="813"/>
        <v/>
      </c>
    </row>
    <row r="389" spans="9:178" x14ac:dyDescent="0.25">
      <c r="I389" s="24" t="s">
        <v>212</v>
      </c>
      <c r="J389" s="29">
        <v>4</v>
      </c>
      <c r="K389" s="98" t="str">
        <f t="shared" ref="K389:AR389" si="814">IF(K307="","",INDEX($AU$4:$AU$111,MATCH(K307,$AS$4:$AS$111,0)))</f>
        <v>Русская литература</v>
      </c>
      <c r="L389" s="98" t="str">
        <f t="shared" si="814"/>
        <v>Русский язык</v>
      </c>
      <c r="M389" s="98" t="str">
        <f t="shared" si="814"/>
        <v>Русская литература</v>
      </c>
      <c r="N389" s="98" t="str">
        <f t="shared" si="814"/>
        <v>Белорусский язык</v>
      </c>
      <c r="O389" s="98" t="str">
        <f t="shared" si="814"/>
        <v>Белорусский язык</v>
      </c>
      <c r="P389" s="98" t="str">
        <f t="shared" si="814"/>
        <v/>
      </c>
      <c r="Q389" s="98" t="str">
        <f t="shared" si="814"/>
        <v>Белорусский язык</v>
      </c>
      <c r="R389" s="98" t="str">
        <f t="shared" si="814"/>
        <v>Белорусская литература</v>
      </c>
      <c r="S389" s="98" t="str">
        <f t="shared" si="814"/>
        <v>Английский язык</v>
      </c>
      <c r="T389" s="98" t="str">
        <f t="shared" si="814"/>
        <v>Английский язык</v>
      </c>
      <c r="U389" s="98" t="str">
        <f t="shared" si="814"/>
        <v>Английский язык</v>
      </c>
      <c r="V389" s="98" t="str">
        <f t="shared" si="814"/>
        <v>Английский язык</v>
      </c>
      <c r="W389" s="98" t="str">
        <f t="shared" si="814"/>
        <v/>
      </c>
      <c r="X389" s="98" t="str">
        <f t="shared" si="814"/>
        <v/>
      </c>
      <c r="Y389" s="98" t="str">
        <f t="shared" si="814"/>
        <v>Английский язык</v>
      </c>
      <c r="Z389" s="98" t="str">
        <f t="shared" si="814"/>
        <v>Математика</v>
      </c>
      <c r="AA389" s="98" t="str">
        <f t="shared" si="814"/>
        <v>Математика</v>
      </c>
      <c r="AB389" s="98" t="str">
        <f t="shared" si="814"/>
        <v>Математика</v>
      </c>
      <c r="AC389" s="98" t="str">
        <f t="shared" si="814"/>
        <v>Математика</v>
      </c>
      <c r="AD389" s="98" t="str">
        <f t="shared" si="814"/>
        <v>Информатика</v>
      </c>
      <c r="AE389" s="98" t="str">
        <f t="shared" si="814"/>
        <v>Физика</v>
      </c>
      <c r="AF389" s="98" t="str">
        <f t="shared" si="814"/>
        <v>Биология</v>
      </c>
      <c r="AG389" s="98" t="str">
        <f t="shared" si="814"/>
        <v/>
      </c>
      <c r="AH389" s="98" t="str">
        <f t="shared" si="814"/>
        <v>Химия</v>
      </c>
      <c r="AI389" s="98" t="str">
        <f t="shared" si="814"/>
        <v/>
      </c>
      <c r="AJ389" s="98" t="str">
        <f t="shared" si="814"/>
        <v/>
      </c>
      <c r="AK389" s="98" t="str">
        <f t="shared" si="814"/>
        <v>История</v>
      </c>
      <c r="AL389" s="98" t="str">
        <f t="shared" si="814"/>
        <v/>
      </c>
      <c r="AM389" s="98" t="str">
        <f t="shared" si="814"/>
        <v/>
      </c>
      <c r="AN389" s="98" t="str">
        <f t="shared" si="814"/>
        <v/>
      </c>
      <c r="AO389" s="98" t="str">
        <f t="shared" si="814"/>
        <v/>
      </c>
      <c r="AP389" s="98" t="str">
        <f t="shared" si="814"/>
        <v/>
      </c>
      <c r="AQ389" s="98" t="str">
        <f t="shared" si="814"/>
        <v/>
      </c>
      <c r="AR389" s="98" t="str">
        <f t="shared" si="814"/>
        <v/>
      </c>
      <c r="AW389" s="38" t="s">
        <v>212</v>
      </c>
      <c r="AX389" s="29">
        <v>4</v>
      </c>
      <c r="AY389" s="27" t="str">
        <f t="shared" ref="AY389:BU389" si="815">AY307</f>
        <v>Бел.язык</v>
      </c>
      <c r="AZ389" s="27" t="str">
        <f t="shared" si="815"/>
        <v>Математика</v>
      </c>
      <c r="BA389" s="27" t="str">
        <f t="shared" si="815"/>
        <v>Бел.лит.</v>
      </c>
      <c r="BB389" s="27" t="str">
        <f t="shared" si="815"/>
        <v>Русск.лит.</v>
      </c>
      <c r="BC389" s="27" t="str">
        <f t="shared" si="815"/>
        <v>История</v>
      </c>
      <c r="BD389" s="27" t="str">
        <f t="shared" si="815"/>
        <v>Бел.язык</v>
      </c>
      <c r="BE389" s="27" t="str">
        <f t="shared" si="815"/>
        <v>Иностр.язык</v>
      </c>
      <c r="BF389" s="27" t="str">
        <f t="shared" si="815"/>
        <v>Ин.яз./Инф.</v>
      </c>
      <c r="BG389" s="27" t="str">
        <f t="shared" si="815"/>
        <v>Иностр.язык</v>
      </c>
      <c r="BH389" s="27" t="str">
        <f t="shared" si="815"/>
        <v>Физика</v>
      </c>
      <c r="BI389" s="27" t="str">
        <f t="shared" si="815"/>
        <v>Математика</v>
      </c>
      <c r="BJ389" s="27" t="str">
        <f t="shared" si="815"/>
        <v>Русск.язык</v>
      </c>
      <c r="BK389" s="27" t="str">
        <f t="shared" si="815"/>
        <v>Математика</v>
      </c>
      <c r="BL389" s="27" t="str">
        <f t="shared" si="815"/>
        <v>Бел.язык</v>
      </c>
      <c r="BM389" s="27" t="str">
        <f t="shared" si="815"/>
        <v>Русск.лит.</v>
      </c>
      <c r="BN389" s="27" t="str">
        <f t="shared" si="815"/>
        <v>Математика</v>
      </c>
      <c r="BO389" s="27" t="str">
        <f t="shared" si="815"/>
        <v>Химия/Биология</v>
      </c>
      <c r="BP389" s="27" t="str">
        <f t="shared" si="815"/>
        <v/>
      </c>
      <c r="BQ389" s="27" t="str">
        <f t="shared" si="815"/>
        <v/>
      </c>
      <c r="BR389" s="27" t="str">
        <f t="shared" si="815"/>
        <v/>
      </c>
      <c r="BS389" s="27" t="str">
        <f t="shared" si="815"/>
        <v/>
      </c>
      <c r="BT389" s="27" t="str">
        <f t="shared" si="815"/>
        <v/>
      </c>
      <c r="BU389" s="27" t="str">
        <f t="shared" si="815"/>
        <v/>
      </c>
      <c r="BW389" s="38" t="s">
        <v>212</v>
      </c>
      <c r="BX389" s="29">
        <v>4</v>
      </c>
      <c r="BY389" s="69" t="str">
        <f t="shared" ref="BY389:CU389" si="816">IF(AND(BY307&lt;&gt;"",BY307&lt;&gt;"."),INDEX($AH$4:$AH$111,MATCH(BY307,$AK$4:$AK$111,0)),"")</f>
        <v>беляз</v>
      </c>
      <c r="BZ389" s="69" t="str">
        <f t="shared" si="816"/>
        <v>мат</v>
      </c>
      <c r="CA389" s="69" t="str">
        <f t="shared" si="816"/>
        <v>беллит</v>
      </c>
      <c r="CB389" s="69" t="str">
        <f t="shared" si="816"/>
        <v>руслит</v>
      </c>
      <c r="CC389" s="69" t="str">
        <f t="shared" si="816"/>
        <v>ист</v>
      </c>
      <c r="CD389" s="69" t="str">
        <f t="shared" si="816"/>
        <v>беляз</v>
      </c>
      <c r="CE389" s="69" t="str">
        <f t="shared" si="816"/>
        <v>анг</v>
      </c>
      <c r="CF389" s="69" t="str">
        <f t="shared" si="816"/>
        <v>анг</v>
      </c>
      <c r="CG389" s="69" t="str">
        <f t="shared" si="816"/>
        <v>анг</v>
      </c>
      <c r="CH389" s="69" t="str">
        <f t="shared" si="816"/>
        <v>физ</v>
      </c>
      <c r="CI389" s="69" t="str">
        <f t="shared" si="816"/>
        <v>мат</v>
      </c>
      <c r="CJ389" s="69" t="str">
        <f t="shared" si="816"/>
        <v>русяз</v>
      </c>
      <c r="CK389" s="69" t="str">
        <f t="shared" si="816"/>
        <v>мат</v>
      </c>
      <c r="CL389" s="69" t="str">
        <f t="shared" si="816"/>
        <v>беляз</v>
      </c>
      <c r="CM389" s="69" t="str">
        <f t="shared" si="816"/>
        <v>руслит</v>
      </c>
      <c r="CN389" s="69" t="str">
        <f t="shared" si="816"/>
        <v>мат</v>
      </c>
      <c r="CO389" s="69" t="str">
        <f t="shared" si="816"/>
        <v>хим</v>
      </c>
      <c r="CP389" s="69" t="str">
        <f t="shared" si="816"/>
        <v/>
      </c>
      <c r="CQ389" s="69" t="str">
        <f t="shared" si="816"/>
        <v/>
      </c>
      <c r="CR389" s="69" t="str">
        <f t="shared" si="816"/>
        <v/>
      </c>
      <c r="CS389" s="69" t="str">
        <f t="shared" si="816"/>
        <v/>
      </c>
      <c r="CT389" s="69" t="str">
        <f t="shared" si="816"/>
        <v/>
      </c>
      <c r="CU389" s="69" t="str">
        <f t="shared" si="816"/>
        <v/>
      </c>
      <c r="CX389" s="38" t="s">
        <v>212</v>
      </c>
      <c r="CY389" s="29">
        <v>4</v>
      </c>
      <c r="CZ389" s="69" t="str">
        <f t="shared" ref="CZ389:DV389" si="817">IF(AND(CZ307&lt;&gt;"",CZ307&lt;&gt;"."),INDEX($AH$4:$AH$111,MATCH(CZ307,$AK$4:$AK$111,0)),"")</f>
        <v/>
      </c>
      <c r="DA389" s="69" t="str">
        <f t="shared" si="817"/>
        <v/>
      </c>
      <c r="DB389" s="69" t="str">
        <f t="shared" si="817"/>
        <v/>
      </c>
      <c r="DC389" s="69" t="str">
        <f t="shared" si="817"/>
        <v/>
      </c>
      <c r="DD389" s="69" t="str">
        <f t="shared" si="817"/>
        <v/>
      </c>
      <c r="DE389" s="69" t="str">
        <f t="shared" si="817"/>
        <v/>
      </c>
      <c r="DF389" s="69" t="str">
        <f t="shared" si="817"/>
        <v>анг</v>
      </c>
      <c r="DG389" s="69" t="str">
        <f t="shared" si="817"/>
        <v>инф</v>
      </c>
      <c r="DH389" s="69" t="str">
        <f t="shared" si="817"/>
        <v>анг</v>
      </c>
      <c r="DI389" s="69" t="str">
        <f t="shared" si="817"/>
        <v/>
      </c>
      <c r="DJ389" s="69" t="str">
        <f t="shared" si="817"/>
        <v/>
      </c>
      <c r="DK389" s="69" t="str">
        <f t="shared" si="817"/>
        <v/>
      </c>
      <c r="DL389" s="69" t="str">
        <f t="shared" si="817"/>
        <v/>
      </c>
      <c r="DM389" s="69" t="str">
        <f t="shared" si="817"/>
        <v/>
      </c>
      <c r="DN389" s="69" t="str">
        <f t="shared" si="817"/>
        <v/>
      </c>
      <c r="DO389" s="69" t="str">
        <f t="shared" si="817"/>
        <v/>
      </c>
      <c r="DP389" s="69" t="str">
        <f t="shared" si="817"/>
        <v>био</v>
      </c>
      <c r="DQ389" s="69" t="str">
        <f t="shared" si="817"/>
        <v/>
      </c>
      <c r="DR389" s="69" t="str">
        <f t="shared" si="817"/>
        <v/>
      </c>
      <c r="DS389" s="69" t="str">
        <f t="shared" si="817"/>
        <v/>
      </c>
      <c r="DT389" s="69" t="str">
        <f t="shared" si="817"/>
        <v/>
      </c>
      <c r="DU389" s="69" t="str">
        <f t="shared" si="817"/>
        <v/>
      </c>
      <c r="DV389" s="69" t="str">
        <f t="shared" si="817"/>
        <v/>
      </c>
      <c r="DX389" s="38" t="s">
        <v>212</v>
      </c>
      <c r="DY389" s="29">
        <v>4</v>
      </c>
      <c r="DZ389" s="69" t="str">
        <f t="shared" ref="DZ389:EV389" si="818">IF(AND(DZ307&lt;&gt;"",DZ307&lt;&gt;"."),INDEX($AH$4:$AH$111,MATCH(DZ307,$AK$4:$AK$111,0)),"")</f>
        <v/>
      </c>
      <c r="EA389" s="69" t="str">
        <f t="shared" si="818"/>
        <v/>
      </c>
      <c r="EB389" s="69" t="str">
        <f t="shared" si="818"/>
        <v/>
      </c>
      <c r="EC389" s="69" t="str">
        <f t="shared" si="818"/>
        <v/>
      </c>
      <c r="ED389" s="69" t="str">
        <f t="shared" si="818"/>
        <v/>
      </c>
      <c r="EE389" s="69" t="str">
        <f t="shared" si="818"/>
        <v/>
      </c>
      <c r="EF389" s="69" t="str">
        <f t="shared" si="818"/>
        <v/>
      </c>
      <c r="EG389" s="69" t="str">
        <f t="shared" si="818"/>
        <v/>
      </c>
      <c r="EH389" s="69" t="str">
        <f t="shared" si="818"/>
        <v/>
      </c>
      <c r="EI389" s="69" t="str">
        <f t="shared" si="818"/>
        <v/>
      </c>
      <c r="EJ389" s="69" t="str">
        <f t="shared" si="818"/>
        <v/>
      </c>
      <c r="EK389" s="69" t="str">
        <f t="shared" si="818"/>
        <v/>
      </c>
      <c r="EL389" s="69" t="str">
        <f t="shared" si="818"/>
        <v/>
      </c>
      <c r="EM389" s="69" t="str">
        <f t="shared" si="818"/>
        <v/>
      </c>
      <c r="EN389" s="69" t="str">
        <f t="shared" si="818"/>
        <v/>
      </c>
      <c r="EO389" s="69" t="str">
        <f t="shared" si="818"/>
        <v/>
      </c>
      <c r="EP389" s="69" t="str">
        <f t="shared" si="818"/>
        <v/>
      </c>
      <c r="EQ389" s="69" t="str">
        <f t="shared" si="818"/>
        <v/>
      </c>
      <c r="ER389" s="69" t="str">
        <f t="shared" si="818"/>
        <v/>
      </c>
      <c r="ES389" s="69" t="str">
        <f t="shared" si="818"/>
        <v/>
      </c>
      <c r="ET389" s="69" t="str">
        <f t="shared" si="818"/>
        <v/>
      </c>
      <c r="EU389" s="69" t="str">
        <f t="shared" si="818"/>
        <v/>
      </c>
      <c r="EV389" s="69" t="str">
        <f t="shared" si="818"/>
        <v/>
      </c>
      <c r="EX389" s="38" t="s">
        <v>212</v>
      </c>
      <c r="EY389" s="29">
        <v>4</v>
      </c>
      <c r="EZ389" s="69" t="str">
        <f t="shared" ref="EZ389:FV389" si="819">IF(AND(EZ307&lt;&gt;"",EZ307&lt;&gt;"."),INDEX($AH$4:$AH$111,MATCH(EZ307,$AK$4:$AK$111,0)),"")</f>
        <v/>
      </c>
      <c r="FA389" s="69" t="str">
        <f t="shared" si="819"/>
        <v/>
      </c>
      <c r="FB389" s="69" t="str">
        <f t="shared" si="819"/>
        <v/>
      </c>
      <c r="FC389" s="69" t="str">
        <f t="shared" si="819"/>
        <v/>
      </c>
      <c r="FD389" s="69" t="str">
        <f t="shared" si="819"/>
        <v/>
      </c>
      <c r="FE389" s="69" t="str">
        <f t="shared" si="819"/>
        <v/>
      </c>
      <c r="FF389" s="69" t="str">
        <f t="shared" si="819"/>
        <v/>
      </c>
      <c r="FG389" s="69" t="str">
        <f t="shared" si="819"/>
        <v/>
      </c>
      <c r="FH389" s="69" t="str">
        <f t="shared" si="819"/>
        <v/>
      </c>
      <c r="FI389" s="69" t="str">
        <f t="shared" si="819"/>
        <v/>
      </c>
      <c r="FJ389" s="69" t="str">
        <f t="shared" si="819"/>
        <v/>
      </c>
      <c r="FK389" s="69" t="str">
        <f t="shared" si="819"/>
        <v/>
      </c>
      <c r="FL389" s="69" t="str">
        <f t="shared" si="819"/>
        <v/>
      </c>
      <c r="FM389" s="69" t="str">
        <f t="shared" si="819"/>
        <v/>
      </c>
      <c r="FN389" s="69" t="str">
        <f t="shared" si="819"/>
        <v/>
      </c>
      <c r="FO389" s="69" t="str">
        <f t="shared" si="819"/>
        <v/>
      </c>
      <c r="FP389" s="69" t="str">
        <f t="shared" si="819"/>
        <v/>
      </c>
      <c r="FQ389" s="69" t="str">
        <f t="shared" si="819"/>
        <v/>
      </c>
      <c r="FR389" s="69" t="str">
        <f t="shared" si="819"/>
        <v/>
      </c>
      <c r="FS389" s="69" t="str">
        <f t="shared" si="819"/>
        <v/>
      </c>
      <c r="FT389" s="69" t="str">
        <f t="shared" si="819"/>
        <v/>
      </c>
      <c r="FU389" s="69" t="str">
        <f t="shared" si="819"/>
        <v/>
      </c>
      <c r="FV389" s="69" t="str">
        <f t="shared" si="819"/>
        <v/>
      </c>
    </row>
    <row r="390" spans="9:178" x14ac:dyDescent="0.25">
      <c r="I390" s="24" t="s">
        <v>212</v>
      </c>
      <c r="J390" s="29">
        <v>5</v>
      </c>
      <c r="K390" s="98" t="str">
        <f t="shared" ref="K390:AR390" si="820">IF(K308="","",INDEX($AU$4:$AU$111,MATCH(K308,$AS$4:$AS$111,0)))</f>
        <v>Русская литература</v>
      </c>
      <c r="L390" s="98" t="str">
        <f t="shared" si="820"/>
        <v>Русская литература</v>
      </c>
      <c r="M390" s="98" t="str">
        <f t="shared" si="820"/>
        <v/>
      </c>
      <c r="N390" s="98" t="str">
        <f t="shared" si="820"/>
        <v>Белорусская литература</v>
      </c>
      <c r="O390" s="98" t="str">
        <f t="shared" si="820"/>
        <v>Белорусский язык</v>
      </c>
      <c r="P390" s="98" t="str">
        <f t="shared" si="820"/>
        <v/>
      </c>
      <c r="Q390" s="98" t="str">
        <f t="shared" si="820"/>
        <v>Белорусский язык</v>
      </c>
      <c r="R390" s="98" t="str">
        <f t="shared" si="820"/>
        <v/>
      </c>
      <c r="S390" s="98" t="str">
        <f t="shared" si="820"/>
        <v/>
      </c>
      <c r="T390" s="98" t="str">
        <f t="shared" si="820"/>
        <v>Английский язык</v>
      </c>
      <c r="U390" s="98" t="str">
        <f t="shared" si="820"/>
        <v>Английский язык</v>
      </c>
      <c r="V390" s="98" t="str">
        <f t="shared" si="820"/>
        <v/>
      </c>
      <c r="W390" s="98" t="str">
        <f t="shared" si="820"/>
        <v>Английский язык</v>
      </c>
      <c r="X390" s="98" t="str">
        <f t="shared" si="820"/>
        <v>Английский язык</v>
      </c>
      <c r="Y390" s="98" t="str">
        <f t="shared" si="820"/>
        <v>Английский язык</v>
      </c>
      <c r="Z390" s="98" t="str">
        <f t="shared" si="820"/>
        <v>Математика</v>
      </c>
      <c r="AA390" s="98" t="str">
        <f t="shared" si="820"/>
        <v>Математика</v>
      </c>
      <c r="AB390" s="98" t="str">
        <f t="shared" si="820"/>
        <v>Математика</v>
      </c>
      <c r="AC390" s="98" t="str">
        <f t="shared" si="820"/>
        <v/>
      </c>
      <c r="AD390" s="98" t="str">
        <f t="shared" si="820"/>
        <v/>
      </c>
      <c r="AE390" s="98" t="str">
        <f t="shared" si="820"/>
        <v>Физика</v>
      </c>
      <c r="AF390" s="98" t="str">
        <f t="shared" si="820"/>
        <v>Биология</v>
      </c>
      <c r="AG390" s="98" t="str">
        <f t="shared" si="820"/>
        <v/>
      </c>
      <c r="AH390" s="98" t="str">
        <f t="shared" si="820"/>
        <v>Химия</v>
      </c>
      <c r="AI390" s="98" t="str">
        <f t="shared" si="820"/>
        <v/>
      </c>
      <c r="AJ390" s="98" t="str">
        <f t="shared" si="820"/>
        <v>История</v>
      </c>
      <c r="AK390" s="98" t="str">
        <f t="shared" si="820"/>
        <v>История</v>
      </c>
      <c r="AL390" s="98" t="str">
        <f t="shared" si="820"/>
        <v>Обществоведение</v>
      </c>
      <c r="AM390" s="98" t="str">
        <f t="shared" si="820"/>
        <v>Физическая культура</v>
      </c>
      <c r="AN390" s="98" t="str">
        <f t="shared" si="820"/>
        <v/>
      </c>
      <c r="AO390" s="98" t="str">
        <f t="shared" si="820"/>
        <v/>
      </c>
      <c r="AP390" s="98" t="str">
        <f t="shared" si="820"/>
        <v/>
      </c>
      <c r="AQ390" s="98" t="str">
        <f t="shared" si="820"/>
        <v/>
      </c>
      <c r="AR390" s="98" t="str">
        <f t="shared" si="820"/>
        <v/>
      </c>
      <c r="AW390" s="38" t="s">
        <v>212</v>
      </c>
      <c r="AX390" s="29">
        <v>5</v>
      </c>
      <c r="AY390" s="27" t="str">
        <f t="shared" ref="AY390:BU390" si="821">AY308</f>
        <v>Бел.лит.</v>
      </c>
      <c r="AZ390" s="27" t="str">
        <f t="shared" si="821"/>
        <v>Русск.лит.</v>
      </c>
      <c r="BA390" s="27" t="str">
        <f t="shared" si="821"/>
        <v>Математика</v>
      </c>
      <c r="BB390" s="27" t="str">
        <f t="shared" si="821"/>
        <v>Бел.язык</v>
      </c>
      <c r="BC390" s="27" t="str">
        <f t="shared" si="821"/>
        <v>Бел.язык</v>
      </c>
      <c r="BD390" s="27" t="str">
        <f t="shared" si="821"/>
        <v>Русск.лит.</v>
      </c>
      <c r="BE390" s="27" t="str">
        <f t="shared" si="821"/>
        <v>Физ.культ.и зд.</v>
      </c>
      <c r="BF390" s="27" t="str">
        <f t="shared" si="821"/>
        <v>История</v>
      </c>
      <c r="BG390" s="27" t="str">
        <f t="shared" si="821"/>
        <v>Биология</v>
      </c>
      <c r="BH390" s="27" t="str">
        <f t="shared" si="821"/>
        <v>Химия</v>
      </c>
      <c r="BI390" s="27" t="str">
        <f t="shared" si="821"/>
        <v>История</v>
      </c>
      <c r="BJ390" s="27" t="str">
        <f t="shared" si="821"/>
        <v>Математика</v>
      </c>
      <c r="BK390" s="27" t="str">
        <f t="shared" si="821"/>
        <v>Физика</v>
      </c>
      <c r="BL390" s="27" t="str">
        <f t="shared" si="821"/>
        <v>Обществовед.</v>
      </c>
      <c r="BM390" s="27" t="str">
        <f t="shared" si="821"/>
        <v>Иностр.язык</v>
      </c>
      <c r="BN390" s="27" t="str">
        <f t="shared" si="821"/>
        <v>Иностр.язык</v>
      </c>
      <c r="BO390" s="27" t="str">
        <f t="shared" si="821"/>
        <v>Математика</v>
      </c>
      <c r="BP390" s="27" t="str">
        <f t="shared" si="821"/>
        <v/>
      </c>
      <c r="BQ390" s="27" t="str">
        <f t="shared" si="821"/>
        <v/>
      </c>
      <c r="BR390" s="27" t="str">
        <f t="shared" si="821"/>
        <v/>
      </c>
      <c r="BS390" s="27" t="str">
        <f t="shared" si="821"/>
        <v/>
      </c>
      <c r="BT390" s="27" t="str">
        <f t="shared" si="821"/>
        <v/>
      </c>
      <c r="BU390" s="27" t="str">
        <f t="shared" si="821"/>
        <v/>
      </c>
      <c r="BW390" s="38" t="s">
        <v>212</v>
      </c>
      <c r="BX390" s="29">
        <v>5</v>
      </c>
      <c r="BY390" s="69" t="str">
        <f t="shared" ref="BY390:CU390" si="822">IF(AND(BY308&lt;&gt;"",BY308&lt;&gt;"."),INDEX($AH$4:$AH$111,MATCH(BY308,$AK$4:$AK$111,0)),"")</f>
        <v>беллит</v>
      </c>
      <c r="BZ390" s="69" t="str">
        <f t="shared" si="822"/>
        <v>руслит</v>
      </c>
      <c r="CA390" s="69" t="str">
        <f t="shared" si="822"/>
        <v>мат</v>
      </c>
      <c r="CB390" s="69" t="str">
        <f t="shared" si="822"/>
        <v>беляз</v>
      </c>
      <c r="CC390" s="69" t="str">
        <f t="shared" si="822"/>
        <v>беляз</v>
      </c>
      <c r="CD390" s="69" t="str">
        <f t="shared" si="822"/>
        <v>руслит</v>
      </c>
      <c r="CE390" s="69" t="str">
        <f t="shared" si="822"/>
        <v>фк</v>
      </c>
      <c r="CF390" s="69" t="str">
        <f t="shared" si="822"/>
        <v>ист</v>
      </c>
      <c r="CG390" s="69" t="str">
        <f t="shared" si="822"/>
        <v>био</v>
      </c>
      <c r="CH390" s="69" t="str">
        <f t="shared" si="822"/>
        <v>хим</v>
      </c>
      <c r="CI390" s="69" t="str">
        <f t="shared" si="822"/>
        <v>ист</v>
      </c>
      <c r="CJ390" s="69" t="str">
        <f t="shared" si="822"/>
        <v>мат</v>
      </c>
      <c r="CK390" s="69" t="str">
        <f t="shared" si="822"/>
        <v>физ</v>
      </c>
      <c r="CL390" s="69" t="str">
        <f t="shared" si="822"/>
        <v>общ</v>
      </c>
      <c r="CM390" s="69" t="str">
        <f t="shared" si="822"/>
        <v>анг</v>
      </c>
      <c r="CN390" s="69" t="str">
        <f t="shared" si="822"/>
        <v>анг</v>
      </c>
      <c r="CO390" s="69" t="str">
        <f t="shared" si="822"/>
        <v>мат</v>
      </c>
      <c r="CP390" s="69" t="str">
        <f t="shared" si="822"/>
        <v/>
      </c>
      <c r="CQ390" s="69" t="str">
        <f t="shared" si="822"/>
        <v/>
      </c>
      <c r="CR390" s="69" t="str">
        <f t="shared" si="822"/>
        <v/>
      </c>
      <c r="CS390" s="69" t="str">
        <f t="shared" si="822"/>
        <v/>
      </c>
      <c r="CT390" s="69" t="str">
        <f t="shared" si="822"/>
        <v/>
      </c>
      <c r="CU390" s="69" t="str">
        <f t="shared" si="822"/>
        <v/>
      </c>
      <c r="CX390" s="38" t="s">
        <v>212</v>
      </c>
      <c r="CY390" s="29">
        <v>5</v>
      </c>
      <c r="CZ390" s="69" t="str">
        <f t="shared" ref="CZ390:DV390" si="823">IF(AND(CZ308&lt;&gt;"",CZ308&lt;&gt;"."),INDEX($AH$4:$AH$111,MATCH(CZ308,$AK$4:$AK$111,0)),"")</f>
        <v/>
      </c>
      <c r="DA390" s="69" t="str">
        <f t="shared" si="823"/>
        <v/>
      </c>
      <c r="DB390" s="69" t="str">
        <f t="shared" si="823"/>
        <v/>
      </c>
      <c r="DC390" s="69" t="str">
        <f t="shared" si="823"/>
        <v/>
      </c>
      <c r="DD390" s="69" t="str">
        <f t="shared" si="823"/>
        <v/>
      </c>
      <c r="DE390" s="69" t="str">
        <f t="shared" si="823"/>
        <v/>
      </c>
      <c r="DF390" s="69" t="str">
        <f t="shared" si="823"/>
        <v/>
      </c>
      <c r="DG390" s="69" t="str">
        <f t="shared" si="823"/>
        <v/>
      </c>
      <c r="DH390" s="69" t="str">
        <f t="shared" si="823"/>
        <v/>
      </c>
      <c r="DI390" s="69" t="str">
        <f t="shared" si="823"/>
        <v/>
      </c>
      <c r="DJ390" s="69" t="str">
        <f t="shared" si="823"/>
        <v/>
      </c>
      <c r="DK390" s="69" t="str">
        <f t="shared" si="823"/>
        <v/>
      </c>
      <c r="DL390" s="69" t="str">
        <f t="shared" si="823"/>
        <v/>
      </c>
      <c r="DM390" s="69" t="str">
        <f t="shared" si="823"/>
        <v/>
      </c>
      <c r="DN390" s="69" t="str">
        <f t="shared" si="823"/>
        <v>анг</v>
      </c>
      <c r="DO390" s="69" t="str">
        <f t="shared" si="823"/>
        <v>анг</v>
      </c>
      <c r="DP390" s="69" t="str">
        <f t="shared" si="823"/>
        <v/>
      </c>
      <c r="DQ390" s="69" t="str">
        <f t="shared" si="823"/>
        <v/>
      </c>
      <c r="DR390" s="69" t="str">
        <f t="shared" si="823"/>
        <v/>
      </c>
      <c r="DS390" s="69" t="str">
        <f t="shared" si="823"/>
        <v/>
      </c>
      <c r="DT390" s="69" t="str">
        <f t="shared" si="823"/>
        <v/>
      </c>
      <c r="DU390" s="69" t="str">
        <f t="shared" si="823"/>
        <v/>
      </c>
      <c r="DV390" s="69" t="str">
        <f t="shared" si="823"/>
        <v/>
      </c>
      <c r="DX390" s="38" t="s">
        <v>212</v>
      </c>
      <c r="DY390" s="29">
        <v>5</v>
      </c>
      <c r="DZ390" s="69" t="str">
        <f t="shared" ref="DZ390:EV390" si="824">IF(AND(DZ308&lt;&gt;"",DZ308&lt;&gt;"."),INDEX($AH$4:$AH$111,MATCH(DZ308,$AK$4:$AK$111,0)),"")</f>
        <v/>
      </c>
      <c r="EA390" s="69" t="str">
        <f t="shared" si="824"/>
        <v/>
      </c>
      <c r="EB390" s="69" t="str">
        <f t="shared" si="824"/>
        <v/>
      </c>
      <c r="EC390" s="69" t="str">
        <f t="shared" si="824"/>
        <v/>
      </c>
      <c r="ED390" s="69" t="str">
        <f t="shared" si="824"/>
        <v/>
      </c>
      <c r="EE390" s="69" t="str">
        <f t="shared" si="824"/>
        <v/>
      </c>
      <c r="EF390" s="69" t="str">
        <f t="shared" si="824"/>
        <v/>
      </c>
      <c r="EG390" s="69" t="str">
        <f t="shared" si="824"/>
        <v/>
      </c>
      <c r="EH390" s="69" t="str">
        <f t="shared" si="824"/>
        <v/>
      </c>
      <c r="EI390" s="69" t="str">
        <f t="shared" si="824"/>
        <v/>
      </c>
      <c r="EJ390" s="69" t="str">
        <f t="shared" si="824"/>
        <v/>
      </c>
      <c r="EK390" s="69" t="str">
        <f t="shared" si="824"/>
        <v/>
      </c>
      <c r="EL390" s="69" t="str">
        <f t="shared" si="824"/>
        <v/>
      </c>
      <c r="EM390" s="69" t="str">
        <f t="shared" si="824"/>
        <v/>
      </c>
      <c r="EN390" s="69" t="str">
        <f t="shared" si="824"/>
        <v>анг</v>
      </c>
      <c r="EO390" s="69" t="str">
        <f t="shared" si="824"/>
        <v/>
      </c>
      <c r="EP390" s="69" t="str">
        <f t="shared" si="824"/>
        <v/>
      </c>
      <c r="EQ390" s="69" t="str">
        <f t="shared" si="824"/>
        <v/>
      </c>
      <c r="ER390" s="69" t="str">
        <f t="shared" si="824"/>
        <v/>
      </c>
      <c r="ES390" s="69" t="str">
        <f t="shared" si="824"/>
        <v/>
      </c>
      <c r="ET390" s="69" t="str">
        <f t="shared" si="824"/>
        <v/>
      </c>
      <c r="EU390" s="69" t="str">
        <f t="shared" si="824"/>
        <v/>
      </c>
      <c r="EV390" s="69" t="str">
        <f t="shared" si="824"/>
        <v/>
      </c>
      <c r="EX390" s="38" t="s">
        <v>212</v>
      </c>
      <c r="EY390" s="29">
        <v>5</v>
      </c>
      <c r="EZ390" s="69" t="str">
        <f t="shared" ref="EZ390:FV390" si="825">IF(AND(EZ308&lt;&gt;"",EZ308&lt;&gt;"."),INDEX($AH$4:$AH$111,MATCH(EZ308,$AK$4:$AK$111,0)),"")</f>
        <v/>
      </c>
      <c r="FA390" s="69" t="str">
        <f t="shared" si="825"/>
        <v/>
      </c>
      <c r="FB390" s="69" t="str">
        <f t="shared" si="825"/>
        <v/>
      </c>
      <c r="FC390" s="69" t="str">
        <f t="shared" si="825"/>
        <v/>
      </c>
      <c r="FD390" s="69" t="str">
        <f t="shared" si="825"/>
        <v/>
      </c>
      <c r="FE390" s="69" t="str">
        <f t="shared" si="825"/>
        <v/>
      </c>
      <c r="FF390" s="69" t="str">
        <f t="shared" si="825"/>
        <v/>
      </c>
      <c r="FG390" s="69" t="str">
        <f t="shared" si="825"/>
        <v/>
      </c>
      <c r="FH390" s="69" t="str">
        <f t="shared" si="825"/>
        <v/>
      </c>
      <c r="FI390" s="69" t="str">
        <f t="shared" si="825"/>
        <v/>
      </c>
      <c r="FJ390" s="69" t="str">
        <f t="shared" si="825"/>
        <v/>
      </c>
      <c r="FK390" s="69" t="str">
        <f t="shared" si="825"/>
        <v/>
      </c>
      <c r="FL390" s="69" t="str">
        <f t="shared" si="825"/>
        <v/>
      </c>
      <c r="FM390" s="69" t="str">
        <f t="shared" si="825"/>
        <v/>
      </c>
      <c r="FN390" s="69" t="str">
        <f t="shared" si="825"/>
        <v/>
      </c>
      <c r="FO390" s="69" t="str">
        <f t="shared" si="825"/>
        <v/>
      </c>
      <c r="FP390" s="69" t="str">
        <f t="shared" si="825"/>
        <v/>
      </c>
      <c r="FQ390" s="69" t="str">
        <f t="shared" si="825"/>
        <v/>
      </c>
      <c r="FR390" s="69" t="str">
        <f t="shared" si="825"/>
        <v/>
      </c>
      <c r="FS390" s="69" t="str">
        <f t="shared" si="825"/>
        <v/>
      </c>
      <c r="FT390" s="69" t="str">
        <f t="shared" si="825"/>
        <v/>
      </c>
      <c r="FU390" s="69" t="str">
        <f t="shared" si="825"/>
        <v/>
      </c>
      <c r="FV390" s="69" t="str">
        <f t="shared" si="825"/>
        <v/>
      </c>
    </row>
    <row r="391" spans="9:178" x14ac:dyDescent="0.25">
      <c r="I391" s="24" t="s">
        <v>212</v>
      </c>
      <c r="J391" s="29">
        <v>6</v>
      </c>
      <c r="K391" s="98" t="str">
        <f t="shared" ref="K391:AR391" si="826">IF(K309="","",INDEX($AU$4:$AU$111,MATCH(K309,$AS$4:$AS$111,0)))</f>
        <v>Русский язык</v>
      </c>
      <c r="L391" s="98" t="str">
        <f t="shared" si="826"/>
        <v>Русский язык</v>
      </c>
      <c r="M391" s="98" t="str">
        <f t="shared" si="826"/>
        <v/>
      </c>
      <c r="N391" s="98" t="str">
        <f t="shared" si="826"/>
        <v>Русский язык</v>
      </c>
      <c r="O391" s="98" t="str">
        <f t="shared" si="826"/>
        <v>Белорусская литература</v>
      </c>
      <c r="P391" s="98" t="str">
        <f t="shared" si="826"/>
        <v>Белорусский язык</v>
      </c>
      <c r="Q391" s="98" t="str">
        <f t="shared" si="826"/>
        <v>Белорусская литература</v>
      </c>
      <c r="R391" s="98" t="str">
        <f t="shared" si="826"/>
        <v/>
      </c>
      <c r="S391" s="98" t="str">
        <f t="shared" si="826"/>
        <v/>
      </c>
      <c r="T391" s="98" t="str">
        <f t="shared" si="826"/>
        <v/>
      </c>
      <c r="U391" s="98" t="str">
        <f t="shared" si="826"/>
        <v>Английский язык</v>
      </c>
      <c r="V391" s="98" t="str">
        <f t="shared" si="826"/>
        <v>Английский язык</v>
      </c>
      <c r="W391" s="98" t="str">
        <f t="shared" si="826"/>
        <v>Английский язык</v>
      </c>
      <c r="X391" s="98" t="str">
        <f t="shared" si="826"/>
        <v>Английский язык</v>
      </c>
      <c r="Y391" s="98" t="str">
        <f t="shared" si="826"/>
        <v>Английский язык</v>
      </c>
      <c r="Z391" s="98" t="str">
        <f t="shared" si="826"/>
        <v>Математика</v>
      </c>
      <c r="AA391" s="98" t="str">
        <f t="shared" si="826"/>
        <v>Математика</v>
      </c>
      <c r="AB391" s="98" t="str">
        <f t="shared" si="826"/>
        <v/>
      </c>
      <c r="AC391" s="98" t="str">
        <f t="shared" si="826"/>
        <v>Математика</v>
      </c>
      <c r="AD391" s="98" t="str">
        <f t="shared" si="826"/>
        <v/>
      </c>
      <c r="AE391" s="98" t="str">
        <f t="shared" si="826"/>
        <v>Физика</v>
      </c>
      <c r="AF391" s="98" t="str">
        <f t="shared" si="826"/>
        <v>Биология</v>
      </c>
      <c r="AG391" s="98" t="str">
        <f t="shared" si="826"/>
        <v>Биология</v>
      </c>
      <c r="AH391" s="98" t="str">
        <f t="shared" si="826"/>
        <v/>
      </c>
      <c r="AI391" s="98" t="str">
        <f t="shared" si="826"/>
        <v/>
      </c>
      <c r="AJ391" s="98" t="str">
        <f t="shared" si="826"/>
        <v>История</v>
      </c>
      <c r="AK391" s="98" t="str">
        <f t="shared" si="826"/>
        <v/>
      </c>
      <c r="AL391" s="98" t="str">
        <f t="shared" si="826"/>
        <v>История</v>
      </c>
      <c r="AM391" s="98" t="str">
        <f t="shared" si="826"/>
        <v>Физическая культура</v>
      </c>
      <c r="AN391" s="98" t="str">
        <f t="shared" si="826"/>
        <v>Физическая культура</v>
      </c>
      <c r="AO391" s="98" t="str">
        <f t="shared" si="826"/>
        <v/>
      </c>
      <c r="AP391" s="98" t="str">
        <f t="shared" si="826"/>
        <v/>
      </c>
      <c r="AQ391" s="98" t="str">
        <f t="shared" si="826"/>
        <v/>
      </c>
      <c r="AR391" s="98" t="str">
        <f t="shared" si="826"/>
        <v>Искусство</v>
      </c>
      <c r="AW391" s="38" t="s">
        <v>212</v>
      </c>
      <c r="AX391" s="29">
        <v>6</v>
      </c>
      <c r="AY391" s="27" t="str">
        <f t="shared" ref="AY391:BU391" si="827">AY309</f>
        <v>Математика</v>
      </c>
      <c r="AZ391" s="27" t="str">
        <f t="shared" si="827"/>
        <v>Русск.язык</v>
      </c>
      <c r="BA391" s="27" t="str">
        <f t="shared" si="827"/>
        <v>Искусство</v>
      </c>
      <c r="BB391" s="27" t="str">
        <f t="shared" si="827"/>
        <v>Бел.лит.</v>
      </c>
      <c r="BC391" s="27" t="str">
        <f t="shared" si="827"/>
        <v>Русск.язык</v>
      </c>
      <c r="BD391" s="27" t="str">
        <f t="shared" si="827"/>
        <v>Русск.язык</v>
      </c>
      <c r="BE391" s="27" t="str">
        <f t="shared" si="827"/>
        <v>Математика</v>
      </c>
      <c r="BF391" s="27" t="str">
        <f t="shared" si="827"/>
        <v>Бел.лит.</v>
      </c>
      <c r="BG391" s="27" t="str">
        <f t="shared" si="827"/>
        <v>Бел.язык</v>
      </c>
      <c r="BH391" s="27" t="str">
        <f t="shared" si="827"/>
        <v>История</v>
      </c>
      <c r="BI391" s="27" t="str">
        <f t="shared" si="827"/>
        <v>Физика</v>
      </c>
      <c r="BJ391" s="27" t="str">
        <f t="shared" si="827"/>
        <v>Биология</v>
      </c>
      <c r="BK391" s="27" t="str">
        <f t="shared" si="827"/>
        <v>Иностр.язык</v>
      </c>
      <c r="BL391" s="27" t="str">
        <f t="shared" si="827"/>
        <v>Иностр.язык</v>
      </c>
      <c r="BM391" s="27" t="str">
        <f t="shared" si="827"/>
        <v>Мат./Биология</v>
      </c>
      <c r="BN391" s="27" t="str">
        <f t="shared" si="827"/>
        <v>История</v>
      </c>
      <c r="BO391" s="27" t="str">
        <f t="shared" si="827"/>
        <v>Физ.культ.и зд.</v>
      </c>
      <c r="BP391" s="27" t="str">
        <f t="shared" si="827"/>
        <v/>
      </c>
      <c r="BQ391" s="27" t="str">
        <f t="shared" si="827"/>
        <v/>
      </c>
      <c r="BR391" s="27" t="str">
        <f t="shared" si="827"/>
        <v/>
      </c>
      <c r="BS391" s="27" t="str">
        <f t="shared" si="827"/>
        <v/>
      </c>
      <c r="BT391" s="27" t="str">
        <f t="shared" si="827"/>
        <v/>
      </c>
      <c r="BU391" s="27" t="str">
        <f t="shared" si="827"/>
        <v/>
      </c>
      <c r="BW391" s="38" t="s">
        <v>212</v>
      </c>
      <c r="BX391" s="29">
        <v>6</v>
      </c>
      <c r="BY391" s="46" t="str">
        <f t="shared" ref="BY391:CU391" si="828">IF(AND(BY309&lt;&gt;"",BY309&lt;&gt;"."),INDEX($AH$4:$AH$111,MATCH(BY309,$AK$4:$AK$111,0)),"")</f>
        <v>мат</v>
      </c>
      <c r="BZ391" s="46" t="str">
        <f t="shared" si="828"/>
        <v>русяз</v>
      </c>
      <c r="CA391" s="46" t="str">
        <f t="shared" si="828"/>
        <v>иск</v>
      </c>
      <c r="CB391" s="46" t="str">
        <f t="shared" si="828"/>
        <v>беллит</v>
      </c>
      <c r="CC391" s="46" t="str">
        <f t="shared" si="828"/>
        <v>русяз</v>
      </c>
      <c r="CD391" s="46" t="str">
        <f t="shared" si="828"/>
        <v>русяз</v>
      </c>
      <c r="CE391" s="46" t="str">
        <f t="shared" si="828"/>
        <v>мат</v>
      </c>
      <c r="CF391" s="46" t="str">
        <f t="shared" si="828"/>
        <v>беллит</v>
      </c>
      <c r="CG391" s="46" t="str">
        <f t="shared" si="828"/>
        <v>беляз</v>
      </c>
      <c r="CH391" s="46" t="str">
        <f t="shared" si="828"/>
        <v>ист</v>
      </c>
      <c r="CI391" s="46" t="str">
        <f t="shared" si="828"/>
        <v>физ</v>
      </c>
      <c r="CJ391" s="46" t="str">
        <f t="shared" si="828"/>
        <v>био</v>
      </c>
      <c r="CK391" s="46" t="str">
        <f t="shared" si="828"/>
        <v>анг</v>
      </c>
      <c r="CL391" s="46" t="str">
        <f t="shared" si="828"/>
        <v>анг</v>
      </c>
      <c r="CM391" s="46" t="str">
        <f t="shared" si="828"/>
        <v>мат</v>
      </c>
      <c r="CN391" s="46" t="str">
        <f t="shared" si="828"/>
        <v>ист</v>
      </c>
      <c r="CO391" s="46" t="str">
        <f t="shared" si="828"/>
        <v>фк</v>
      </c>
      <c r="CP391" s="46" t="str">
        <f t="shared" si="828"/>
        <v/>
      </c>
      <c r="CQ391" s="46" t="str">
        <f t="shared" si="828"/>
        <v/>
      </c>
      <c r="CR391" s="46" t="str">
        <f t="shared" si="828"/>
        <v/>
      </c>
      <c r="CS391" s="46" t="str">
        <f t="shared" si="828"/>
        <v/>
      </c>
      <c r="CT391" s="46" t="str">
        <f t="shared" si="828"/>
        <v/>
      </c>
      <c r="CU391" s="46" t="str">
        <f t="shared" si="828"/>
        <v/>
      </c>
      <c r="CX391" s="38" t="s">
        <v>212</v>
      </c>
      <c r="CY391" s="29">
        <v>6</v>
      </c>
      <c r="CZ391" s="69" t="str">
        <f t="shared" ref="CZ391:DV391" si="829">IF(AND(CZ309&lt;&gt;"",CZ309&lt;&gt;"."),INDEX($AH$4:$AH$111,MATCH(CZ309,$AK$4:$AK$111,0)),"")</f>
        <v/>
      </c>
      <c r="DA391" s="69" t="str">
        <f t="shared" si="829"/>
        <v/>
      </c>
      <c r="DB391" s="69" t="str">
        <f t="shared" si="829"/>
        <v/>
      </c>
      <c r="DC391" s="69" t="str">
        <f t="shared" si="829"/>
        <v/>
      </c>
      <c r="DD391" s="69" t="str">
        <f t="shared" si="829"/>
        <v/>
      </c>
      <c r="DE391" s="69" t="str">
        <f t="shared" si="829"/>
        <v/>
      </c>
      <c r="DF391" s="69" t="str">
        <f t="shared" si="829"/>
        <v/>
      </c>
      <c r="DG391" s="69" t="str">
        <f t="shared" si="829"/>
        <v/>
      </c>
      <c r="DH391" s="69" t="str">
        <f t="shared" si="829"/>
        <v/>
      </c>
      <c r="DI391" s="69" t="str">
        <f t="shared" si="829"/>
        <v/>
      </c>
      <c r="DJ391" s="69" t="str">
        <f t="shared" si="829"/>
        <v/>
      </c>
      <c r="DK391" s="69" t="str">
        <f t="shared" si="829"/>
        <v/>
      </c>
      <c r="DL391" s="69" t="str">
        <f t="shared" si="829"/>
        <v>анг</v>
      </c>
      <c r="DM391" s="69" t="str">
        <f t="shared" si="829"/>
        <v>анг</v>
      </c>
      <c r="DN391" s="69" t="str">
        <f t="shared" si="829"/>
        <v>био</v>
      </c>
      <c r="DO391" s="69" t="str">
        <f t="shared" si="829"/>
        <v/>
      </c>
      <c r="DP391" s="69" t="str">
        <f t="shared" si="829"/>
        <v>фк</v>
      </c>
      <c r="DQ391" s="69" t="str">
        <f t="shared" si="829"/>
        <v/>
      </c>
      <c r="DR391" s="69" t="str">
        <f t="shared" si="829"/>
        <v/>
      </c>
      <c r="DS391" s="69" t="str">
        <f t="shared" si="829"/>
        <v/>
      </c>
      <c r="DT391" s="69" t="str">
        <f t="shared" si="829"/>
        <v/>
      </c>
      <c r="DU391" s="69" t="str">
        <f t="shared" si="829"/>
        <v/>
      </c>
      <c r="DV391" s="69" t="str">
        <f t="shared" si="829"/>
        <v/>
      </c>
      <c r="DX391" s="38" t="s">
        <v>212</v>
      </c>
      <c r="DY391" s="29">
        <v>6</v>
      </c>
      <c r="DZ391" s="69" t="str">
        <f t="shared" ref="DZ391:EV391" si="830">IF(AND(DZ309&lt;&gt;"",DZ309&lt;&gt;"."),INDEX($AH$4:$AH$111,MATCH(DZ309,$AK$4:$AK$111,0)),"")</f>
        <v/>
      </c>
      <c r="EA391" s="69" t="str">
        <f t="shared" si="830"/>
        <v/>
      </c>
      <c r="EB391" s="69" t="str">
        <f t="shared" si="830"/>
        <v/>
      </c>
      <c r="EC391" s="69" t="str">
        <f t="shared" si="830"/>
        <v/>
      </c>
      <c r="ED391" s="69" t="str">
        <f t="shared" si="830"/>
        <v/>
      </c>
      <c r="EE391" s="69" t="str">
        <f t="shared" si="830"/>
        <v/>
      </c>
      <c r="EF391" s="69" t="str">
        <f t="shared" si="830"/>
        <v/>
      </c>
      <c r="EG391" s="69" t="str">
        <f t="shared" si="830"/>
        <v/>
      </c>
      <c r="EH391" s="69" t="str">
        <f t="shared" si="830"/>
        <v/>
      </c>
      <c r="EI391" s="69" t="str">
        <f t="shared" si="830"/>
        <v/>
      </c>
      <c r="EJ391" s="69" t="str">
        <f t="shared" si="830"/>
        <v/>
      </c>
      <c r="EK391" s="69" t="str">
        <f t="shared" si="830"/>
        <v/>
      </c>
      <c r="EL391" s="69" t="str">
        <f t="shared" si="830"/>
        <v>анг</v>
      </c>
      <c r="EM391" s="69" t="str">
        <f t="shared" si="830"/>
        <v/>
      </c>
      <c r="EN391" s="69" t="str">
        <f t="shared" si="830"/>
        <v/>
      </c>
      <c r="EO391" s="69" t="str">
        <f t="shared" si="830"/>
        <v/>
      </c>
      <c r="EP391" s="69" t="str">
        <f t="shared" si="830"/>
        <v/>
      </c>
      <c r="EQ391" s="69" t="str">
        <f t="shared" si="830"/>
        <v/>
      </c>
      <c r="ER391" s="69" t="str">
        <f t="shared" si="830"/>
        <v/>
      </c>
      <c r="ES391" s="69" t="str">
        <f t="shared" si="830"/>
        <v/>
      </c>
      <c r="ET391" s="69" t="str">
        <f t="shared" si="830"/>
        <v/>
      </c>
      <c r="EU391" s="69" t="str">
        <f t="shared" si="830"/>
        <v/>
      </c>
      <c r="EV391" s="69" t="str">
        <f t="shared" si="830"/>
        <v/>
      </c>
      <c r="EX391" s="38" t="s">
        <v>212</v>
      </c>
      <c r="EY391" s="29">
        <v>6</v>
      </c>
      <c r="EZ391" s="69" t="str">
        <f t="shared" ref="EZ391:FV391" si="831">IF(AND(EZ309&lt;&gt;"",EZ309&lt;&gt;"."),INDEX($AH$4:$AH$111,MATCH(EZ309,$AK$4:$AK$111,0)),"")</f>
        <v/>
      </c>
      <c r="FA391" s="69" t="str">
        <f t="shared" si="831"/>
        <v/>
      </c>
      <c r="FB391" s="69" t="str">
        <f t="shared" si="831"/>
        <v/>
      </c>
      <c r="FC391" s="69" t="str">
        <f t="shared" si="831"/>
        <v/>
      </c>
      <c r="FD391" s="69" t="str">
        <f t="shared" si="831"/>
        <v/>
      </c>
      <c r="FE391" s="69" t="str">
        <f t="shared" si="831"/>
        <v/>
      </c>
      <c r="FF391" s="69" t="str">
        <f t="shared" si="831"/>
        <v/>
      </c>
      <c r="FG391" s="69" t="str">
        <f t="shared" si="831"/>
        <v/>
      </c>
      <c r="FH391" s="69" t="str">
        <f t="shared" si="831"/>
        <v/>
      </c>
      <c r="FI391" s="69" t="str">
        <f t="shared" si="831"/>
        <v/>
      </c>
      <c r="FJ391" s="69" t="str">
        <f t="shared" si="831"/>
        <v/>
      </c>
      <c r="FK391" s="69" t="str">
        <f t="shared" si="831"/>
        <v/>
      </c>
      <c r="FL391" s="69" t="str">
        <f t="shared" si="831"/>
        <v/>
      </c>
      <c r="FM391" s="69" t="str">
        <f t="shared" si="831"/>
        <v/>
      </c>
      <c r="FN391" s="69" t="str">
        <f t="shared" si="831"/>
        <v/>
      </c>
      <c r="FO391" s="69" t="str">
        <f t="shared" si="831"/>
        <v/>
      </c>
      <c r="FP391" s="69" t="str">
        <f t="shared" si="831"/>
        <v/>
      </c>
      <c r="FQ391" s="69" t="str">
        <f t="shared" si="831"/>
        <v/>
      </c>
      <c r="FR391" s="69" t="str">
        <f t="shared" si="831"/>
        <v/>
      </c>
      <c r="FS391" s="69" t="str">
        <f t="shared" si="831"/>
        <v/>
      </c>
      <c r="FT391" s="69" t="str">
        <f t="shared" si="831"/>
        <v/>
      </c>
      <c r="FU391" s="69" t="str">
        <f t="shared" si="831"/>
        <v/>
      </c>
      <c r="FV391" s="69" t="str">
        <f t="shared" si="831"/>
        <v/>
      </c>
    </row>
    <row r="392" spans="9:178" x14ac:dyDescent="0.25">
      <c r="I392" s="24" t="s">
        <v>212</v>
      </c>
      <c r="J392" s="88">
        <v>7</v>
      </c>
      <c r="K392" s="98" t="str">
        <f t="shared" ref="K392:AR392" si="832">IF(K310="","",INDEX($AU$4:$AU$111,MATCH(K310,$AS$4:$AS$111,0)))</f>
        <v/>
      </c>
      <c r="L392" s="98" t="str">
        <f t="shared" si="832"/>
        <v/>
      </c>
      <c r="M392" s="98" t="str">
        <f t="shared" si="832"/>
        <v/>
      </c>
      <c r="N392" s="98" t="str">
        <f t="shared" si="832"/>
        <v/>
      </c>
      <c r="O392" s="98" t="str">
        <f t="shared" si="832"/>
        <v/>
      </c>
      <c r="P392" s="98" t="str">
        <f t="shared" si="832"/>
        <v/>
      </c>
      <c r="Q392" s="98" t="str">
        <f t="shared" si="832"/>
        <v/>
      </c>
      <c r="R392" s="98" t="str">
        <f t="shared" si="832"/>
        <v/>
      </c>
      <c r="S392" s="98" t="str">
        <f t="shared" si="832"/>
        <v/>
      </c>
      <c r="T392" s="98" t="str">
        <f t="shared" si="832"/>
        <v/>
      </c>
      <c r="U392" s="98" t="str">
        <f t="shared" si="832"/>
        <v/>
      </c>
      <c r="V392" s="98" t="str">
        <f t="shared" si="832"/>
        <v/>
      </c>
      <c r="W392" s="98" t="str">
        <f t="shared" si="832"/>
        <v/>
      </c>
      <c r="X392" s="98" t="str">
        <f t="shared" si="832"/>
        <v/>
      </c>
      <c r="Y392" s="98" t="str">
        <f t="shared" si="832"/>
        <v/>
      </c>
      <c r="Z392" s="98" t="str">
        <f t="shared" si="832"/>
        <v/>
      </c>
      <c r="AA392" s="98" t="str">
        <f t="shared" si="832"/>
        <v/>
      </c>
      <c r="AB392" s="98" t="str">
        <f t="shared" si="832"/>
        <v/>
      </c>
      <c r="AC392" s="98" t="str">
        <f t="shared" si="832"/>
        <v/>
      </c>
      <c r="AD392" s="98" t="str">
        <f t="shared" si="832"/>
        <v/>
      </c>
      <c r="AE392" s="98" t="str">
        <f t="shared" si="832"/>
        <v/>
      </c>
      <c r="AF392" s="98" t="str">
        <f t="shared" si="832"/>
        <v/>
      </c>
      <c r="AG392" s="98" t="str">
        <f t="shared" si="832"/>
        <v/>
      </c>
      <c r="AH392" s="98" t="str">
        <f t="shared" si="832"/>
        <v/>
      </c>
      <c r="AI392" s="98" t="str">
        <f t="shared" si="832"/>
        <v/>
      </c>
      <c r="AJ392" s="98" t="str">
        <f t="shared" si="832"/>
        <v/>
      </c>
      <c r="AK392" s="98" t="str">
        <f t="shared" si="832"/>
        <v/>
      </c>
      <c r="AL392" s="98" t="str">
        <f t="shared" si="832"/>
        <v/>
      </c>
      <c r="AM392" s="98" t="str">
        <f t="shared" si="832"/>
        <v>Час здоровья и спорта</v>
      </c>
      <c r="AN392" s="98" t="str">
        <f t="shared" si="832"/>
        <v>Час здоровья и спорта</v>
      </c>
      <c r="AO392" s="98" t="str">
        <f t="shared" si="832"/>
        <v/>
      </c>
      <c r="AP392" s="98" t="str">
        <f t="shared" si="832"/>
        <v/>
      </c>
      <c r="AQ392" s="98" t="str">
        <f t="shared" si="832"/>
        <v/>
      </c>
      <c r="AR392" s="98" t="str">
        <f t="shared" si="832"/>
        <v/>
      </c>
      <c r="AW392" s="38" t="s">
        <v>212</v>
      </c>
      <c r="AX392" s="88">
        <v>7</v>
      </c>
      <c r="AY392" s="27" t="str">
        <f t="shared" ref="AY392:BU392" si="833">AY310</f>
        <v/>
      </c>
      <c r="AZ392" s="27" t="str">
        <f t="shared" si="833"/>
        <v/>
      </c>
      <c r="BA392" s="27" t="str">
        <f t="shared" si="833"/>
        <v/>
      </c>
      <c r="BB392" s="27" t="str">
        <f t="shared" si="833"/>
        <v/>
      </c>
      <c r="BC392" s="27" t="str">
        <f t="shared" si="833"/>
        <v/>
      </c>
      <c r="BD392" s="27" t="str">
        <f t="shared" si="833"/>
        <v/>
      </c>
      <c r="BE392" s="27" t="str">
        <f t="shared" si="833"/>
        <v/>
      </c>
      <c r="BF392" s="27" t="str">
        <f t="shared" si="833"/>
        <v/>
      </c>
      <c r="BG392" s="27" t="str">
        <f t="shared" si="833"/>
        <v/>
      </c>
      <c r="BH392" s="27" t="str">
        <f t="shared" si="833"/>
        <v/>
      </c>
      <c r="BI392" s="27" t="str">
        <f t="shared" si="833"/>
        <v/>
      </c>
      <c r="BJ392" s="27" t="str">
        <f t="shared" si="833"/>
        <v>Час зд.и спорта</v>
      </c>
      <c r="BK392" s="27" t="str">
        <f t="shared" si="833"/>
        <v/>
      </c>
      <c r="BL392" s="27" t="str">
        <f t="shared" si="833"/>
        <v>Час зд.и спорта</v>
      </c>
      <c r="BM392" s="27" t="str">
        <f t="shared" si="833"/>
        <v/>
      </c>
      <c r="BN392" s="27" t="str">
        <f t="shared" si="833"/>
        <v/>
      </c>
      <c r="BO392" s="27" t="str">
        <f t="shared" si="833"/>
        <v/>
      </c>
      <c r="BP392" s="27" t="str">
        <f t="shared" si="833"/>
        <v/>
      </c>
      <c r="BQ392" s="27" t="str">
        <f t="shared" si="833"/>
        <v/>
      </c>
      <c r="BR392" s="27" t="str">
        <f t="shared" si="833"/>
        <v/>
      </c>
      <c r="BS392" s="27" t="str">
        <f t="shared" si="833"/>
        <v/>
      </c>
      <c r="BT392" s="27" t="str">
        <f t="shared" si="833"/>
        <v/>
      </c>
      <c r="BU392" s="27" t="str">
        <f t="shared" si="833"/>
        <v/>
      </c>
      <c r="BW392" s="38" t="s">
        <v>212</v>
      </c>
      <c r="BX392" s="88">
        <v>7</v>
      </c>
      <c r="BY392" s="69" t="str">
        <f t="shared" ref="BY392:CU392" si="834">IF(AND(BY310&lt;&gt;"",BY310&lt;&gt;"."),INDEX($AH$4:$AH$111,MATCH(BY310,$AK$4:$AK$111,0)),"")</f>
        <v/>
      </c>
      <c r="BZ392" s="69" t="str">
        <f t="shared" si="834"/>
        <v/>
      </c>
      <c r="CA392" s="69" t="str">
        <f t="shared" si="834"/>
        <v/>
      </c>
      <c r="CB392" s="69" t="str">
        <f t="shared" si="834"/>
        <v/>
      </c>
      <c r="CC392" s="69" t="str">
        <f t="shared" si="834"/>
        <v/>
      </c>
      <c r="CD392" s="69" t="str">
        <f t="shared" si="834"/>
        <v/>
      </c>
      <c r="CE392" s="69" t="str">
        <f t="shared" si="834"/>
        <v/>
      </c>
      <c r="CF392" s="69" t="str">
        <f t="shared" si="834"/>
        <v/>
      </c>
      <c r="CG392" s="69" t="str">
        <f t="shared" si="834"/>
        <v/>
      </c>
      <c r="CH392" s="69" t="str">
        <f t="shared" si="834"/>
        <v/>
      </c>
      <c r="CI392" s="69" t="str">
        <f t="shared" si="834"/>
        <v/>
      </c>
      <c r="CJ392" s="69" t="str">
        <f t="shared" si="834"/>
        <v>чзс</v>
      </c>
      <c r="CK392" s="69" t="str">
        <f t="shared" si="834"/>
        <v/>
      </c>
      <c r="CL392" s="69" t="str">
        <f t="shared" si="834"/>
        <v>чзс</v>
      </c>
      <c r="CM392" s="69" t="str">
        <f t="shared" si="834"/>
        <v/>
      </c>
      <c r="CN392" s="69" t="str">
        <f t="shared" si="834"/>
        <v/>
      </c>
      <c r="CO392" s="69" t="str">
        <f t="shared" si="834"/>
        <v/>
      </c>
      <c r="CP392" s="69" t="str">
        <f t="shared" si="834"/>
        <v/>
      </c>
      <c r="CQ392" s="69" t="str">
        <f t="shared" si="834"/>
        <v/>
      </c>
      <c r="CR392" s="69" t="str">
        <f t="shared" si="834"/>
        <v/>
      </c>
      <c r="CS392" s="69" t="str">
        <f t="shared" si="834"/>
        <v/>
      </c>
      <c r="CT392" s="69" t="str">
        <f t="shared" si="834"/>
        <v/>
      </c>
      <c r="CU392" s="69" t="str">
        <f t="shared" si="834"/>
        <v/>
      </c>
      <c r="CX392" s="38" t="s">
        <v>212</v>
      </c>
      <c r="CY392" s="88">
        <v>7</v>
      </c>
      <c r="CZ392" s="69" t="str">
        <f t="shared" ref="CZ392:DV392" si="835">IF(AND(CZ310&lt;&gt;"",CZ310&lt;&gt;"."),INDEX($AH$4:$AH$111,MATCH(CZ310,$AK$4:$AK$111,0)),"")</f>
        <v/>
      </c>
      <c r="DA392" s="69" t="str">
        <f t="shared" si="835"/>
        <v/>
      </c>
      <c r="DB392" s="69" t="str">
        <f t="shared" si="835"/>
        <v/>
      </c>
      <c r="DC392" s="69" t="str">
        <f t="shared" si="835"/>
        <v/>
      </c>
      <c r="DD392" s="69" t="str">
        <f t="shared" si="835"/>
        <v/>
      </c>
      <c r="DE392" s="69" t="str">
        <f t="shared" si="835"/>
        <v/>
      </c>
      <c r="DF392" s="69" t="str">
        <f t="shared" si="835"/>
        <v/>
      </c>
      <c r="DG392" s="69" t="str">
        <f t="shared" si="835"/>
        <v/>
      </c>
      <c r="DH392" s="69" t="str">
        <f t="shared" si="835"/>
        <v/>
      </c>
      <c r="DI392" s="69" t="str">
        <f t="shared" si="835"/>
        <v/>
      </c>
      <c r="DJ392" s="69" t="str">
        <f t="shared" si="835"/>
        <v/>
      </c>
      <c r="DK392" s="69" t="str">
        <f t="shared" si="835"/>
        <v/>
      </c>
      <c r="DL392" s="69" t="str">
        <f t="shared" si="835"/>
        <v/>
      </c>
      <c r="DM392" s="69" t="str">
        <f t="shared" si="835"/>
        <v/>
      </c>
      <c r="DN392" s="69" t="str">
        <f t="shared" si="835"/>
        <v/>
      </c>
      <c r="DO392" s="69" t="str">
        <f t="shared" si="835"/>
        <v/>
      </c>
      <c r="DP392" s="69" t="str">
        <f t="shared" si="835"/>
        <v/>
      </c>
      <c r="DQ392" s="69" t="str">
        <f t="shared" si="835"/>
        <v/>
      </c>
      <c r="DR392" s="69" t="str">
        <f t="shared" si="835"/>
        <v/>
      </c>
      <c r="DS392" s="69" t="str">
        <f t="shared" si="835"/>
        <v/>
      </c>
      <c r="DT392" s="69" t="str">
        <f t="shared" si="835"/>
        <v/>
      </c>
      <c r="DU392" s="69" t="str">
        <f t="shared" si="835"/>
        <v/>
      </c>
      <c r="DV392" s="69" t="str">
        <f t="shared" si="835"/>
        <v/>
      </c>
      <c r="DX392" s="38" t="s">
        <v>212</v>
      </c>
      <c r="DY392" s="88">
        <v>7</v>
      </c>
      <c r="DZ392" s="69" t="str">
        <f t="shared" ref="DZ392:EV392" si="836">IF(AND(DZ310&lt;&gt;"",DZ310&lt;&gt;"."),INDEX($AH$4:$AH$111,MATCH(DZ310,$AK$4:$AK$111,0)),"")</f>
        <v/>
      </c>
      <c r="EA392" s="69" t="str">
        <f t="shared" si="836"/>
        <v/>
      </c>
      <c r="EB392" s="69" t="str">
        <f t="shared" si="836"/>
        <v/>
      </c>
      <c r="EC392" s="69" t="str">
        <f t="shared" si="836"/>
        <v/>
      </c>
      <c r="ED392" s="69" t="str">
        <f t="shared" si="836"/>
        <v/>
      </c>
      <c r="EE392" s="69" t="str">
        <f t="shared" si="836"/>
        <v/>
      </c>
      <c r="EF392" s="69" t="str">
        <f t="shared" si="836"/>
        <v/>
      </c>
      <c r="EG392" s="69" t="str">
        <f t="shared" si="836"/>
        <v/>
      </c>
      <c r="EH392" s="69" t="str">
        <f t="shared" si="836"/>
        <v/>
      </c>
      <c r="EI392" s="69" t="str">
        <f t="shared" si="836"/>
        <v/>
      </c>
      <c r="EJ392" s="69" t="str">
        <f t="shared" si="836"/>
        <v/>
      </c>
      <c r="EK392" s="69" t="str">
        <f t="shared" si="836"/>
        <v/>
      </c>
      <c r="EL392" s="69" t="str">
        <f t="shared" si="836"/>
        <v/>
      </c>
      <c r="EM392" s="69" t="str">
        <f t="shared" si="836"/>
        <v/>
      </c>
      <c r="EN392" s="69" t="str">
        <f t="shared" si="836"/>
        <v/>
      </c>
      <c r="EO392" s="69" t="str">
        <f t="shared" si="836"/>
        <v/>
      </c>
      <c r="EP392" s="69" t="str">
        <f t="shared" si="836"/>
        <v/>
      </c>
      <c r="EQ392" s="69" t="str">
        <f t="shared" si="836"/>
        <v/>
      </c>
      <c r="ER392" s="69" t="str">
        <f t="shared" si="836"/>
        <v/>
      </c>
      <c r="ES392" s="69" t="str">
        <f t="shared" si="836"/>
        <v/>
      </c>
      <c r="ET392" s="69" t="str">
        <f t="shared" si="836"/>
        <v/>
      </c>
      <c r="EU392" s="69" t="str">
        <f t="shared" si="836"/>
        <v/>
      </c>
      <c r="EV392" s="69" t="str">
        <f t="shared" si="836"/>
        <v/>
      </c>
      <c r="EX392" s="38" t="s">
        <v>212</v>
      </c>
      <c r="EY392" s="88">
        <v>7</v>
      </c>
      <c r="EZ392" s="69" t="str">
        <f t="shared" ref="EZ392:FV392" si="837">IF(AND(EZ310&lt;&gt;"",EZ310&lt;&gt;"."),INDEX($AH$4:$AH$111,MATCH(EZ310,$AK$4:$AK$111,0)),"")</f>
        <v/>
      </c>
      <c r="FA392" s="69" t="str">
        <f t="shared" si="837"/>
        <v/>
      </c>
      <c r="FB392" s="69" t="str">
        <f t="shared" si="837"/>
        <v/>
      </c>
      <c r="FC392" s="69" t="str">
        <f t="shared" si="837"/>
        <v/>
      </c>
      <c r="FD392" s="69" t="str">
        <f t="shared" si="837"/>
        <v/>
      </c>
      <c r="FE392" s="69" t="str">
        <f t="shared" si="837"/>
        <v/>
      </c>
      <c r="FF392" s="69" t="str">
        <f t="shared" si="837"/>
        <v/>
      </c>
      <c r="FG392" s="69" t="str">
        <f t="shared" si="837"/>
        <v/>
      </c>
      <c r="FH392" s="69" t="str">
        <f t="shared" si="837"/>
        <v/>
      </c>
      <c r="FI392" s="69" t="str">
        <f t="shared" si="837"/>
        <v/>
      </c>
      <c r="FJ392" s="69" t="str">
        <f t="shared" si="837"/>
        <v/>
      </c>
      <c r="FK392" s="69" t="str">
        <f t="shared" si="837"/>
        <v/>
      </c>
      <c r="FL392" s="69" t="str">
        <f t="shared" si="837"/>
        <v/>
      </c>
      <c r="FM392" s="69" t="str">
        <f t="shared" si="837"/>
        <v/>
      </c>
      <c r="FN392" s="69" t="str">
        <f t="shared" si="837"/>
        <v/>
      </c>
      <c r="FO392" s="69" t="str">
        <f t="shared" si="837"/>
        <v/>
      </c>
      <c r="FP392" s="69" t="str">
        <f t="shared" si="837"/>
        <v/>
      </c>
      <c r="FQ392" s="69" t="str">
        <f t="shared" si="837"/>
        <v/>
      </c>
      <c r="FR392" s="69" t="str">
        <f t="shared" si="837"/>
        <v/>
      </c>
      <c r="FS392" s="69" t="str">
        <f t="shared" si="837"/>
        <v/>
      </c>
      <c r="FT392" s="69" t="str">
        <f t="shared" si="837"/>
        <v/>
      </c>
      <c r="FU392" s="69" t="str">
        <f t="shared" si="837"/>
        <v/>
      </c>
      <c r="FV392" s="69" t="str">
        <f t="shared" si="837"/>
        <v/>
      </c>
    </row>
    <row r="393" spans="9:178" x14ac:dyDescent="0.25">
      <c r="I393" s="23" t="s">
        <v>213</v>
      </c>
      <c r="J393" s="29">
        <v>1</v>
      </c>
      <c r="K393" s="99" t="str">
        <f t="shared" ref="K393:AR393" si="838">IF(K311="","",INDEX($AU$4:$AU$111,MATCH(K311,$AS$4:$AS$111,0)))</f>
        <v/>
      </c>
      <c r="L393" s="99" t="str">
        <f t="shared" si="838"/>
        <v/>
      </c>
      <c r="M393" s="99" t="str">
        <f t="shared" si="838"/>
        <v/>
      </c>
      <c r="N393" s="99" t="str">
        <f t="shared" si="838"/>
        <v>Белорусский язык</v>
      </c>
      <c r="O393" s="99" t="str">
        <f t="shared" si="838"/>
        <v>Белорусский язык</v>
      </c>
      <c r="P393" s="99" t="str">
        <f t="shared" si="838"/>
        <v/>
      </c>
      <c r="Q393" s="99" t="str">
        <f t="shared" si="838"/>
        <v/>
      </c>
      <c r="R393" s="99" t="str">
        <f t="shared" si="838"/>
        <v>Белорусский язык</v>
      </c>
      <c r="S393" s="99" t="str">
        <f t="shared" si="838"/>
        <v>Английский язык</v>
      </c>
      <c r="T393" s="99" t="str">
        <f t="shared" si="838"/>
        <v/>
      </c>
      <c r="U393" s="99" t="str">
        <f t="shared" si="838"/>
        <v/>
      </c>
      <c r="V393" s="99" t="str">
        <f t="shared" si="838"/>
        <v>Английский язык</v>
      </c>
      <c r="W393" s="99" t="str">
        <f t="shared" si="838"/>
        <v>Английский язык</v>
      </c>
      <c r="X393" s="99" t="str">
        <f t="shared" si="838"/>
        <v>Английский язык</v>
      </c>
      <c r="Y393" s="99" t="str">
        <f t="shared" si="838"/>
        <v>Английский язык</v>
      </c>
      <c r="Z393" s="99" t="str">
        <f t="shared" si="838"/>
        <v>Математика</v>
      </c>
      <c r="AA393" s="99" t="str">
        <f t="shared" si="838"/>
        <v>Математика</v>
      </c>
      <c r="AB393" s="99" t="str">
        <f t="shared" si="838"/>
        <v>Математика</v>
      </c>
      <c r="AC393" s="99" t="str">
        <f t="shared" si="838"/>
        <v/>
      </c>
      <c r="AD393" s="99" t="str">
        <f t="shared" si="838"/>
        <v>Информатика</v>
      </c>
      <c r="AE393" s="99" t="str">
        <f t="shared" si="838"/>
        <v>Астрономия</v>
      </c>
      <c r="AF393" s="99" t="str">
        <f t="shared" si="838"/>
        <v>Биология</v>
      </c>
      <c r="AG393" s="99" t="str">
        <f t="shared" si="838"/>
        <v>Биология</v>
      </c>
      <c r="AH393" s="99" t="str">
        <f t="shared" si="838"/>
        <v>Химия</v>
      </c>
      <c r="AI393" s="99" t="str">
        <f t="shared" si="838"/>
        <v>Человек и мир</v>
      </c>
      <c r="AJ393" s="99" t="str">
        <f t="shared" si="838"/>
        <v>История</v>
      </c>
      <c r="AK393" s="99" t="str">
        <f t="shared" si="838"/>
        <v>История</v>
      </c>
      <c r="AL393" s="99" t="str">
        <f t="shared" si="838"/>
        <v>История</v>
      </c>
      <c r="AM393" s="99" t="str">
        <f t="shared" si="838"/>
        <v>Час здоровья и спорта</v>
      </c>
      <c r="AN393" s="99" t="str">
        <f t="shared" si="838"/>
        <v>Физическая культура</v>
      </c>
      <c r="AO393" s="99" t="str">
        <f t="shared" si="838"/>
        <v/>
      </c>
      <c r="AP393" s="99" t="str">
        <f t="shared" si="838"/>
        <v>Трудовое обучение</v>
      </c>
      <c r="AQ393" s="99" t="str">
        <f t="shared" si="838"/>
        <v>Трудовое обучение</v>
      </c>
      <c r="AR393" s="99" t="str">
        <f t="shared" si="838"/>
        <v/>
      </c>
      <c r="AW393" s="44" t="s">
        <v>213</v>
      </c>
      <c r="AX393" s="29">
        <v>1</v>
      </c>
      <c r="AY393" s="27" t="str">
        <f t="shared" ref="AY393:BU393" si="839">AY311</f>
        <v>История</v>
      </c>
      <c r="AZ393" s="27" t="str">
        <f t="shared" si="839"/>
        <v>Бел.язык</v>
      </c>
      <c r="BA393" s="27" t="str">
        <f t="shared" si="839"/>
        <v>Человек.и.мир</v>
      </c>
      <c r="BB393" s="27" t="str">
        <f t="shared" si="839"/>
        <v>Труд.обуч.</v>
      </c>
      <c r="BC393" s="27" t="str">
        <f t="shared" si="839"/>
        <v>Инф./Ин.яз.</v>
      </c>
      <c r="BD393" s="27" t="str">
        <f t="shared" si="839"/>
        <v>История</v>
      </c>
      <c r="BE393" s="27" t="str">
        <f t="shared" si="839"/>
        <v>Час зд.и спорта</v>
      </c>
      <c r="BF393" s="27" t="str">
        <f t="shared" si="839"/>
        <v>Физ.культ.и зд.</v>
      </c>
      <c r="BG393" s="27" t="str">
        <f t="shared" si="839"/>
        <v>Математика</v>
      </c>
      <c r="BH393" s="27" t="str">
        <f t="shared" si="839"/>
        <v>История</v>
      </c>
      <c r="BI393" s="27" t="str">
        <f t="shared" si="839"/>
        <v>Математика</v>
      </c>
      <c r="BJ393" s="27" t="str">
        <f t="shared" si="839"/>
        <v>Бел.язык</v>
      </c>
      <c r="BK393" s="27" t="str">
        <f t="shared" si="839"/>
        <v>Биология</v>
      </c>
      <c r="BL393" s="27" t="str">
        <f t="shared" si="839"/>
        <v>Бел.язык</v>
      </c>
      <c r="BM393" s="27" t="str">
        <f t="shared" si="839"/>
        <v>Химия/Биология</v>
      </c>
      <c r="BN393" s="27" t="str">
        <f t="shared" si="839"/>
        <v>Математика</v>
      </c>
      <c r="BO393" s="27" t="str">
        <f t="shared" si="839"/>
        <v>Астрономия</v>
      </c>
      <c r="BP393" s="27" t="str">
        <f t="shared" si="839"/>
        <v>Иностр.язык</v>
      </c>
      <c r="BQ393" s="27" t="str">
        <f t="shared" si="839"/>
        <v>Иностр.язык</v>
      </c>
      <c r="BR393" s="27" t="str">
        <f t="shared" si="839"/>
        <v/>
      </c>
      <c r="BS393" s="27" t="str">
        <f t="shared" si="839"/>
        <v/>
      </c>
      <c r="BT393" s="27" t="str">
        <f t="shared" si="839"/>
        <v/>
      </c>
      <c r="BU393" s="27" t="str">
        <f t="shared" si="839"/>
        <v/>
      </c>
      <c r="BW393" s="44" t="s">
        <v>213</v>
      </c>
      <c r="BX393" s="29">
        <v>1</v>
      </c>
      <c r="BY393" s="46" t="str">
        <f t="shared" ref="BY393:CU393" si="840">IF(AND(BY311&lt;&gt;"",BY311&lt;&gt;"."),INDEX($AH$4:$AH$111,MATCH(BY311,$AK$4:$AK$111,0)),"")</f>
        <v>ист</v>
      </c>
      <c r="BZ393" s="46" t="str">
        <f t="shared" si="840"/>
        <v>беляз</v>
      </c>
      <c r="CA393" s="46" t="str">
        <f t="shared" si="840"/>
        <v>чим</v>
      </c>
      <c r="CB393" s="46" t="str">
        <f t="shared" si="840"/>
        <v>труд</v>
      </c>
      <c r="CC393" s="46" t="str">
        <f t="shared" si="840"/>
        <v>инф</v>
      </c>
      <c r="CD393" s="46" t="str">
        <f t="shared" si="840"/>
        <v>ист</v>
      </c>
      <c r="CE393" s="46" t="str">
        <f t="shared" si="840"/>
        <v>чзс</v>
      </c>
      <c r="CF393" s="46" t="str">
        <f t="shared" si="840"/>
        <v>фк</v>
      </c>
      <c r="CG393" s="46" t="str">
        <f t="shared" si="840"/>
        <v>мат</v>
      </c>
      <c r="CH393" s="46" t="str">
        <f t="shared" si="840"/>
        <v>ист</v>
      </c>
      <c r="CI393" s="46" t="str">
        <f t="shared" si="840"/>
        <v>мат</v>
      </c>
      <c r="CJ393" s="46" t="str">
        <f t="shared" si="840"/>
        <v>беляз</v>
      </c>
      <c r="CK393" s="46" t="str">
        <f t="shared" si="840"/>
        <v>био</v>
      </c>
      <c r="CL393" s="46" t="str">
        <f t="shared" si="840"/>
        <v>беляз</v>
      </c>
      <c r="CM393" s="46" t="str">
        <f t="shared" si="840"/>
        <v>хим</v>
      </c>
      <c r="CN393" s="46" t="str">
        <f t="shared" si="840"/>
        <v>мат</v>
      </c>
      <c r="CO393" s="69" t="str">
        <f t="shared" si="840"/>
        <v>аст</v>
      </c>
      <c r="CP393" s="69" t="str">
        <f t="shared" si="840"/>
        <v>анг</v>
      </c>
      <c r="CQ393" s="69" t="str">
        <f t="shared" si="840"/>
        <v>анг</v>
      </c>
      <c r="CR393" s="69" t="str">
        <f t="shared" si="840"/>
        <v/>
      </c>
      <c r="CS393" s="69" t="str">
        <f t="shared" si="840"/>
        <v/>
      </c>
      <c r="CT393" s="69" t="str">
        <f t="shared" si="840"/>
        <v/>
      </c>
      <c r="CU393" s="69" t="str">
        <f t="shared" si="840"/>
        <v/>
      </c>
      <c r="CX393" s="44" t="s">
        <v>213</v>
      </c>
      <c r="CY393" s="29">
        <v>1</v>
      </c>
      <c r="CZ393" s="69" t="str">
        <f t="shared" ref="CZ393:DV393" si="841">IF(AND(CZ311&lt;&gt;"",CZ311&lt;&gt;"."),INDEX($AH$4:$AH$111,MATCH(CZ311,$AK$4:$AK$111,0)),"")</f>
        <v/>
      </c>
      <c r="DA393" s="69" t="str">
        <f t="shared" si="841"/>
        <v/>
      </c>
      <c r="DB393" s="69" t="str">
        <f t="shared" si="841"/>
        <v/>
      </c>
      <c r="DC393" s="69" t="str">
        <f t="shared" si="841"/>
        <v>труд</v>
      </c>
      <c r="DD393" s="69" t="str">
        <f t="shared" si="841"/>
        <v>анг</v>
      </c>
      <c r="DE393" s="69" t="str">
        <f t="shared" si="841"/>
        <v/>
      </c>
      <c r="DF393" s="69" t="str">
        <f t="shared" si="841"/>
        <v/>
      </c>
      <c r="DG393" s="69" t="str">
        <f t="shared" si="841"/>
        <v/>
      </c>
      <c r="DH393" s="69" t="str">
        <f t="shared" si="841"/>
        <v/>
      </c>
      <c r="DI393" s="69" t="str">
        <f t="shared" si="841"/>
        <v/>
      </c>
      <c r="DJ393" s="69" t="str">
        <f t="shared" si="841"/>
        <v/>
      </c>
      <c r="DK393" s="69" t="str">
        <f t="shared" si="841"/>
        <v/>
      </c>
      <c r="DL393" s="69" t="str">
        <f t="shared" si="841"/>
        <v/>
      </c>
      <c r="DM393" s="69" t="str">
        <f t="shared" si="841"/>
        <v/>
      </c>
      <c r="DN393" s="69" t="str">
        <f t="shared" si="841"/>
        <v>био</v>
      </c>
      <c r="DO393" s="69" t="str">
        <f t="shared" si="841"/>
        <v/>
      </c>
      <c r="DP393" s="69" t="str">
        <f t="shared" si="841"/>
        <v/>
      </c>
      <c r="DQ393" s="69" t="str">
        <f t="shared" si="841"/>
        <v>анг</v>
      </c>
      <c r="DR393" s="69" t="str">
        <f t="shared" si="841"/>
        <v>анг</v>
      </c>
      <c r="DS393" s="69" t="str">
        <f t="shared" si="841"/>
        <v/>
      </c>
      <c r="DT393" s="69" t="str">
        <f t="shared" si="841"/>
        <v/>
      </c>
      <c r="DU393" s="69" t="str">
        <f t="shared" si="841"/>
        <v/>
      </c>
      <c r="DV393" s="69" t="str">
        <f t="shared" si="841"/>
        <v/>
      </c>
      <c r="DX393" s="44" t="s">
        <v>213</v>
      </c>
      <c r="DY393" s="29">
        <v>1</v>
      </c>
      <c r="DZ393" s="69" t="str">
        <f t="shared" ref="DZ393:EV393" si="842">IF(AND(DZ311&lt;&gt;"",DZ311&lt;&gt;"."),INDEX($AH$4:$AH$111,MATCH(DZ311,$AK$4:$AK$111,0)),"")</f>
        <v/>
      </c>
      <c r="EA393" s="69" t="str">
        <f t="shared" si="842"/>
        <v/>
      </c>
      <c r="EB393" s="69" t="str">
        <f t="shared" si="842"/>
        <v/>
      </c>
      <c r="EC393" s="69" t="str">
        <f t="shared" si="842"/>
        <v/>
      </c>
      <c r="ED393" s="69" t="str">
        <f t="shared" si="842"/>
        <v/>
      </c>
      <c r="EE393" s="69" t="str">
        <f t="shared" si="842"/>
        <v/>
      </c>
      <c r="EF393" s="69" t="str">
        <f t="shared" si="842"/>
        <v/>
      </c>
      <c r="EG393" s="69" t="str">
        <f t="shared" si="842"/>
        <v/>
      </c>
      <c r="EH393" s="69" t="str">
        <f t="shared" si="842"/>
        <v/>
      </c>
      <c r="EI393" s="69" t="str">
        <f t="shared" si="842"/>
        <v/>
      </c>
      <c r="EJ393" s="69" t="str">
        <f t="shared" si="842"/>
        <v/>
      </c>
      <c r="EK393" s="69" t="str">
        <f t="shared" si="842"/>
        <v/>
      </c>
      <c r="EL393" s="69" t="str">
        <f t="shared" si="842"/>
        <v/>
      </c>
      <c r="EM393" s="69" t="str">
        <f t="shared" si="842"/>
        <v/>
      </c>
      <c r="EN393" s="69" t="str">
        <f t="shared" si="842"/>
        <v/>
      </c>
      <c r="EO393" s="69" t="str">
        <f t="shared" si="842"/>
        <v/>
      </c>
      <c r="EP393" s="69" t="str">
        <f t="shared" si="842"/>
        <v/>
      </c>
      <c r="EQ393" s="69" t="str">
        <f t="shared" si="842"/>
        <v/>
      </c>
      <c r="ER393" s="69" t="str">
        <f t="shared" si="842"/>
        <v/>
      </c>
      <c r="ES393" s="69" t="str">
        <f t="shared" si="842"/>
        <v/>
      </c>
      <c r="ET393" s="69" t="str">
        <f t="shared" si="842"/>
        <v/>
      </c>
      <c r="EU393" s="69" t="str">
        <f t="shared" si="842"/>
        <v/>
      </c>
      <c r="EV393" s="69" t="str">
        <f t="shared" si="842"/>
        <v/>
      </c>
      <c r="EX393" s="44" t="s">
        <v>213</v>
      </c>
      <c r="EY393" s="29">
        <v>1</v>
      </c>
      <c r="EZ393" s="69" t="str">
        <f t="shared" ref="EZ393:FV393" si="843">IF(AND(EZ311&lt;&gt;"",EZ311&lt;&gt;"."),INDEX($AH$4:$AH$111,MATCH(EZ311,$AK$4:$AK$111,0)),"")</f>
        <v/>
      </c>
      <c r="FA393" s="69" t="str">
        <f t="shared" si="843"/>
        <v/>
      </c>
      <c r="FB393" s="69" t="str">
        <f t="shared" si="843"/>
        <v/>
      </c>
      <c r="FC393" s="69" t="str">
        <f t="shared" si="843"/>
        <v/>
      </c>
      <c r="FD393" s="69" t="str">
        <f t="shared" si="843"/>
        <v/>
      </c>
      <c r="FE393" s="69" t="str">
        <f t="shared" si="843"/>
        <v/>
      </c>
      <c r="FF393" s="69" t="str">
        <f t="shared" si="843"/>
        <v/>
      </c>
      <c r="FG393" s="69" t="str">
        <f t="shared" si="843"/>
        <v/>
      </c>
      <c r="FH393" s="69" t="str">
        <f t="shared" si="843"/>
        <v/>
      </c>
      <c r="FI393" s="69" t="str">
        <f t="shared" si="843"/>
        <v/>
      </c>
      <c r="FJ393" s="69" t="str">
        <f t="shared" si="843"/>
        <v/>
      </c>
      <c r="FK393" s="69" t="str">
        <f t="shared" si="843"/>
        <v/>
      </c>
      <c r="FL393" s="69" t="str">
        <f t="shared" si="843"/>
        <v/>
      </c>
      <c r="FM393" s="69" t="str">
        <f t="shared" si="843"/>
        <v/>
      </c>
      <c r="FN393" s="69" t="str">
        <f t="shared" si="843"/>
        <v/>
      </c>
      <c r="FO393" s="69" t="str">
        <f t="shared" si="843"/>
        <v/>
      </c>
      <c r="FP393" s="69" t="str">
        <f t="shared" si="843"/>
        <v/>
      </c>
      <c r="FQ393" s="69" t="str">
        <f t="shared" si="843"/>
        <v/>
      </c>
      <c r="FR393" s="69" t="str">
        <f t="shared" si="843"/>
        <v/>
      </c>
      <c r="FS393" s="69" t="str">
        <f t="shared" si="843"/>
        <v/>
      </c>
      <c r="FT393" s="69" t="str">
        <f t="shared" si="843"/>
        <v/>
      </c>
      <c r="FU393" s="69" t="str">
        <f t="shared" si="843"/>
        <v/>
      </c>
      <c r="FV393" s="69" t="str">
        <f t="shared" si="843"/>
        <v/>
      </c>
    </row>
    <row r="394" spans="9:178" x14ac:dyDescent="0.25">
      <c r="I394" s="23" t="s">
        <v>213</v>
      </c>
      <c r="J394" s="29">
        <v>2</v>
      </c>
      <c r="K394" s="99" t="str">
        <f t="shared" ref="K394:AR394" si="844">IF(K312="","",INDEX($AU$4:$AU$111,MATCH(K312,$AS$4:$AS$111,0)))</f>
        <v/>
      </c>
      <c r="L394" s="99" t="str">
        <f t="shared" si="844"/>
        <v/>
      </c>
      <c r="M394" s="99" t="str">
        <f t="shared" si="844"/>
        <v/>
      </c>
      <c r="N394" s="99" t="str">
        <f t="shared" si="844"/>
        <v>Русская литература</v>
      </c>
      <c r="O394" s="99" t="str">
        <f t="shared" si="844"/>
        <v>Белорусская литература</v>
      </c>
      <c r="P394" s="99" t="str">
        <f t="shared" si="844"/>
        <v/>
      </c>
      <c r="Q394" s="99" t="str">
        <f t="shared" si="844"/>
        <v>Белорусский язык</v>
      </c>
      <c r="R394" s="99" t="str">
        <f t="shared" si="844"/>
        <v/>
      </c>
      <c r="S394" s="99" t="str">
        <f t="shared" si="844"/>
        <v>Английский язык</v>
      </c>
      <c r="T394" s="99" t="str">
        <f t="shared" si="844"/>
        <v>Английский язык</v>
      </c>
      <c r="U394" s="99" t="str">
        <f t="shared" si="844"/>
        <v/>
      </c>
      <c r="V394" s="99" t="str">
        <f t="shared" si="844"/>
        <v>Английский язык</v>
      </c>
      <c r="W394" s="99" t="str">
        <f t="shared" si="844"/>
        <v>Английский язык</v>
      </c>
      <c r="X394" s="99" t="str">
        <f t="shared" si="844"/>
        <v>Английский язык</v>
      </c>
      <c r="Y394" s="99" t="str">
        <f t="shared" si="844"/>
        <v/>
      </c>
      <c r="Z394" s="99" t="str">
        <f t="shared" si="844"/>
        <v>Математика</v>
      </c>
      <c r="AA394" s="99" t="str">
        <f t="shared" si="844"/>
        <v>Математика</v>
      </c>
      <c r="AB394" s="99" t="str">
        <f t="shared" si="844"/>
        <v>Математика</v>
      </c>
      <c r="AC394" s="99" t="str">
        <f t="shared" si="844"/>
        <v>Математика</v>
      </c>
      <c r="AD394" s="99" t="str">
        <f t="shared" si="844"/>
        <v>Информатика</v>
      </c>
      <c r="AE394" s="99" t="str">
        <f t="shared" si="844"/>
        <v>Физика</v>
      </c>
      <c r="AF394" s="99" t="str">
        <f t="shared" si="844"/>
        <v>Биология</v>
      </c>
      <c r="AG394" s="99" t="str">
        <f t="shared" si="844"/>
        <v>Биология</v>
      </c>
      <c r="AH394" s="99" t="str">
        <f t="shared" si="844"/>
        <v>Химия</v>
      </c>
      <c r="AI394" s="99" t="str">
        <f t="shared" si="844"/>
        <v/>
      </c>
      <c r="AJ394" s="99" t="str">
        <f t="shared" si="844"/>
        <v>Искусство</v>
      </c>
      <c r="AK394" s="99" t="str">
        <f t="shared" si="844"/>
        <v/>
      </c>
      <c r="AL394" s="99" t="str">
        <f t="shared" si="844"/>
        <v>История</v>
      </c>
      <c r="AM394" s="99" t="str">
        <f t="shared" si="844"/>
        <v>Час здоровья и спорта</v>
      </c>
      <c r="AN394" s="99" t="str">
        <f t="shared" si="844"/>
        <v>Час здоровья и спорта</v>
      </c>
      <c r="AO394" s="99" t="str">
        <f t="shared" si="844"/>
        <v/>
      </c>
      <c r="AP394" s="99" t="str">
        <f t="shared" si="844"/>
        <v>Трудовое обучение</v>
      </c>
      <c r="AQ394" s="99" t="str">
        <f t="shared" si="844"/>
        <v>Трудовое обучение</v>
      </c>
      <c r="AR394" s="99" t="str">
        <f t="shared" si="844"/>
        <v/>
      </c>
      <c r="AW394" s="44" t="s">
        <v>213</v>
      </c>
      <c r="AX394" s="29">
        <v>2</v>
      </c>
      <c r="AY394" s="27" t="str">
        <f t="shared" ref="AY394:BU394" si="845">AY312</f>
        <v>Час зд.и спорта</v>
      </c>
      <c r="AZ394" s="27" t="str">
        <f t="shared" si="845"/>
        <v>Математика</v>
      </c>
      <c r="BA394" s="27" t="str">
        <f t="shared" si="845"/>
        <v>Математика</v>
      </c>
      <c r="BB394" s="27" t="str">
        <f t="shared" si="845"/>
        <v>Труд.обуч.</v>
      </c>
      <c r="BC394" s="27" t="str">
        <f t="shared" si="845"/>
        <v>Ин.яз./Инф.</v>
      </c>
      <c r="BD394" s="27" t="str">
        <f t="shared" si="845"/>
        <v>Иностр.язык</v>
      </c>
      <c r="BE394" s="27" t="str">
        <f t="shared" si="845"/>
        <v>Бел.язык</v>
      </c>
      <c r="BF394" s="27" t="str">
        <f t="shared" si="845"/>
        <v>Искусство</v>
      </c>
      <c r="BG394" s="27" t="str">
        <f t="shared" si="845"/>
        <v>Час зд.и спорта</v>
      </c>
      <c r="BH394" s="27" t="str">
        <f t="shared" si="845"/>
        <v>Математика</v>
      </c>
      <c r="BI394" s="27" t="str">
        <f t="shared" si="845"/>
        <v>Русск.лит.</v>
      </c>
      <c r="BJ394" s="27" t="str">
        <f t="shared" si="845"/>
        <v>Биология</v>
      </c>
      <c r="BK394" s="27" t="str">
        <f t="shared" si="845"/>
        <v>История</v>
      </c>
      <c r="BL394" s="27" t="str">
        <f t="shared" si="845"/>
        <v>Бел.лит.</v>
      </c>
      <c r="BM394" s="27" t="str">
        <f t="shared" si="845"/>
        <v>Химия/Биология</v>
      </c>
      <c r="BN394" s="27" t="str">
        <f t="shared" si="845"/>
        <v>Физика</v>
      </c>
      <c r="BO394" s="27" t="str">
        <f t="shared" si="845"/>
        <v>Математика</v>
      </c>
      <c r="BP394" s="27" t="str">
        <f t="shared" si="845"/>
        <v/>
      </c>
      <c r="BQ394" s="27" t="str">
        <f t="shared" si="845"/>
        <v/>
      </c>
      <c r="BR394" s="27" t="str">
        <f t="shared" si="845"/>
        <v>Иностр.язык</v>
      </c>
      <c r="BS394" s="27" t="str">
        <f t="shared" si="845"/>
        <v/>
      </c>
      <c r="BT394" s="27" t="str">
        <f t="shared" si="845"/>
        <v/>
      </c>
      <c r="BU394" s="27" t="str">
        <f t="shared" si="845"/>
        <v/>
      </c>
      <c r="BW394" s="44" t="s">
        <v>213</v>
      </c>
      <c r="BX394" s="29">
        <v>2</v>
      </c>
      <c r="BY394" s="69" t="str">
        <f t="shared" ref="BY394:CU394" si="846">IF(AND(BY312&lt;&gt;"",BY312&lt;&gt;"."),INDEX($AH$4:$AH$111,MATCH(BY312,$AK$4:$AK$111,0)),"")</f>
        <v>чзс</v>
      </c>
      <c r="BZ394" s="69" t="str">
        <f t="shared" si="846"/>
        <v>мат</v>
      </c>
      <c r="CA394" s="69" t="str">
        <f t="shared" si="846"/>
        <v>мат</v>
      </c>
      <c r="CB394" s="69" t="str">
        <f t="shared" si="846"/>
        <v>труд</v>
      </c>
      <c r="CC394" s="69" t="str">
        <f t="shared" si="846"/>
        <v>анг</v>
      </c>
      <c r="CD394" s="69" t="str">
        <f t="shared" si="846"/>
        <v>анг</v>
      </c>
      <c r="CE394" s="69" t="str">
        <f t="shared" si="846"/>
        <v>беляз</v>
      </c>
      <c r="CF394" s="69" t="str">
        <f t="shared" si="846"/>
        <v>иск</v>
      </c>
      <c r="CG394" s="69" t="str">
        <f t="shared" si="846"/>
        <v>чзс</v>
      </c>
      <c r="CH394" s="69" t="str">
        <f t="shared" si="846"/>
        <v>мат</v>
      </c>
      <c r="CI394" s="69" t="str">
        <f t="shared" si="846"/>
        <v>руслит</v>
      </c>
      <c r="CJ394" s="69" t="str">
        <f t="shared" si="846"/>
        <v>био</v>
      </c>
      <c r="CK394" s="69" t="str">
        <f t="shared" si="846"/>
        <v>ист</v>
      </c>
      <c r="CL394" s="69" t="str">
        <f t="shared" si="846"/>
        <v>беллит</v>
      </c>
      <c r="CM394" s="69" t="str">
        <f t="shared" si="846"/>
        <v>хим</v>
      </c>
      <c r="CN394" s="69" t="str">
        <f t="shared" si="846"/>
        <v>физ</v>
      </c>
      <c r="CO394" s="69" t="str">
        <f t="shared" si="846"/>
        <v>мат</v>
      </c>
      <c r="CP394" s="69" t="str">
        <f t="shared" si="846"/>
        <v/>
      </c>
      <c r="CQ394" s="69" t="str">
        <f t="shared" si="846"/>
        <v/>
      </c>
      <c r="CR394" s="69" t="str">
        <f t="shared" si="846"/>
        <v>анг</v>
      </c>
      <c r="CS394" s="69" t="str">
        <f t="shared" si="846"/>
        <v/>
      </c>
      <c r="CT394" s="69" t="str">
        <f t="shared" si="846"/>
        <v/>
      </c>
      <c r="CU394" s="69" t="str">
        <f t="shared" si="846"/>
        <v/>
      </c>
      <c r="CX394" s="44" t="s">
        <v>213</v>
      </c>
      <c r="CY394" s="29">
        <v>2</v>
      </c>
      <c r="CZ394" s="69" t="str">
        <f t="shared" ref="CZ394:DV394" si="847">IF(AND(CZ312&lt;&gt;"",CZ312&lt;&gt;"."),INDEX($AH$4:$AH$111,MATCH(CZ312,$AK$4:$AK$111,0)),"")</f>
        <v/>
      </c>
      <c r="DA394" s="69" t="str">
        <f t="shared" si="847"/>
        <v/>
      </c>
      <c r="DB394" s="69" t="str">
        <f t="shared" si="847"/>
        <v/>
      </c>
      <c r="DC394" s="69" t="str">
        <f t="shared" si="847"/>
        <v>труд</v>
      </c>
      <c r="DD394" s="69" t="str">
        <f t="shared" si="847"/>
        <v>инф</v>
      </c>
      <c r="DE394" s="69" t="str">
        <f t="shared" si="847"/>
        <v>анг</v>
      </c>
      <c r="DF394" s="69" t="str">
        <f t="shared" si="847"/>
        <v/>
      </c>
      <c r="DG394" s="69" t="str">
        <f t="shared" si="847"/>
        <v/>
      </c>
      <c r="DH394" s="69" t="str">
        <f t="shared" si="847"/>
        <v/>
      </c>
      <c r="DI394" s="69" t="str">
        <f t="shared" si="847"/>
        <v/>
      </c>
      <c r="DJ394" s="69" t="str">
        <f t="shared" si="847"/>
        <v/>
      </c>
      <c r="DK394" s="69" t="str">
        <f t="shared" si="847"/>
        <v/>
      </c>
      <c r="DL394" s="69" t="str">
        <f t="shared" si="847"/>
        <v/>
      </c>
      <c r="DM394" s="69" t="str">
        <f t="shared" si="847"/>
        <v/>
      </c>
      <c r="DN394" s="69" t="str">
        <f t="shared" si="847"/>
        <v>био</v>
      </c>
      <c r="DO394" s="69" t="str">
        <f t="shared" si="847"/>
        <v/>
      </c>
      <c r="DP394" s="69" t="str">
        <f t="shared" si="847"/>
        <v/>
      </c>
      <c r="DQ394" s="69" t="str">
        <f t="shared" si="847"/>
        <v/>
      </c>
      <c r="DR394" s="69" t="str">
        <f t="shared" si="847"/>
        <v/>
      </c>
      <c r="DS394" s="69" t="str">
        <f t="shared" si="847"/>
        <v>анг</v>
      </c>
      <c r="DT394" s="69" t="str">
        <f t="shared" si="847"/>
        <v/>
      </c>
      <c r="DU394" s="69" t="str">
        <f t="shared" si="847"/>
        <v/>
      </c>
      <c r="DV394" s="69" t="str">
        <f t="shared" si="847"/>
        <v/>
      </c>
      <c r="DX394" s="44" t="s">
        <v>213</v>
      </c>
      <c r="DY394" s="29">
        <v>2</v>
      </c>
      <c r="DZ394" s="69" t="str">
        <f t="shared" ref="DZ394:EV394" si="848">IF(AND(DZ312&lt;&gt;"",DZ312&lt;&gt;"."),INDEX($AH$4:$AH$111,MATCH(DZ312,$AK$4:$AK$111,0)),"")</f>
        <v/>
      </c>
      <c r="EA394" s="69" t="str">
        <f t="shared" si="848"/>
        <v/>
      </c>
      <c r="EB394" s="69" t="str">
        <f t="shared" si="848"/>
        <v/>
      </c>
      <c r="EC394" s="69" t="str">
        <f t="shared" si="848"/>
        <v/>
      </c>
      <c r="ED394" s="69" t="str">
        <f t="shared" si="848"/>
        <v/>
      </c>
      <c r="EE394" s="69" t="str">
        <f t="shared" si="848"/>
        <v/>
      </c>
      <c r="EF394" s="69" t="str">
        <f t="shared" si="848"/>
        <v/>
      </c>
      <c r="EG394" s="69" t="str">
        <f t="shared" si="848"/>
        <v/>
      </c>
      <c r="EH394" s="69" t="str">
        <f t="shared" si="848"/>
        <v/>
      </c>
      <c r="EI394" s="69" t="str">
        <f t="shared" si="848"/>
        <v/>
      </c>
      <c r="EJ394" s="69" t="str">
        <f t="shared" si="848"/>
        <v/>
      </c>
      <c r="EK394" s="69" t="str">
        <f t="shared" si="848"/>
        <v/>
      </c>
      <c r="EL394" s="69" t="str">
        <f t="shared" si="848"/>
        <v/>
      </c>
      <c r="EM394" s="69" t="str">
        <f t="shared" si="848"/>
        <v/>
      </c>
      <c r="EN394" s="69" t="str">
        <f t="shared" si="848"/>
        <v/>
      </c>
      <c r="EO394" s="69" t="str">
        <f t="shared" si="848"/>
        <v/>
      </c>
      <c r="EP394" s="69" t="str">
        <f t="shared" si="848"/>
        <v/>
      </c>
      <c r="EQ394" s="69" t="str">
        <f t="shared" si="848"/>
        <v/>
      </c>
      <c r="ER394" s="69" t="str">
        <f t="shared" si="848"/>
        <v/>
      </c>
      <c r="ES394" s="69" t="str">
        <f t="shared" si="848"/>
        <v/>
      </c>
      <c r="ET394" s="69" t="str">
        <f t="shared" si="848"/>
        <v/>
      </c>
      <c r="EU394" s="69" t="str">
        <f t="shared" si="848"/>
        <v/>
      </c>
      <c r="EV394" s="69" t="str">
        <f t="shared" si="848"/>
        <v/>
      </c>
      <c r="EX394" s="44" t="s">
        <v>213</v>
      </c>
      <c r="EY394" s="29">
        <v>2</v>
      </c>
      <c r="EZ394" s="69" t="str">
        <f t="shared" ref="EZ394:FV394" si="849">IF(AND(EZ312&lt;&gt;"",EZ312&lt;&gt;"."),INDEX($AH$4:$AH$111,MATCH(EZ312,$AK$4:$AK$111,0)),"")</f>
        <v/>
      </c>
      <c r="FA394" s="69" t="str">
        <f t="shared" si="849"/>
        <v/>
      </c>
      <c r="FB394" s="69" t="str">
        <f t="shared" si="849"/>
        <v/>
      </c>
      <c r="FC394" s="69" t="str">
        <f t="shared" si="849"/>
        <v/>
      </c>
      <c r="FD394" s="69" t="str">
        <f t="shared" si="849"/>
        <v/>
      </c>
      <c r="FE394" s="69" t="str">
        <f t="shared" si="849"/>
        <v/>
      </c>
      <c r="FF394" s="69" t="str">
        <f t="shared" si="849"/>
        <v/>
      </c>
      <c r="FG394" s="69" t="str">
        <f t="shared" si="849"/>
        <v/>
      </c>
      <c r="FH394" s="69" t="str">
        <f t="shared" si="849"/>
        <v/>
      </c>
      <c r="FI394" s="69" t="str">
        <f t="shared" si="849"/>
        <v/>
      </c>
      <c r="FJ394" s="69" t="str">
        <f t="shared" si="849"/>
        <v/>
      </c>
      <c r="FK394" s="69" t="str">
        <f t="shared" si="849"/>
        <v/>
      </c>
      <c r="FL394" s="69" t="str">
        <f t="shared" si="849"/>
        <v/>
      </c>
      <c r="FM394" s="69" t="str">
        <f t="shared" si="849"/>
        <v/>
      </c>
      <c r="FN394" s="69" t="str">
        <f t="shared" si="849"/>
        <v/>
      </c>
      <c r="FO394" s="69" t="str">
        <f t="shared" si="849"/>
        <v/>
      </c>
      <c r="FP394" s="69" t="str">
        <f t="shared" si="849"/>
        <v/>
      </c>
      <c r="FQ394" s="69" t="str">
        <f t="shared" si="849"/>
        <v/>
      </c>
      <c r="FR394" s="69" t="str">
        <f t="shared" si="849"/>
        <v/>
      </c>
      <c r="FS394" s="69" t="str">
        <f t="shared" si="849"/>
        <v/>
      </c>
      <c r="FT394" s="69" t="str">
        <f t="shared" si="849"/>
        <v/>
      </c>
      <c r="FU394" s="69" t="str">
        <f t="shared" si="849"/>
        <v/>
      </c>
      <c r="FV394" s="69" t="str">
        <f t="shared" si="849"/>
        <v/>
      </c>
    </row>
    <row r="395" spans="9:178" x14ac:dyDescent="0.25">
      <c r="I395" s="23" t="s">
        <v>213</v>
      </c>
      <c r="J395" s="29">
        <v>3</v>
      </c>
      <c r="K395" s="99" t="str">
        <f t="shared" ref="K395:AR395" si="850">IF(K313="","",INDEX($AU$4:$AU$111,MATCH(K313,$AS$4:$AS$111,0)))</f>
        <v/>
      </c>
      <c r="L395" s="99" t="str">
        <f t="shared" si="850"/>
        <v/>
      </c>
      <c r="M395" s="99" t="str">
        <f t="shared" si="850"/>
        <v/>
      </c>
      <c r="N395" s="99" t="str">
        <f t="shared" si="850"/>
        <v/>
      </c>
      <c r="O395" s="99" t="str">
        <f t="shared" si="850"/>
        <v/>
      </c>
      <c r="P395" s="99" t="str">
        <f t="shared" si="850"/>
        <v/>
      </c>
      <c r="Q395" s="99" t="str">
        <f t="shared" si="850"/>
        <v>Белорусская литература</v>
      </c>
      <c r="R395" s="99" t="str">
        <f t="shared" si="850"/>
        <v>Белорусская литература</v>
      </c>
      <c r="S395" s="99" t="str">
        <f t="shared" si="850"/>
        <v>Английский язык</v>
      </c>
      <c r="T395" s="99" t="str">
        <f t="shared" si="850"/>
        <v>Английский язык</v>
      </c>
      <c r="U395" s="99" t="str">
        <f t="shared" si="850"/>
        <v>Английский язык</v>
      </c>
      <c r="V395" s="99" t="str">
        <f t="shared" si="850"/>
        <v>Английский язык</v>
      </c>
      <c r="W395" s="99" t="str">
        <f t="shared" si="850"/>
        <v>Английский язык</v>
      </c>
      <c r="X395" s="99" t="str">
        <f t="shared" si="850"/>
        <v>Английский язык</v>
      </c>
      <c r="Y395" s="99" t="str">
        <f t="shared" si="850"/>
        <v>Английский язык</v>
      </c>
      <c r="Z395" s="99" t="str">
        <f t="shared" si="850"/>
        <v>Математика</v>
      </c>
      <c r="AA395" s="99" t="str">
        <f t="shared" si="850"/>
        <v>Математика</v>
      </c>
      <c r="AB395" s="99" t="str">
        <f t="shared" si="850"/>
        <v>Математика</v>
      </c>
      <c r="AC395" s="99" t="str">
        <f t="shared" si="850"/>
        <v>Математика</v>
      </c>
      <c r="AD395" s="99" t="str">
        <f t="shared" si="850"/>
        <v>Информатика</v>
      </c>
      <c r="AE395" s="99" t="str">
        <f t="shared" si="850"/>
        <v>Физика</v>
      </c>
      <c r="AF395" s="99" t="str">
        <f t="shared" si="850"/>
        <v>Биология</v>
      </c>
      <c r="AG395" s="99" t="str">
        <f t="shared" si="850"/>
        <v/>
      </c>
      <c r="AH395" s="99" t="str">
        <f t="shared" si="850"/>
        <v>Химия</v>
      </c>
      <c r="AI395" s="99" t="str">
        <f t="shared" si="850"/>
        <v>География</v>
      </c>
      <c r="AJ395" s="99" t="str">
        <f t="shared" si="850"/>
        <v>Искусство</v>
      </c>
      <c r="AK395" s="99" t="str">
        <f t="shared" si="850"/>
        <v/>
      </c>
      <c r="AL395" s="99" t="str">
        <f t="shared" si="850"/>
        <v>История</v>
      </c>
      <c r="AM395" s="99" t="str">
        <f t="shared" si="850"/>
        <v>Час здоровья и спорта</v>
      </c>
      <c r="AN395" s="99" t="str">
        <f t="shared" si="850"/>
        <v>Физическая культура</v>
      </c>
      <c r="AO395" s="99" t="str">
        <f t="shared" si="850"/>
        <v>Час здоровья и спорта</v>
      </c>
      <c r="AP395" s="99" t="str">
        <f t="shared" si="850"/>
        <v>Трудовое обучение</v>
      </c>
      <c r="AQ395" s="99" t="str">
        <f t="shared" si="850"/>
        <v>Трудовое обучение</v>
      </c>
      <c r="AR395" s="99" t="str">
        <f t="shared" si="850"/>
        <v/>
      </c>
      <c r="AW395" s="44" t="s">
        <v>213</v>
      </c>
      <c r="AX395" s="29">
        <v>3</v>
      </c>
      <c r="AY395" s="27" t="str">
        <f t="shared" ref="AY395:BU395" si="851">AY313</f>
        <v>Математика</v>
      </c>
      <c r="AZ395" s="27" t="str">
        <f t="shared" si="851"/>
        <v>История</v>
      </c>
      <c r="BA395" s="27" t="str">
        <f t="shared" si="851"/>
        <v>Час зд.и спорта</v>
      </c>
      <c r="BB395" s="27" t="str">
        <f t="shared" si="851"/>
        <v>Инф./Ин.яз.</v>
      </c>
      <c r="BC395" s="27" t="str">
        <f t="shared" si="851"/>
        <v>Час зд.и спорта</v>
      </c>
      <c r="BD395" s="27" t="str">
        <f t="shared" si="851"/>
        <v>Математика</v>
      </c>
      <c r="BE395" s="27" t="str">
        <f t="shared" si="851"/>
        <v>Бел.лит.</v>
      </c>
      <c r="BF395" s="27" t="str">
        <f t="shared" si="851"/>
        <v>Математика</v>
      </c>
      <c r="BG395" s="27" t="str">
        <f t="shared" si="851"/>
        <v>Искусство</v>
      </c>
      <c r="BH395" s="27" t="str">
        <f t="shared" si="851"/>
        <v>Биология</v>
      </c>
      <c r="BI395" s="27" t="str">
        <f t="shared" si="851"/>
        <v>Труд.обуч.</v>
      </c>
      <c r="BJ395" s="27" t="str">
        <f t="shared" si="851"/>
        <v>Физ.культ.и зд.</v>
      </c>
      <c r="BK395" s="27" t="str">
        <f t="shared" si="851"/>
        <v>Бел.лит.</v>
      </c>
      <c r="BL395" s="27" t="str">
        <f t="shared" si="851"/>
        <v>Математика</v>
      </c>
      <c r="BM395" s="27" t="str">
        <f t="shared" si="851"/>
        <v>География</v>
      </c>
      <c r="BN395" s="27" t="str">
        <f t="shared" si="851"/>
        <v>Химия</v>
      </c>
      <c r="BO395" s="27" t="str">
        <f t="shared" si="851"/>
        <v>Физика</v>
      </c>
      <c r="BP395" s="27" t="str">
        <f t="shared" si="851"/>
        <v/>
      </c>
      <c r="BQ395" s="27" t="str">
        <f t="shared" si="851"/>
        <v/>
      </c>
      <c r="BR395" s="27" t="str">
        <f t="shared" si="851"/>
        <v/>
      </c>
      <c r="BS395" s="27" t="str">
        <f t="shared" si="851"/>
        <v>Иностр.язык</v>
      </c>
      <c r="BT395" s="27" t="str">
        <f t="shared" si="851"/>
        <v>Иностр.язык</v>
      </c>
      <c r="BU395" s="27" t="str">
        <f t="shared" si="851"/>
        <v>Иностр.язык</v>
      </c>
      <c r="BW395" s="44" t="s">
        <v>213</v>
      </c>
      <c r="BX395" s="29">
        <v>3</v>
      </c>
      <c r="BY395" s="69" t="str">
        <f t="shared" ref="BY395:CU395" si="852">IF(AND(BY313&lt;&gt;"",BY313&lt;&gt;"."),INDEX($AH$4:$AH$111,MATCH(BY313,$AK$4:$AK$111,0)),"")</f>
        <v>мат</v>
      </c>
      <c r="BZ395" s="69" t="str">
        <f t="shared" si="852"/>
        <v>ист</v>
      </c>
      <c r="CA395" s="69" t="str">
        <f t="shared" si="852"/>
        <v>чзс</v>
      </c>
      <c r="CB395" s="69" t="str">
        <f t="shared" si="852"/>
        <v>инф</v>
      </c>
      <c r="CC395" s="69" t="str">
        <f t="shared" si="852"/>
        <v>чзс</v>
      </c>
      <c r="CD395" s="69" t="str">
        <f t="shared" si="852"/>
        <v>мат</v>
      </c>
      <c r="CE395" s="69" t="str">
        <f t="shared" si="852"/>
        <v>беллит</v>
      </c>
      <c r="CF395" s="69" t="str">
        <f t="shared" si="852"/>
        <v>мат</v>
      </c>
      <c r="CG395" s="69" t="str">
        <f t="shared" si="852"/>
        <v>иск</v>
      </c>
      <c r="CH395" s="69" t="str">
        <f t="shared" si="852"/>
        <v>био</v>
      </c>
      <c r="CI395" s="69" t="str">
        <f t="shared" si="852"/>
        <v>труд</v>
      </c>
      <c r="CJ395" s="69" t="str">
        <f t="shared" si="852"/>
        <v>фк</v>
      </c>
      <c r="CK395" s="69" t="str">
        <f t="shared" si="852"/>
        <v>беллит</v>
      </c>
      <c r="CL395" s="69" t="str">
        <f t="shared" si="852"/>
        <v>мат</v>
      </c>
      <c r="CM395" s="69" t="str">
        <f t="shared" si="852"/>
        <v>гео</v>
      </c>
      <c r="CN395" s="69" t="str">
        <f t="shared" si="852"/>
        <v>хим</v>
      </c>
      <c r="CO395" s="69" t="str">
        <f t="shared" si="852"/>
        <v>физ</v>
      </c>
      <c r="CP395" s="69" t="str">
        <f t="shared" si="852"/>
        <v/>
      </c>
      <c r="CQ395" s="69" t="str">
        <f t="shared" si="852"/>
        <v/>
      </c>
      <c r="CR395" s="69" t="str">
        <f t="shared" si="852"/>
        <v/>
      </c>
      <c r="CS395" s="69" t="str">
        <f t="shared" si="852"/>
        <v>анг</v>
      </c>
      <c r="CT395" s="69" t="str">
        <f t="shared" si="852"/>
        <v>анг</v>
      </c>
      <c r="CU395" s="69" t="str">
        <f t="shared" si="852"/>
        <v>анг</v>
      </c>
      <c r="CX395" s="44" t="s">
        <v>213</v>
      </c>
      <c r="CY395" s="29">
        <v>3</v>
      </c>
      <c r="CZ395" s="69" t="str">
        <f t="shared" ref="CZ395:DV395" si="853">IF(AND(CZ313&lt;&gt;"",CZ313&lt;&gt;"."),INDEX($AH$4:$AH$111,MATCH(CZ313,$AK$4:$AK$111,0)),"")</f>
        <v/>
      </c>
      <c r="DA395" s="69" t="str">
        <f t="shared" si="853"/>
        <v/>
      </c>
      <c r="DB395" s="69" t="str">
        <f t="shared" si="853"/>
        <v/>
      </c>
      <c r="DC395" s="69" t="str">
        <f t="shared" si="853"/>
        <v>анг</v>
      </c>
      <c r="DD395" s="69" t="str">
        <f t="shared" si="853"/>
        <v/>
      </c>
      <c r="DE395" s="69" t="str">
        <f t="shared" si="853"/>
        <v/>
      </c>
      <c r="DF395" s="69" t="str">
        <f t="shared" si="853"/>
        <v/>
      </c>
      <c r="DG395" s="69" t="str">
        <f t="shared" si="853"/>
        <v/>
      </c>
      <c r="DH395" s="69" t="str">
        <f t="shared" si="853"/>
        <v/>
      </c>
      <c r="DI395" s="69" t="str">
        <f t="shared" si="853"/>
        <v/>
      </c>
      <c r="DJ395" s="69" t="str">
        <f t="shared" si="853"/>
        <v>труд</v>
      </c>
      <c r="DK395" s="69" t="str">
        <f t="shared" si="853"/>
        <v/>
      </c>
      <c r="DL395" s="69" t="str">
        <f t="shared" si="853"/>
        <v/>
      </c>
      <c r="DM395" s="69" t="str">
        <f t="shared" si="853"/>
        <v/>
      </c>
      <c r="DN395" s="69" t="str">
        <f t="shared" si="853"/>
        <v/>
      </c>
      <c r="DO395" s="69" t="str">
        <f t="shared" si="853"/>
        <v/>
      </c>
      <c r="DP395" s="69" t="str">
        <f t="shared" si="853"/>
        <v/>
      </c>
      <c r="DQ395" s="69" t="str">
        <f t="shared" si="853"/>
        <v/>
      </c>
      <c r="DR395" s="69" t="str">
        <f t="shared" si="853"/>
        <v/>
      </c>
      <c r="DS395" s="69" t="str">
        <f t="shared" si="853"/>
        <v/>
      </c>
      <c r="DT395" s="69" t="str">
        <f t="shared" si="853"/>
        <v>анг</v>
      </c>
      <c r="DU395" s="69" t="str">
        <f t="shared" si="853"/>
        <v>анг</v>
      </c>
      <c r="DV395" s="69" t="str">
        <f t="shared" si="853"/>
        <v>анг</v>
      </c>
      <c r="DX395" s="44" t="s">
        <v>213</v>
      </c>
      <c r="DY395" s="29">
        <v>3</v>
      </c>
      <c r="DZ395" s="69" t="str">
        <f t="shared" ref="DZ395:EV395" si="854">IF(AND(DZ313&lt;&gt;"",DZ313&lt;&gt;"."),INDEX($AH$4:$AH$111,MATCH(DZ313,$AK$4:$AK$111,0)),"")</f>
        <v/>
      </c>
      <c r="EA395" s="69" t="str">
        <f t="shared" si="854"/>
        <v/>
      </c>
      <c r="EB395" s="69" t="str">
        <f t="shared" si="854"/>
        <v/>
      </c>
      <c r="EC395" s="69" t="str">
        <f t="shared" si="854"/>
        <v/>
      </c>
      <c r="ED395" s="69" t="str">
        <f t="shared" si="854"/>
        <v/>
      </c>
      <c r="EE395" s="69" t="str">
        <f t="shared" si="854"/>
        <v/>
      </c>
      <c r="EF395" s="69" t="str">
        <f t="shared" si="854"/>
        <v/>
      </c>
      <c r="EG395" s="69" t="str">
        <f t="shared" si="854"/>
        <v/>
      </c>
      <c r="EH395" s="69" t="str">
        <f t="shared" si="854"/>
        <v/>
      </c>
      <c r="EI395" s="69" t="str">
        <f t="shared" si="854"/>
        <v/>
      </c>
      <c r="EJ395" s="69" t="str">
        <f t="shared" si="854"/>
        <v/>
      </c>
      <c r="EK395" s="69" t="str">
        <f t="shared" si="854"/>
        <v/>
      </c>
      <c r="EL395" s="69" t="str">
        <f t="shared" si="854"/>
        <v/>
      </c>
      <c r="EM395" s="69" t="str">
        <f t="shared" si="854"/>
        <v/>
      </c>
      <c r="EN395" s="69" t="str">
        <f t="shared" si="854"/>
        <v/>
      </c>
      <c r="EO395" s="69" t="str">
        <f t="shared" si="854"/>
        <v/>
      </c>
      <c r="EP395" s="69" t="str">
        <f t="shared" si="854"/>
        <v/>
      </c>
      <c r="EQ395" s="69" t="str">
        <f t="shared" si="854"/>
        <v/>
      </c>
      <c r="ER395" s="69" t="str">
        <f t="shared" si="854"/>
        <v/>
      </c>
      <c r="ES395" s="69" t="str">
        <f t="shared" si="854"/>
        <v/>
      </c>
      <c r="ET395" s="69" t="str">
        <f t="shared" si="854"/>
        <v/>
      </c>
      <c r="EU395" s="69" t="str">
        <f t="shared" si="854"/>
        <v/>
      </c>
      <c r="EV395" s="69" t="str">
        <f t="shared" si="854"/>
        <v/>
      </c>
      <c r="EX395" s="44" t="s">
        <v>213</v>
      </c>
      <c r="EY395" s="29">
        <v>3</v>
      </c>
      <c r="EZ395" s="69" t="str">
        <f t="shared" ref="EZ395:FV395" si="855">IF(AND(EZ313&lt;&gt;"",EZ313&lt;&gt;"."),INDEX($AH$4:$AH$111,MATCH(EZ313,$AK$4:$AK$111,0)),"")</f>
        <v/>
      </c>
      <c r="FA395" s="69" t="str">
        <f t="shared" si="855"/>
        <v/>
      </c>
      <c r="FB395" s="69" t="str">
        <f t="shared" si="855"/>
        <v/>
      </c>
      <c r="FC395" s="69" t="str">
        <f t="shared" si="855"/>
        <v/>
      </c>
      <c r="FD395" s="69" t="str">
        <f t="shared" si="855"/>
        <v/>
      </c>
      <c r="FE395" s="69" t="str">
        <f t="shared" si="855"/>
        <v/>
      </c>
      <c r="FF395" s="69" t="str">
        <f t="shared" si="855"/>
        <v/>
      </c>
      <c r="FG395" s="69" t="str">
        <f t="shared" si="855"/>
        <v/>
      </c>
      <c r="FH395" s="69" t="str">
        <f t="shared" si="855"/>
        <v/>
      </c>
      <c r="FI395" s="69" t="str">
        <f t="shared" si="855"/>
        <v/>
      </c>
      <c r="FJ395" s="69" t="str">
        <f t="shared" si="855"/>
        <v/>
      </c>
      <c r="FK395" s="69" t="str">
        <f t="shared" si="855"/>
        <v/>
      </c>
      <c r="FL395" s="69" t="str">
        <f t="shared" si="855"/>
        <v/>
      </c>
      <c r="FM395" s="69" t="str">
        <f t="shared" si="855"/>
        <v/>
      </c>
      <c r="FN395" s="69" t="str">
        <f t="shared" si="855"/>
        <v/>
      </c>
      <c r="FO395" s="69" t="str">
        <f t="shared" si="855"/>
        <v/>
      </c>
      <c r="FP395" s="69" t="str">
        <f t="shared" si="855"/>
        <v/>
      </c>
      <c r="FQ395" s="69" t="str">
        <f t="shared" si="855"/>
        <v/>
      </c>
      <c r="FR395" s="69" t="str">
        <f t="shared" si="855"/>
        <v/>
      </c>
      <c r="FS395" s="69" t="str">
        <f t="shared" si="855"/>
        <v/>
      </c>
      <c r="FT395" s="69" t="str">
        <f t="shared" si="855"/>
        <v/>
      </c>
      <c r="FU395" s="69" t="str">
        <f t="shared" si="855"/>
        <v/>
      </c>
      <c r="FV395" s="69" t="str">
        <f t="shared" si="855"/>
        <v/>
      </c>
    </row>
    <row r="396" spans="9:178" x14ac:dyDescent="0.25">
      <c r="I396" s="23" t="s">
        <v>213</v>
      </c>
      <c r="J396" s="29">
        <v>4</v>
      </c>
      <c r="K396" s="99" t="str">
        <f t="shared" ref="K396:AR396" si="856">IF(K314="","",INDEX($AU$4:$AU$111,MATCH(K314,$AS$4:$AS$111,0)))</f>
        <v/>
      </c>
      <c r="L396" s="99" t="str">
        <f t="shared" si="856"/>
        <v/>
      </c>
      <c r="M396" s="99" t="str">
        <f t="shared" si="856"/>
        <v/>
      </c>
      <c r="N396" s="99" t="str">
        <f t="shared" si="856"/>
        <v/>
      </c>
      <c r="O396" s="99" t="str">
        <f t="shared" si="856"/>
        <v>Белорусский язык</v>
      </c>
      <c r="P396" s="99" t="str">
        <f t="shared" si="856"/>
        <v>Белорусская литература</v>
      </c>
      <c r="Q396" s="99" t="str">
        <f t="shared" si="856"/>
        <v>Белорусский язык</v>
      </c>
      <c r="R396" s="99" t="str">
        <f t="shared" si="856"/>
        <v/>
      </c>
      <c r="S396" s="99" t="str">
        <f t="shared" si="856"/>
        <v>Английский язык</v>
      </c>
      <c r="T396" s="99" t="str">
        <f t="shared" si="856"/>
        <v>Английский язык</v>
      </c>
      <c r="U396" s="99" t="str">
        <f t="shared" si="856"/>
        <v>Английский язык</v>
      </c>
      <c r="V396" s="99" t="str">
        <f t="shared" si="856"/>
        <v>Английский язык</v>
      </c>
      <c r="W396" s="99" t="str">
        <f t="shared" si="856"/>
        <v>Английский язык</v>
      </c>
      <c r="X396" s="99" t="str">
        <f t="shared" si="856"/>
        <v>Английский язык</v>
      </c>
      <c r="Y396" s="99" t="str">
        <f t="shared" si="856"/>
        <v>Английский язык</v>
      </c>
      <c r="Z396" s="99" t="str">
        <f t="shared" si="856"/>
        <v>Математика</v>
      </c>
      <c r="AA396" s="99" t="str">
        <f t="shared" si="856"/>
        <v>Математика</v>
      </c>
      <c r="AB396" s="99" t="str">
        <f t="shared" si="856"/>
        <v>Математика</v>
      </c>
      <c r="AC396" s="99" t="str">
        <f t="shared" si="856"/>
        <v/>
      </c>
      <c r="AD396" s="99" t="str">
        <f t="shared" si="856"/>
        <v>Информатика</v>
      </c>
      <c r="AE396" s="99" t="str">
        <f t="shared" si="856"/>
        <v>Физика</v>
      </c>
      <c r="AF396" s="99" t="str">
        <f t="shared" si="856"/>
        <v>Биология</v>
      </c>
      <c r="AG396" s="99" t="str">
        <f t="shared" si="856"/>
        <v>Биология</v>
      </c>
      <c r="AH396" s="99" t="str">
        <f t="shared" si="856"/>
        <v>Химия</v>
      </c>
      <c r="AI396" s="99" t="str">
        <f t="shared" si="856"/>
        <v>География</v>
      </c>
      <c r="AJ396" s="99" t="str">
        <f t="shared" si="856"/>
        <v>История</v>
      </c>
      <c r="AK396" s="99" t="str">
        <f t="shared" si="856"/>
        <v/>
      </c>
      <c r="AL396" s="99" t="str">
        <f t="shared" si="856"/>
        <v>История</v>
      </c>
      <c r="AM396" s="99" t="str">
        <f t="shared" si="856"/>
        <v>Физическая культура</v>
      </c>
      <c r="AN396" s="99" t="str">
        <f t="shared" si="856"/>
        <v/>
      </c>
      <c r="AO396" s="99" t="str">
        <f t="shared" si="856"/>
        <v/>
      </c>
      <c r="AP396" s="99" t="str">
        <f t="shared" si="856"/>
        <v>Черчение</v>
      </c>
      <c r="AQ396" s="99" t="str">
        <f t="shared" si="856"/>
        <v>Трудовое обучение</v>
      </c>
      <c r="AR396" s="99" t="str">
        <f t="shared" si="856"/>
        <v/>
      </c>
      <c r="AW396" s="44" t="s">
        <v>213</v>
      </c>
      <c r="AX396" s="29">
        <v>4</v>
      </c>
      <c r="AY396" s="27" t="str">
        <f t="shared" ref="AY396:BU396" si="857">AY314</f>
        <v>Иностр.язык</v>
      </c>
      <c r="AZ396" s="27" t="str">
        <f t="shared" si="857"/>
        <v>Иностр.язык</v>
      </c>
      <c r="BA396" s="27" t="str">
        <f t="shared" si="857"/>
        <v>Иностр.язык</v>
      </c>
      <c r="BB396" s="27" t="str">
        <f t="shared" si="857"/>
        <v>Физ.культ.и зд.</v>
      </c>
      <c r="BC396" s="27" t="str">
        <f t="shared" si="857"/>
        <v>Математика</v>
      </c>
      <c r="BD396" s="27" t="str">
        <f t="shared" si="857"/>
        <v>Инф./Труд.обуч.</v>
      </c>
      <c r="BE396" s="27" t="str">
        <f t="shared" si="857"/>
        <v>Математика</v>
      </c>
      <c r="BF396" s="27" t="str">
        <f t="shared" si="857"/>
        <v>Бел.язык</v>
      </c>
      <c r="BG396" s="27" t="str">
        <f t="shared" si="857"/>
        <v>Бел.лит.</v>
      </c>
      <c r="BH396" s="27" t="str">
        <f t="shared" si="857"/>
        <v>Бел.язык</v>
      </c>
      <c r="BI396" s="27" t="str">
        <f t="shared" si="857"/>
        <v>Биология</v>
      </c>
      <c r="BJ396" s="27" t="str">
        <f t="shared" si="857"/>
        <v>История</v>
      </c>
      <c r="BK396" s="27" t="str">
        <f t="shared" si="857"/>
        <v>География</v>
      </c>
      <c r="BL396" s="27" t="str">
        <f t="shared" si="857"/>
        <v>История</v>
      </c>
      <c r="BM396" s="27" t="str">
        <f t="shared" si="857"/>
        <v>Мат./Физика</v>
      </c>
      <c r="BN396" s="27" t="str">
        <f t="shared" si="857"/>
        <v>Черчение</v>
      </c>
      <c r="BO396" s="27" t="str">
        <f t="shared" si="857"/>
        <v>Биология/Химия</v>
      </c>
      <c r="BP396" s="27" t="str">
        <f t="shared" si="857"/>
        <v/>
      </c>
      <c r="BQ396" s="27" t="str">
        <f t="shared" si="857"/>
        <v/>
      </c>
      <c r="BR396" s="27" t="str">
        <f t="shared" si="857"/>
        <v/>
      </c>
      <c r="BS396" s="27" t="str">
        <f t="shared" si="857"/>
        <v/>
      </c>
      <c r="BT396" s="27" t="str">
        <f t="shared" si="857"/>
        <v/>
      </c>
      <c r="BU396" s="27" t="str">
        <f t="shared" si="857"/>
        <v/>
      </c>
      <c r="BW396" s="44" t="s">
        <v>213</v>
      </c>
      <c r="BX396" s="29">
        <v>4</v>
      </c>
      <c r="BY396" s="69" t="str">
        <f t="shared" ref="BY396:CU396" si="858">IF(AND(BY314&lt;&gt;"",BY314&lt;&gt;"."),INDEX($AH$4:$AH$111,MATCH(BY314,$AK$4:$AK$111,0)),"")</f>
        <v>анг</v>
      </c>
      <c r="BZ396" s="69" t="str">
        <f t="shared" si="858"/>
        <v>анг</v>
      </c>
      <c r="CA396" s="69" t="str">
        <f t="shared" si="858"/>
        <v>анг</v>
      </c>
      <c r="CB396" s="69" t="str">
        <f t="shared" si="858"/>
        <v>фк</v>
      </c>
      <c r="CC396" s="69" t="str">
        <f t="shared" si="858"/>
        <v>мат</v>
      </c>
      <c r="CD396" s="69" t="str">
        <f t="shared" si="858"/>
        <v>инф</v>
      </c>
      <c r="CE396" s="69" t="str">
        <f t="shared" si="858"/>
        <v>мат</v>
      </c>
      <c r="CF396" s="69" t="str">
        <f t="shared" si="858"/>
        <v>беляз</v>
      </c>
      <c r="CG396" s="69" t="str">
        <f t="shared" si="858"/>
        <v>беллит</v>
      </c>
      <c r="CH396" s="69" t="str">
        <f t="shared" si="858"/>
        <v>беляз</v>
      </c>
      <c r="CI396" s="69" t="str">
        <f t="shared" si="858"/>
        <v>био</v>
      </c>
      <c r="CJ396" s="69" t="str">
        <f t="shared" si="858"/>
        <v>ист</v>
      </c>
      <c r="CK396" s="69" t="str">
        <f t="shared" si="858"/>
        <v>гео</v>
      </c>
      <c r="CL396" s="69" t="str">
        <f t="shared" si="858"/>
        <v>ист</v>
      </c>
      <c r="CM396" s="69" t="str">
        <f t="shared" si="858"/>
        <v>мат</v>
      </c>
      <c r="CN396" s="69" t="str">
        <f t="shared" si="858"/>
        <v>черч</v>
      </c>
      <c r="CO396" s="69" t="str">
        <f t="shared" si="858"/>
        <v>био</v>
      </c>
      <c r="CP396" s="69" t="str">
        <f t="shared" si="858"/>
        <v/>
      </c>
      <c r="CQ396" s="69" t="str">
        <f t="shared" si="858"/>
        <v/>
      </c>
      <c r="CR396" s="69" t="str">
        <f t="shared" si="858"/>
        <v/>
      </c>
      <c r="CS396" s="69" t="str">
        <f t="shared" si="858"/>
        <v/>
      </c>
      <c r="CT396" s="69" t="str">
        <f t="shared" si="858"/>
        <v/>
      </c>
      <c r="CU396" s="69" t="str">
        <f t="shared" si="858"/>
        <v/>
      </c>
      <c r="CX396" s="44" t="s">
        <v>213</v>
      </c>
      <c r="CY396" s="29">
        <v>4</v>
      </c>
      <c r="CZ396" s="69" t="str">
        <f t="shared" ref="CZ396:DV396" si="859">IF(AND(CZ314&lt;&gt;"",CZ314&lt;&gt;"."),INDEX($AH$4:$AH$111,MATCH(CZ314,$AK$4:$AK$111,0)),"")</f>
        <v>анг</v>
      </c>
      <c r="DA396" s="69" t="str">
        <f t="shared" si="859"/>
        <v>анг</v>
      </c>
      <c r="DB396" s="69" t="str">
        <f t="shared" si="859"/>
        <v>анг</v>
      </c>
      <c r="DC396" s="69" t="str">
        <f t="shared" si="859"/>
        <v/>
      </c>
      <c r="DD396" s="69" t="str">
        <f t="shared" si="859"/>
        <v/>
      </c>
      <c r="DE396" s="69" t="str">
        <f t="shared" si="859"/>
        <v>труд</v>
      </c>
      <c r="DF396" s="69" t="str">
        <f t="shared" si="859"/>
        <v/>
      </c>
      <c r="DG396" s="69" t="str">
        <f t="shared" si="859"/>
        <v/>
      </c>
      <c r="DH396" s="69" t="str">
        <f t="shared" si="859"/>
        <v/>
      </c>
      <c r="DI396" s="69" t="str">
        <f t="shared" si="859"/>
        <v/>
      </c>
      <c r="DJ396" s="69" t="str">
        <f t="shared" si="859"/>
        <v/>
      </c>
      <c r="DK396" s="69" t="str">
        <f t="shared" si="859"/>
        <v/>
      </c>
      <c r="DL396" s="69" t="str">
        <f t="shared" si="859"/>
        <v/>
      </c>
      <c r="DM396" s="69" t="str">
        <f t="shared" si="859"/>
        <v/>
      </c>
      <c r="DN396" s="69" t="str">
        <f t="shared" si="859"/>
        <v>физ</v>
      </c>
      <c r="DO396" s="69" t="str">
        <f t="shared" si="859"/>
        <v/>
      </c>
      <c r="DP396" s="69" t="str">
        <f t="shared" si="859"/>
        <v>хим</v>
      </c>
      <c r="DQ396" s="69" t="str">
        <f t="shared" si="859"/>
        <v/>
      </c>
      <c r="DR396" s="69" t="str">
        <f t="shared" si="859"/>
        <v/>
      </c>
      <c r="DS396" s="69" t="str">
        <f t="shared" si="859"/>
        <v/>
      </c>
      <c r="DT396" s="69" t="str">
        <f t="shared" si="859"/>
        <v/>
      </c>
      <c r="DU396" s="69" t="str">
        <f t="shared" si="859"/>
        <v/>
      </c>
      <c r="DV396" s="69" t="str">
        <f t="shared" si="859"/>
        <v/>
      </c>
      <c r="DX396" s="44" t="s">
        <v>213</v>
      </c>
      <c r="DY396" s="29">
        <v>4</v>
      </c>
      <c r="DZ396" s="69" t="str">
        <f t="shared" ref="DZ396:EV396" si="860">IF(AND(DZ314&lt;&gt;"",DZ314&lt;&gt;"."),INDEX($AH$4:$AH$111,MATCH(DZ314,$AK$4:$AK$111,0)),"")</f>
        <v/>
      </c>
      <c r="EA396" s="69" t="str">
        <f t="shared" si="860"/>
        <v>анг</v>
      </c>
      <c r="EB396" s="69" t="str">
        <f t="shared" si="860"/>
        <v/>
      </c>
      <c r="EC396" s="69" t="str">
        <f t="shared" si="860"/>
        <v/>
      </c>
      <c r="ED396" s="69" t="str">
        <f t="shared" si="860"/>
        <v/>
      </c>
      <c r="EE396" s="69" t="str">
        <f t="shared" si="860"/>
        <v/>
      </c>
      <c r="EF396" s="69" t="str">
        <f t="shared" si="860"/>
        <v/>
      </c>
      <c r="EG396" s="69" t="str">
        <f t="shared" si="860"/>
        <v/>
      </c>
      <c r="EH396" s="69" t="str">
        <f t="shared" si="860"/>
        <v/>
      </c>
      <c r="EI396" s="69" t="str">
        <f t="shared" si="860"/>
        <v/>
      </c>
      <c r="EJ396" s="69" t="str">
        <f t="shared" si="860"/>
        <v/>
      </c>
      <c r="EK396" s="69" t="str">
        <f t="shared" si="860"/>
        <v/>
      </c>
      <c r="EL396" s="69" t="str">
        <f t="shared" si="860"/>
        <v/>
      </c>
      <c r="EM396" s="69" t="str">
        <f t="shared" si="860"/>
        <v/>
      </c>
      <c r="EN396" s="69" t="str">
        <f t="shared" si="860"/>
        <v/>
      </c>
      <c r="EO396" s="69" t="str">
        <f t="shared" si="860"/>
        <v/>
      </c>
      <c r="EP396" s="69" t="str">
        <f t="shared" si="860"/>
        <v/>
      </c>
      <c r="EQ396" s="69" t="str">
        <f t="shared" si="860"/>
        <v/>
      </c>
      <c r="ER396" s="69" t="str">
        <f t="shared" si="860"/>
        <v/>
      </c>
      <c r="ES396" s="69" t="str">
        <f t="shared" si="860"/>
        <v/>
      </c>
      <c r="ET396" s="69" t="str">
        <f t="shared" si="860"/>
        <v/>
      </c>
      <c r="EU396" s="69" t="str">
        <f t="shared" si="860"/>
        <v/>
      </c>
      <c r="EV396" s="69" t="str">
        <f t="shared" si="860"/>
        <v/>
      </c>
      <c r="EX396" s="44" t="s">
        <v>213</v>
      </c>
      <c r="EY396" s="29">
        <v>4</v>
      </c>
      <c r="EZ396" s="69" t="str">
        <f t="shared" ref="EZ396:FV396" si="861">IF(AND(EZ314&lt;&gt;"",EZ314&lt;&gt;"."),INDEX($AH$4:$AH$111,MATCH(EZ314,$AK$4:$AK$111,0)),"")</f>
        <v/>
      </c>
      <c r="FA396" s="69" t="str">
        <f t="shared" si="861"/>
        <v/>
      </c>
      <c r="FB396" s="69" t="str">
        <f t="shared" si="861"/>
        <v/>
      </c>
      <c r="FC396" s="69" t="str">
        <f t="shared" si="861"/>
        <v/>
      </c>
      <c r="FD396" s="69" t="str">
        <f t="shared" si="861"/>
        <v/>
      </c>
      <c r="FE396" s="69" t="str">
        <f t="shared" si="861"/>
        <v/>
      </c>
      <c r="FF396" s="69" t="str">
        <f t="shared" si="861"/>
        <v/>
      </c>
      <c r="FG396" s="69" t="str">
        <f t="shared" si="861"/>
        <v/>
      </c>
      <c r="FH396" s="69" t="str">
        <f t="shared" si="861"/>
        <v/>
      </c>
      <c r="FI396" s="69" t="str">
        <f t="shared" si="861"/>
        <v/>
      </c>
      <c r="FJ396" s="69" t="str">
        <f t="shared" si="861"/>
        <v/>
      </c>
      <c r="FK396" s="69" t="str">
        <f t="shared" si="861"/>
        <v/>
      </c>
      <c r="FL396" s="69" t="str">
        <f t="shared" si="861"/>
        <v/>
      </c>
      <c r="FM396" s="69" t="str">
        <f t="shared" si="861"/>
        <v/>
      </c>
      <c r="FN396" s="69" t="str">
        <f t="shared" si="861"/>
        <v/>
      </c>
      <c r="FO396" s="69" t="str">
        <f t="shared" si="861"/>
        <v/>
      </c>
      <c r="FP396" s="69" t="str">
        <f t="shared" si="861"/>
        <v/>
      </c>
      <c r="FQ396" s="69" t="str">
        <f t="shared" si="861"/>
        <v/>
      </c>
      <c r="FR396" s="69" t="str">
        <f t="shared" si="861"/>
        <v/>
      </c>
      <c r="FS396" s="69" t="str">
        <f t="shared" si="861"/>
        <v/>
      </c>
      <c r="FT396" s="69" t="str">
        <f t="shared" si="861"/>
        <v/>
      </c>
      <c r="FU396" s="69" t="str">
        <f t="shared" si="861"/>
        <v/>
      </c>
      <c r="FV396" s="69" t="str">
        <f t="shared" si="861"/>
        <v/>
      </c>
    </row>
    <row r="397" spans="9:178" x14ac:dyDescent="0.25">
      <c r="I397" s="23" t="s">
        <v>213</v>
      </c>
      <c r="J397" s="29">
        <v>5</v>
      </c>
      <c r="K397" s="99" t="str">
        <f t="shared" ref="K397:AR397" si="862">IF(K315="","",INDEX($AU$4:$AU$111,MATCH(K315,$AS$4:$AS$111,0)))</f>
        <v/>
      </c>
      <c r="L397" s="99" t="str">
        <f t="shared" si="862"/>
        <v/>
      </c>
      <c r="M397" s="99" t="str">
        <f t="shared" si="862"/>
        <v/>
      </c>
      <c r="N397" s="99" t="str">
        <f t="shared" si="862"/>
        <v>Белорусский язык</v>
      </c>
      <c r="O397" s="99" t="str">
        <f t="shared" si="862"/>
        <v>Белорусский язык</v>
      </c>
      <c r="P397" s="99" t="str">
        <f t="shared" si="862"/>
        <v/>
      </c>
      <c r="Q397" s="99" t="str">
        <f t="shared" si="862"/>
        <v>Белорусская литература</v>
      </c>
      <c r="R397" s="99" t="str">
        <f t="shared" si="862"/>
        <v>Белорусский язык</v>
      </c>
      <c r="S397" s="99" t="str">
        <f t="shared" si="862"/>
        <v>Английский язык</v>
      </c>
      <c r="T397" s="99" t="str">
        <f t="shared" si="862"/>
        <v>Английский язык</v>
      </c>
      <c r="U397" s="99" t="str">
        <f t="shared" si="862"/>
        <v/>
      </c>
      <c r="V397" s="99" t="str">
        <f t="shared" si="862"/>
        <v/>
      </c>
      <c r="W397" s="99" t="str">
        <f t="shared" si="862"/>
        <v/>
      </c>
      <c r="X397" s="99" t="str">
        <f t="shared" si="862"/>
        <v>Английский язык</v>
      </c>
      <c r="Y397" s="99" t="str">
        <f t="shared" si="862"/>
        <v>Английский язык</v>
      </c>
      <c r="Z397" s="99" t="str">
        <f t="shared" si="862"/>
        <v>Математика</v>
      </c>
      <c r="AA397" s="99" t="str">
        <f t="shared" si="862"/>
        <v>Математика</v>
      </c>
      <c r="AB397" s="99" t="str">
        <f t="shared" si="862"/>
        <v/>
      </c>
      <c r="AC397" s="99" t="str">
        <f t="shared" si="862"/>
        <v/>
      </c>
      <c r="AD397" s="99" t="str">
        <f t="shared" si="862"/>
        <v>Информатика</v>
      </c>
      <c r="AE397" s="99" t="str">
        <f t="shared" si="862"/>
        <v>Физика</v>
      </c>
      <c r="AF397" s="99" t="str">
        <f t="shared" si="862"/>
        <v>Биология</v>
      </c>
      <c r="AG397" s="99" t="str">
        <f t="shared" si="862"/>
        <v>Биология</v>
      </c>
      <c r="AH397" s="99" t="str">
        <f t="shared" si="862"/>
        <v>Химия</v>
      </c>
      <c r="AI397" s="99" t="str">
        <f t="shared" si="862"/>
        <v>География</v>
      </c>
      <c r="AJ397" s="99" t="str">
        <f t="shared" si="862"/>
        <v>Искусство</v>
      </c>
      <c r="AK397" s="99" t="str">
        <f t="shared" si="862"/>
        <v>История</v>
      </c>
      <c r="AL397" s="99" t="str">
        <f t="shared" si="862"/>
        <v>История</v>
      </c>
      <c r="AM397" s="99" t="str">
        <f t="shared" si="862"/>
        <v>Физическая культура</v>
      </c>
      <c r="AN397" s="99" t="str">
        <f t="shared" si="862"/>
        <v/>
      </c>
      <c r="AO397" s="99" t="str">
        <f t="shared" si="862"/>
        <v>Час здоровья и спорта</v>
      </c>
      <c r="AP397" s="99" t="str">
        <f t="shared" si="862"/>
        <v>Трудовое обучение</v>
      </c>
      <c r="AQ397" s="99" t="str">
        <f t="shared" si="862"/>
        <v>Трудовое обучение</v>
      </c>
      <c r="AR397" s="99" t="str">
        <f t="shared" si="862"/>
        <v/>
      </c>
      <c r="AW397" s="44" t="s">
        <v>213</v>
      </c>
      <c r="AX397" s="29">
        <v>5</v>
      </c>
      <c r="AY397" s="27" t="str">
        <f t="shared" ref="AY397:BU397" si="863">AY315</f>
        <v>Бел.язык</v>
      </c>
      <c r="AZ397" s="27" t="str">
        <f t="shared" si="863"/>
        <v>Час зд.и спорта</v>
      </c>
      <c r="BA397" s="27" t="str">
        <f t="shared" si="863"/>
        <v>Бел.язык</v>
      </c>
      <c r="BB397" s="27" t="str">
        <f t="shared" si="863"/>
        <v>Ин.яз./Инф.</v>
      </c>
      <c r="BC397" s="27" t="str">
        <f t="shared" si="863"/>
        <v>История</v>
      </c>
      <c r="BD397" s="27" t="str">
        <f t="shared" si="863"/>
        <v>Труд.обуч.</v>
      </c>
      <c r="BE397" s="27" t="str">
        <f t="shared" si="863"/>
        <v>Искусство</v>
      </c>
      <c r="BF397" s="27" t="str">
        <f t="shared" si="863"/>
        <v>Бел.лит.</v>
      </c>
      <c r="BG397" s="27" t="str">
        <f t="shared" si="863"/>
        <v>Физика</v>
      </c>
      <c r="BH397" s="27" t="str">
        <f t="shared" si="863"/>
        <v>Физ.культ.и зд.</v>
      </c>
      <c r="BI397" s="27" t="str">
        <f t="shared" si="863"/>
        <v>Бел.язык</v>
      </c>
      <c r="BJ397" s="27" t="str">
        <f t="shared" si="863"/>
        <v>Химия</v>
      </c>
      <c r="BK397" s="27" t="str">
        <f t="shared" si="863"/>
        <v>Математика</v>
      </c>
      <c r="BL397" s="27" t="str">
        <f t="shared" si="863"/>
        <v>Биология</v>
      </c>
      <c r="BM397" s="27" t="str">
        <f t="shared" si="863"/>
        <v>Мат./Биол./Ин.яз./Ин.яз.</v>
      </c>
      <c r="BN397" s="27" t="str">
        <f t="shared" si="863"/>
        <v>География</v>
      </c>
      <c r="BO397" s="27" t="str">
        <f t="shared" si="863"/>
        <v>История</v>
      </c>
      <c r="BP397" s="27" t="str">
        <f t="shared" si="863"/>
        <v/>
      </c>
      <c r="BQ397" s="27" t="str">
        <f t="shared" si="863"/>
        <v/>
      </c>
      <c r="BR397" s="27" t="str">
        <f t="shared" si="863"/>
        <v/>
      </c>
      <c r="BS397" s="27" t="str">
        <f t="shared" si="863"/>
        <v/>
      </c>
      <c r="BT397" s="27" t="str">
        <f t="shared" si="863"/>
        <v/>
      </c>
      <c r="BU397" s="27" t="str">
        <f t="shared" si="863"/>
        <v/>
      </c>
      <c r="BW397" s="44" t="s">
        <v>213</v>
      </c>
      <c r="BX397" s="29">
        <v>5</v>
      </c>
      <c r="BY397" s="46" t="str">
        <f t="shared" ref="BY397:CU397" si="864">IF(AND(BY315&lt;&gt;"",BY315&lt;&gt;"."),INDEX($AH$4:$AH$111,MATCH(BY315,$AK$4:$AK$111,0)),"")</f>
        <v>беляз</v>
      </c>
      <c r="BZ397" s="46" t="str">
        <f t="shared" si="864"/>
        <v>чзс</v>
      </c>
      <c r="CA397" s="69" t="str">
        <f t="shared" si="864"/>
        <v>беляз</v>
      </c>
      <c r="CB397" s="69" t="str">
        <f t="shared" si="864"/>
        <v>анг</v>
      </c>
      <c r="CC397" s="69" t="str">
        <f t="shared" si="864"/>
        <v>ист</v>
      </c>
      <c r="CD397" s="69" t="str">
        <f t="shared" si="864"/>
        <v>труд</v>
      </c>
      <c r="CE397" s="69" t="str">
        <f t="shared" si="864"/>
        <v>иск</v>
      </c>
      <c r="CF397" s="69" t="str">
        <f t="shared" si="864"/>
        <v>беллит</v>
      </c>
      <c r="CG397" s="69" t="str">
        <f t="shared" si="864"/>
        <v>физ</v>
      </c>
      <c r="CH397" s="69" t="str">
        <f t="shared" si="864"/>
        <v>фк</v>
      </c>
      <c r="CI397" s="69" t="str">
        <f t="shared" si="864"/>
        <v>беляз</v>
      </c>
      <c r="CJ397" s="69" t="str">
        <f t="shared" si="864"/>
        <v>хим</v>
      </c>
      <c r="CK397" s="69" t="str">
        <f t="shared" si="864"/>
        <v>мат</v>
      </c>
      <c r="CL397" s="69" t="str">
        <f t="shared" si="864"/>
        <v>био</v>
      </c>
      <c r="CM397" s="69" t="str">
        <f t="shared" si="864"/>
        <v>мат</v>
      </c>
      <c r="CN397" s="69" t="str">
        <f t="shared" si="864"/>
        <v>гео</v>
      </c>
      <c r="CO397" s="46" t="str">
        <f t="shared" si="864"/>
        <v>ист</v>
      </c>
      <c r="CP397" s="46" t="str">
        <f t="shared" si="864"/>
        <v/>
      </c>
      <c r="CQ397" s="46" t="str">
        <f t="shared" si="864"/>
        <v/>
      </c>
      <c r="CR397" s="46" t="str">
        <f t="shared" si="864"/>
        <v/>
      </c>
      <c r="CS397" s="46" t="str">
        <f t="shared" si="864"/>
        <v/>
      </c>
      <c r="CT397" s="46" t="str">
        <f t="shared" si="864"/>
        <v/>
      </c>
      <c r="CU397" s="46" t="str">
        <f t="shared" si="864"/>
        <v/>
      </c>
      <c r="CX397" s="44" t="s">
        <v>213</v>
      </c>
      <c r="CY397" s="29">
        <v>5</v>
      </c>
      <c r="CZ397" s="69" t="str">
        <f t="shared" ref="CZ397:DV397" si="865">IF(AND(CZ315&lt;&gt;"",CZ315&lt;&gt;"."),INDEX($AH$4:$AH$111,MATCH(CZ315,$AK$4:$AK$111,0)),"")</f>
        <v/>
      </c>
      <c r="DA397" s="69" t="str">
        <f t="shared" si="865"/>
        <v/>
      </c>
      <c r="DB397" s="69" t="str">
        <f t="shared" si="865"/>
        <v/>
      </c>
      <c r="DC397" s="69" t="str">
        <f t="shared" si="865"/>
        <v>анг</v>
      </c>
      <c r="DD397" s="69" t="str">
        <f t="shared" si="865"/>
        <v/>
      </c>
      <c r="DE397" s="69" t="str">
        <f t="shared" si="865"/>
        <v>труд</v>
      </c>
      <c r="DF397" s="69" t="str">
        <f t="shared" si="865"/>
        <v/>
      </c>
      <c r="DG397" s="69" t="str">
        <f t="shared" si="865"/>
        <v/>
      </c>
      <c r="DH397" s="69" t="str">
        <f t="shared" si="865"/>
        <v/>
      </c>
      <c r="DI397" s="69" t="str">
        <f t="shared" si="865"/>
        <v/>
      </c>
      <c r="DJ397" s="69" t="str">
        <f t="shared" si="865"/>
        <v/>
      </c>
      <c r="DK397" s="69" t="str">
        <f t="shared" si="865"/>
        <v/>
      </c>
      <c r="DL397" s="69" t="str">
        <f t="shared" si="865"/>
        <v/>
      </c>
      <c r="DM397" s="69" t="str">
        <f t="shared" si="865"/>
        <v/>
      </c>
      <c r="DN397" s="69" t="str">
        <f t="shared" si="865"/>
        <v>био</v>
      </c>
      <c r="DO397" s="69" t="str">
        <f t="shared" si="865"/>
        <v/>
      </c>
      <c r="DP397" s="69" t="str">
        <f t="shared" si="865"/>
        <v/>
      </c>
      <c r="DQ397" s="69" t="str">
        <f t="shared" si="865"/>
        <v/>
      </c>
      <c r="DR397" s="69" t="str">
        <f t="shared" si="865"/>
        <v/>
      </c>
      <c r="DS397" s="69" t="str">
        <f t="shared" si="865"/>
        <v/>
      </c>
      <c r="DT397" s="69" t="str">
        <f t="shared" si="865"/>
        <v/>
      </c>
      <c r="DU397" s="69" t="str">
        <f t="shared" si="865"/>
        <v/>
      </c>
      <c r="DV397" s="69" t="str">
        <f t="shared" si="865"/>
        <v/>
      </c>
      <c r="DX397" s="44" t="s">
        <v>213</v>
      </c>
      <c r="DY397" s="29">
        <v>5</v>
      </c>
      <c r="DZ397" s="69" t="str">
        <f t="shared" ref="DZ397:EV397" si="866">IF(AND(DZ315&lt;&gt;"",DZ315&lt;&gt;"."),INDEX($AH$4:$AH$111,MATCH(DZ315,$AK$4:$AK$111,0)),"")</f>
        <v/>
      </c>
      <c r="EA397" s="69" t="str">
        <f t="shared" si="866"/>
        <v/>
      </c>
      <c r="EB397" s="69" t="str">
        <f t="shared" si="866"/>
        <v/>
      </c>
      <c r="EC397" s="69" t="str">
        <f t="shared" si="866"/>
        <v>инф</v>
      </c>
      <c r="ED397" s="69" t="str">
        <f t="shared" si="866"/>
        <v/>
      </c>
      <c r="EE397" s="69" t="str">
        <f t="shared" si="866"/>
        <v/>
      </c>
      <c r="EF397" s="69" t="str">
        <f t="shared" si="866"/>
        <v/>
      </c>
      <c r="EG397" s="69" t="str">
        <f t="shared" si="866"/>
        <v/>
      </c>
      <c r="EH397" s="69" t="str">
        <f t="shared" si="866"/>
        <v/>
      </c>
      <c r="EI397" s="69" t="str">
        <f t="shared" si="866"/>
        <v/>
      </c>
      <c r="EJ397" s="69" t="str">
        <f t="shared" si="866"/>
        <v/>
      </c>
      <c r="EK397" s="69" t="str">
        <f t="shared" si="866"/>
        <v/>
      </c>
      <c r="EL397" s="69" t="str">
        <f t="shared" si="866"/>
        <v/>
      </c>
      <c r="EM397" s="69" t="str">
        <f t="shared" si="866"/>
        <v/>
      </c>
      <c r="EN397" s="69" t="str">
        <f t="shared" si="866"/>
        <v>анг</v>
      </c>
      <c r="EO397" s="69" t="str">
        <f t="shared" si="866"/>
        <v/>
      </c>
      <c r="EP397" s="69" t="str">
        <f t="shared" si="866"/>
        <v/>
      </c>
      <c r="EQ397" s="69" t="str">
        <f t="shared" si="866"/>
        <v/>
      </c>
      <c r="ER397" s="69" t="str">
        <f t="shared" si="866"/>
        <v/>
      </c>
      <c r="ES397" s="69" t="str">
        <f t="shared" si="866"/>
        <v/>
      </c>
      <c r="ET397" s="69" t="str">
        <f t="shared" si="866"/>
        <v/>
      </c>
      <c r="EU397" s="69" t="str">
        <f t="shared" si="866"/>
        <v/>
      </c>
      <c r="EV397" s="69" t="str">
        <f t="shared" si="866"/>
        <v/>
      </c>
      <c r="EX397" s="44" t="s">
        <v>213</v>
      </c>
      <c r="EY397" s="29">
        <v>5</v>
      </c>
      <c r="EZ397" s="69" t="str">
        <f t="shared" ref="EZ397:FV397" si="867">IF(AND(EZ315&lt;&gt;"",EZ315&lt;&gt;"."),INDEX($AH$4:$AH$111,MATCH(EZ315,$AK$4:$AK$111,0)),"")</f>
        <v/>
      </c>
      <c r="FA397" s="69" t="str">
        <f t="shared" si="867"/>
        <v/>
      </c>
      <c r="FB397" s="69" t="str">
        <f t="shared" si="867"/>
        <v/>
      </c>
      <c r="FC397" s="69" t="str">
        <f t="shared" si="867"/>
        <v/>
      </c>
      <c r="FD397" s="69" t="str">
        <f t="shared" si="867"/>
        <v/>
      </c>
      <c r="FE397" s="69" t="str">
        <f t="shared" si="867"/>
        <v/>
      </c>
      <c r="FF397" s="69" t="str">
        <f t="shared" si="867"/>
        <v/>
      </c>
      <c r="FG397" s="69" t="str">
        <f t="shared" si="867"/>
        <v/>
      </c>
      <c r="FH397" s="69" t="str">
        <f t="shared" si="867"/>
        <v/>
      </c>
      <c r="FI397" s="69" t="str">
        <f t="shared" si="867"/>
        <v/>
      </c>
      <c r="FJ397" s="69" t="str">
        <f t="shared" si="867"/>
        <v/>
      </c>
      <c r="FK397" s="69" t="str">
        <f t="shared" si="867"/>
        <v/>
      </c>
      <c r="FL397" s="69" t="str">
        <f t="shared" si="867"/>
        <v/>
      </c>
      <c r="FM397" s="69" t="str">
        <f t="shared" si="867"/>
        <v/>
      </c>
      <c r="FN397" s="69" t="str">
        <f t="shared" si="867"/>
        <v>анг</v>
      </c>
      <c r="FO397" s="69" t="str">
        <f t="shared" si="867"/>
        <v/>
      </c>
      <c r="FP397" s="69" t="str">
        <f t="shared" si="867"/>
        <v/>
      </c>
      <c r="FQ397" s="69" t="str">
        <f t="shared" si="867"/>
        <v/>
      </c>
      <c r="FR397" s="69" t="str">
        <f t="shared" si="867"/>
        <v/>
      </c>
      <c r="FS397" s="69" t="str">
        <f t="shared" si="867"/>
        <v/>
      </c>
      <c r="FT397" s="69" t="str">
        <f t="shared" si="867"/>
        <v/>
      </c>
      <c r="FU397" s="69" t="str">
        <f t="shared" si="867"/>
        <v/>
      </c>
      <c r="FV397" s="69" t="str">
        <f t="shared" si="867"/>
        <v/>
      </c>
    </row>
    <row r="398" spans="9:178" x14ac:dyDescent="0.25">
      <c r="I398" s="23" t="s">
        <v>213</v>
      </c>
      <c r="J398" s="29">
        <v>6</v>
      </c>
      <c r="K398" s="99" t="str">
        <f t="shared" ref="K398:AR398" si="868">IF(K316="","",INDEX($AU$4:$AU$111,MATCH(K316,$AS$4:$AS$111,0)))</f>
        <v/>
      </c>
      <c r="L398" s="99" t="str">
        <f t="shared" si="868"/>
        <v/>
      </c>
      <c r="M398" s="99" t="str">
        <f t="shared" si="868"/>
        <v/>
      </c>
      <c r="N398" s="99" t="str">
        <f t="shared" si="868"/>
        <v/>
      </c>
      <c r="O398" s="99" t="str">
        <f t="shared" si="868"/>
        <v>Белорусская литература</v>
      </c>
      <c r="P398" s="99" t="str">
        <f t="shared" si="868"/>
        <v/>
      </c>
      <c r="Q398" s="99" t="str">
        <f t="shared" si="868"/>
        <v/>
      </c>
      <c r="R398" s="99" t="str">
        <f t="shared" si="868"/>
        <v/>
      </c>
      <c r="S398" s="99" t="str">
        <f t="shared" si="868"/>
        <v>Английский язык</v>
      </c>
      <c r="T398" s="99" t="str">
        <f t="shared" si="868"/>
        <v>Английский язык</v>
      </c>
      <c r="U398" s="99" t="str">
        <f t="shared" si="868"/>
        <v>Английский язык</v>
      </c>
      <c r="V398" s="99" t="str">
        <f t="shared" si="868"/>
        <v>Английский язык</v>
      </c>
      <c r="W398" s="99" t="str">
        <f t="shared" si="868"/>
        <v/>
      </c>
      <c r="X398" s="99" t="str">
        <f t="shared" si="868"/>
        <v>Английский язык</v>
      </c>
      <c r="Y398" s="99" t="str">
        <f t="shared" si="868"/>
        <v>Английский язык</v>
      </c>
      <c r="Z398" s="99" t="str">
        <f t="shared" si="868"/>
        <v>Математика</v>
      </c>
      <c r="AA398" s="99" t="str">
        <f t="shared" si="868"/>
        <v>Математика</v>
      </c>
      <c r="AB398" s="99" t="str">
        <f t="shared" si="868"/>
        <v/>
      </c>
      <c r="AC398" s="99" t="str">
        <f t="shared" si="868"/>
        <v/>
      </c>
      <c r="AD398" s="99" t="str">
        <f t="shared" si="868"/>
        <v>Информатика</v>
      </c>
      <c r="AE398" s="99" t="str">
        <f t="shared" si="868"/>
        <v>Физика</v>
      </c>
      <c r="AF398" s="99" t="str">
        <f t="shared" si="868"/>
        <v>Биология</v>
      </c>
      <c r="AG398" s="99" t="str">
        <f t="shared" si="868"/>
        <v/>
      </c>
      <c r="AH398" s="99" t="str">
        <f t="shared" si="868"/>
        <v>Химия</v>
      </c>
      <c r="AI398" s="99" t="str">
        <f t="shared" si="868"/>
        <v>География</v>
      </c>
      <c r="AJ398" s="99" t="str">
        <f t="shared" si="868"/>
        <v>Искусство</v>
      </c>
      <c r="AK398" s="99" t="str">
        <f t="shared" si="868"/>
        <v/>
      </c>
      <c r="AL398" s="99" t="str">
        <f t="shared" si="868"/>
        <v/>
      </c>
      <c r="AM398" s="99" t="str">
        <f t="shared" si="868"/>
        <v>Физическая культура</v>
      </c>
      <c r="AN398" s="99" t="str">
        <f t="shared" si="868"/>
        <v>Физическая культура</v>
      </c>
      <c r="AO398" s="99" t="str">
        <f t="shared" si="868"/>
        <v/>
      </c>
      <c r="AP398" s="99" t="str">
        <f t="shared" si="868"/>
        <v>Трудовое обучение</v>
      </c>
      <c r="AQ398" s="99" t="str">
        <f t="shared" si="868"/>
        <v/>
      </c>
      <c r="AR398" s="99" t="str">
        <f t="shared" si="868"/>
        <v/>
      </c>
      <c r="AW398" s="44" t="s">
        <v>213</v>
      </c>
      <c r="AX398" s="29">
        <v>6</v>
      </c>
      <c r="AY398" s="27" t="str">
        <f t="shared" ref="AY398:BU398" si="869">AY316</f>
        <v/>
      </c>
      <c r="AZ398" s="27" t="str">
        <f t="shared" si="869"/>
        <v/>
      </c>
      <c r="BA398" s="27" t="str">
        <f t="shared" si="869"/>
        <v/>
      </c>
      <c r="BB398" s="27" t="str">
        <f t="shared" si="869"/>
        <v>Математика</v>
      </c>
      <c r="BC398" s="27" t="str">
        <f t="shared" si="869"/>
        <v>Искусство</v>
      </c>
      <c r="BD398" s="27" t="str">
        <f t="shared" si="869"/>
        <v>Труд.обуч./Инф.</v>
      </c>
      <c r="BE398" s="27" t="str">
        <f t="shared" si="869"/>
        <v>Иностр.язык</v>
      </c>
      <c r="BF398" s="27" t="str">
        <f t="shared" si="869"/>
        <v>Иностр.язык</v>
      </c>
      <c r="BG398" s="27" t="str">
        <f t="shared" si="869"/>
        <v>Иностр.язык</v>
      </c>
      <c r="BH398" s="27" t="str">
        <f t="shared" si="869"/>
        <v>Химия</v>
      </c>
      <c r="BI398" s="27" t="str">
        <f t="shared" si="869"/>
        <v>Бел.лит.</v>
      </c>
      <c r="BJ398" s="27" t="str">
        <f t="shared" si="869"/>
        <v>Математика</v>
      </c>
      <c r="BK398" s="27" t="str">
        <f t="shared" si="869"/>
        <v>Физика</v>
      </c>
      <c r="BL398" s="27" t="str">
        <f t="shared" si="869"/>
        <v>География</v>
      </c>
      <c r="BM398" s="27" t="str">
        <f t="shared" si="869"/>
        <v>Физ.культ.и зд.</v>
      </c>
      <c r="BN398" s="27" t="str">
        <f t="shared" si="869"/>
        <v/>
      </c>
      <c r="BO398" s="27" t="str">
        <f t="shared" si="869"/>
        <v>Биология</v>
      </c>
      <c r="BP398" s="27" t="str">
        <f t="shared" si="869"/>
        <v/>
      </c>
      <c r="BQ398" s="27" t="str">
        <f t="shared" si="869"/>
        <v/>
      </c>
      <c r="BR398" s="27" t="str">
        <f t="shared" si="869"/>
        <v/>
      </c>
      <c r="BS398" s="27" t="str">
        <f t="shared" si="869"/>
        <v/>
      </c>
      <c r="BT398" s="27" t="str">
        <f t="shared" si="869"/>
        <v/>
      </c>
      <c r="BU398" s="27" t="str">
        <f t="shared" si="869"/>
        <v/>
      </c>
      <c r="BW398" s="44" t="s">
        <v>213</v>
      </c>
      <c r="BX398" s="29">
        <v>6</v>
      </c>
      <c r="BY398" s="69" t="str">
        <f t="shared" ref="BY398:CU398" si="870">IF(AND(BY316&lt;&gt;"",BY316&lt;&gt;"."),INDEX($AH$4:$AH$111,MATCH(BY316,$AK$4:$AK$111,0)),"")</f>
        <v/>
      </c>
      <c r="BZ398" s="69" t="str">
        <f t="shared" si="870"/>
        <v/>
      </c>
      <c r="CA398" s="46" t="str">
        <f t="shared" si="870"/>
        <v/>
      </c>
      <c r="CB398" s="46" t="str">
        <f t="shared" si="870"/>
        <v>мат</v>
      </c>
      <c r="CC398" s="46" t="str">
        <f t="shared" si="870"/>
        <v>иск</v>
      </c>
      <c r="CD398" s="46" t="str">
        <f t="shared" si="870"/>
        <v>труд</v>
      </c>
      <c r="CE398" s="46" t="str">
        <f t="shared" si="870"/>
        <v>анг</v>
      </c>
      <c r="CF398" s="46" t="str">
        <f t="shared" si="870"/>
        <v>анг</v>
      </c>
      <c r="CG398" s="46" t="str">
        <f t="shared" si="870"/>
        <v>анг</v>
      </c>
      <c r="CH398" s="46" t="str">
        <f t="shared" si="870"/>
        <v>хим</v>
      </c>
      <c r="CI398" s="46" t="str">
        <f t="shared" si="870"/>
        <v>беллит</v>
      </c>
      <c r="CJ398" s="46" t="str">
        <f t="shared" si="870"/>
        <v>мат</v>
      </c>
      <c r="CK398" s="46" t="str">
        <f t="shared" si="870"/>
        <v>физ</v>
      </c>
      <c r="CL398" s="46" t="str">
        <f t="shared" si="870"/>
        <v>гео</v>
      </c>
      <c r="CM398" s="46" t="str">
        <f t="shared" si="870"/>
        <v>фк</v>
      </c>
      <c r="CN398" s="46" t="str">
        <f t="shared" si="870"/>
        <v/>
      </c>
      <c r="CO398" s="69" t="str">
        <f t="shared" si="870"/>
        <v>био</v>
      </c>
      <c r="CP398" s="69" t="str">
        <f t="shared" si="870"/>
        <v/>
      </c>
      <c r="CQ398" s="69" t="str">
        <f t="shared" si="870"/>
        <v/>
      </c>
      <c r="CR398" s="69" t="str">
        <f t="shared" si="870"/>
        <v/>
      </c>
      <c r="CS398" s="69" t="str">
        <f t="shared" si="870"/>
        <v/>
      </c>
      <c r="CT398" s="69" t="str">
        <f t="shared" si="870"/>
        <v/>
      </c>
      <c r="CU398" s="69" t="str">
        <f t="shared" si="870"/>
        <v/>
      </c>
      <c r="CX398" s="44" t="s">
        <v>213</v>
      </c>
      <c r="CY398" s="29">
        <v>6</v>
      </c>
      <c r="CZ398" s="69" t="str">
        <f t="shared" ref="CZ398:DV398" si="871">IF(AND(CZ316&lt;&gt;"",CZ316&lt;&gt;"."),INDEX($AH$4:$AH$111,MATCH(CZ316,$AK$4:$AK$111,0)),"")</f>
        <v/>
      </c>
      <c r="DA398" s="69" t="str">
        <f t="shared" si="871"/>
        <v/>
      </c>
      <c r="DB398" s="69" t="str">
        <f t="shared" si="871"/>
        <v/>
      </c>
      <c r="DC398" s="69" t="str">
        <f t="shared" si="871"/>
        <v/>
      </c>
      <c r="DD398" s="69" t="str">
        <f t="shared" si="871"/>
        <v/>
      </c>
      <c r="DE398" s="69" t="str">
        <f t="shared" si="871"/>
        <v>инф</v>
      </c>
      <c r="DF398" s="69" t="str">
        <f t="shared" si="871"/>
        <v>анг</v>
      </c>
      <c r="DG398" s="69" t="str">
        <f t="shared" si="871"/>
        <v>анг</v>
      </c>
      <c r="DH398" s="69" t="str">
        <f t="shared" si="871"/>
        <v>анг</v>
      </c>
      <c r="DI398" s="69" t="str">
        <f t="shared" si="871"/>
        <v/>
      </c>
      <c r="DJ398" s="69" t="str">
        <f t="shared" si="871"/>
        <v/>
      </c>
      <c r="DK398" s="69" t="str">
        <f t="shared" si="871"/>
        <v/>
      </c>
      <c r="DL398" s="69" t="str">
        <f t="shared" si="871"/>
        <v/>
      </c>
      <c r="DM398" s="69" t="str">
        <f t="shared" si="871"/>
        <v/>
      </c>
      <c r="DN398" s="69" t="str">
        <f t="shared" si="871"/>
        <v>фк</v>
      </c>
      <c r="DO398" s="69" t="str">
        <f t="shared" si="871"/>
        <v/>
      </c>
      <c r="DP398" s="69" t="str">
        <f t="shared" si="871"/>
        <v/>
      </c>
      <c r="DQ398" s="69" t="str">
        <f t="shared" si="871"/>
        <v/>
      </c>
      <c r="DR398" s="69" t="str">
        <f t="shared" si="871"/>
        <v/>
      </c>
      <c r="DS398" s="69" t="str">
        <f t="shared" si="871"/>
        <v/>
      </c>
      <c r="DT398" s="69" t="str">
        <f t="shared" si="871"/>
        <v/>
      </c>
      <c r="DU398" s="69" t="str">
        <f t="shared" si="871"/>
        <v/>
      </c>
      <c r="DV398" s="69" t="str">
        <f t="shared" si="871"/>
        <v/>
      </c>
      <c r="DX398" s="44" t="s">
        <v>213</v>
      </c>
      <c r="DY398" s="29">
        <v>6</v>
      </c>
      <c r="DZ398" s="69" t="str">
        <f t="shared" ref="DZ398:EV398" si="872">IF(AND(DZ316&lt;&gt;"",DZ316&lt;&gt;"."),INDEX($AH$4:$AH$111,MATCH(DZ316,$AK$4:$AK$111,0)),"")</f>
        <v/>
      </c>
      <c r="EA398" s="69" t="str">
        <f t="shared" si="872"/>
        <v/>
      </c>
      <c r="EB398" s="69" t="str">
        <f t="shared" si="872"/>
        <v/>
      </c>
      <c r="EC398" s="69" t="str">
        <f t="shared" si="872"/>
        <v/>
      </c>
      <c r="ED398" s="69" t="str">
        <f t="shared" si="872"/>
        <v/>
      </c>
      <c r="EE398" s="69" t="str">
        <f t="shared" si="872"/>
        <v/>
      </c>
      <c r="EF398" s="69" t="str">
        <f t="shared" si="872"/>
        <v/>
      </c>
      <c r="EG398" s="69" t="str">
        <f t="shared" si="872"/>
        <v/>
      </c>
      <c r="EH398" s="69" t="str">
        <f t="shared" si="872"/>
        <v/>
      </c>
      <c r="EI398" s="69" t="str">
        <f t="shared" si="872"/>
        <v/>
      </c>
      <c r="EJ398" s="69" t="str">
        <f t="shared" si="872"/>
        <v/>
      </c>
      <c r="EK398" s="69" t="str">
        <f t="shared" si="872"/>
        <v/>
      </c>
      <c r="EL398" s="69" t="str">
        <f t="shared" si="872"/>
        <v/>
      </c>
      <c r="EM398" s="69" t="str">
        <f t="shared" si="872"/>
        <v/>
      </c>
      <c r="EN398" s="69" t="str">
        <f t="shared" si="872"/>
        <v/>
      </c>
      <c r="EO398" s="69" t="str">
        <f t="shared" si="872"/>
        <v/>
      </c>
      <c r="EP398" s="69" t="str">
        <f t="shared" si="872"/>
        <v/>
      </c>
      <c r="EQ398" s="69" t="str">
        <f t="shared" si="872"/>
        <v/>
      </c>
      <c r="ER398" s="69" t="str">
        <f t="shared" si="872"/>
        <v/>
      </c>
      <c r="ES398" s="69" t="str">
        <f t="shared" si="872"/>
        <v/>
      </c>
      <c r="ET398" s="69" t="str">
        <f t="shared" si="872"/>
        <v/>
      </c>
      <c r="EU398" s="69" t="str">
        <f t="shared" si="872"/>
        <v/>
      </c>
      <c r="EV398" s="69" t="str">
        <f t="shared" si="872"/>
        <v/>
      </c>
      <c r="EX398" s="44" t="s">
        <v>213</v>
      </c>
      <c r="EY398" s="29">
        <v>6</v>
      </c>
      <c r="EZ398" s="69" t="str">
        <f t="shared" ref="EZ398:FV398" si="873">IF(AND(EZ316&lt;&gt;"",EZ316&lt;&gt;"."),INDEX($AH$4:$AH$111,MATCH(EZ316,$AK$4:$AK$111,0)),"")</f>
        <v/>
      </c>
      <c r="FA398" s="69" t="str">
        <f t="shared" si="873"/>
        <v/>
      </c>
      <c r="FB398" s="69" t="str">
        <f t="shared" si="873"/>
        <v/>
      </c>
      <c r="FC398" s="69" t="str">
        <f t="shared" si="873"/>
        <v/>
      </c>
      <c r="FD398" s="69" t="str">
        <f t="shared" si="873"/>
        <v/>
      </c>
      <c r="FE398" s="69" t="str">
        <f t="shared" si="873"/>
        <v/>
      </c>
      <c r="FF398" s="69" t="str">
        <f t="shared" si="873"/>
        <v/>
      </c>
      <c r="FG398" s="69" t="str">
        <f t="shared" si="873"/>
        <v/>
      </c>
      <c r="FH398" s="69" t="str">
        <f t="shared" si="873"/>
        <v/>
      </c>
      <c r="FI398" s="69" t="str">
        <f t="shared" si="873"/>
        <v/>
      </c>
      <c r="FJ398" s="69" t="str">
        <f t="shared" si="873"/>
        <v/>
      </c>
      <c r="FK398" s="69" t="str">
        <f t="shared" si="873"/>
        <v/>
      </c>
      <c r="FL398" s="69" t="str">
        <f t="shared" si="873"/>
        <v/>
      </c>
      <c r="FM398" s="69" t="str">
        <f t="shared" si="873"/>
        <v/>
      </c>
      <c r="FN398" s="69" t="str">
        <f t="shared" si="873"/>
        <v/>
      </c>
      <c r="FO398" s="69" t="str">
        <f t="shared" si="873"/>
        <v/>
      </c>
      <c r="FP398" s="69" t="str">
        <f t="shared" si="873"/>
        <v/>
      </c>
      <c r="FQ398" s="69" t="str">
        <f t="shared" si="873"/>
        <v/>
      </c>
      <c r="FR398" s="69" t="str">
        <f t="shared" si="873"/>
        <v/>
      </c>
      <c r="FS398" s="69" t="str">
        <f t="shared" si="873"/>
        <v/>
      </c>
      <c r="FT398" s="69" t="str">
        <f t="shared" si="873"/>
        <v/>
      </c>
      <c r="FU398" s="69" t="str">
        <f t="shared" si="873"/>
        <v/>
      </c>
      <c r="FV398" s="69" t="str">
        <f t="shared" si="873"/>
        <v/>
      </c>
    </row>
    <row r="399" spans="9:178" x14ac:dyDescent="0.25">
      <c r="I399" s="23" t="s">
        <v>213</v>
      </c>
      <c r="J399" s="88">
        <v>7</v>
      </c>
      <c r="K399" s="99" t="str">
        <f t="shared" ref="K399:AR399" si="874">IF(K317="","",INDEX($AU$4:$AU$111,MATCH(K317,$AS$4:$AS$111,0)))</f>
        <v/>
      </c>
      <c r="L399" s="99" t="str">
        <f t="shared" si="874"/>
        <v/>
      </c>
      <c r="M399" s="99" t="str">
        <f t="shared" si="874"/>
        <v/>
      </c>
      <c r="N399" s="99" t="str">
        <f t="shared" si="874"/>
        <v/>
      </c>
      <c r="O399" s="99" t="str">
        <f t="shared" si="874"/>
        <v/>
      </c>
      <c r="P399" s="99" t="str">
        <f t="shared" si="874"/>
        <v/>
      </c>
      <c r="Q399" s="99" t="str">
        <f t="shared" si="874"/>
        <v/>
      </c>
      <c r="R399" s="99" t="str">
        <f t="shared" si="874"/>
        <v/>
      </c>
      <c r="S399" s="99" t="str">
        <f t="shared" si="874"/>
        <v/>
      </c>
      <c r="T399" s="99" t="str">
        <f t="shared" si="874"/>
        <v/>
      </c>
      <c r="U399" s="99" t="str">
        <f t="shared" si="874"/>
        <v/>
      </c>
      <c r="V399" s="99" t="str">
        <f t="shared" si="874"/>
        <v/>
      </c>
      <c r="W399" s="99" t="str">
        <f t="shared" si="874"/>
        <v/>
      </c>
      <c r="X399" s="99" t="str">
        <f t="shared" si="874"/>
        <v/>
      </c>
      <c r="Y399" s="99" t="str">
        <f t="shared" si="874"/>
        <v/>
      </c>
      <c r="Z399" s="99" t="str">
        <f t="shared" si="874"/>
        <v/>
      </c>
      <c r="AA399" s="99" t="str">
        <f t="shared" si="874"/>
        <v/>
      </c>
      <c r="AB399" s="99" t="str">
        <f t="shared" si="874"/>
        <v/>
      </c>
      <c r="AC399" s="99" t="str">
        <f t="shared" si="874"/>
        <v/>
      </c>
      <c r="AD399" s="99" t="str">
        <f t="shared" si="874"/>
        <v/>
      </c>
      <c r="AE399" s="99" t="str">
        <f t="shared" si="874"/>
        <v/>
      </c>
      <c r="AF399" s="99" t="str">
        <f t="shared" si="874"/>
        <v/>
      </c>
      <c r="AG399" s="99" t="str">
        <f t="shared" si="874"/>
        <v/>
      </c>
      <c r="AH399" s="99" t="str">
        <f t="shared" si="874"/>
        <v/>
      </c>
      <c r="AI399" s="99" t="str">
        <f t="shared" si="874"/>
        <v/>
      </c>
      <c r="AJ399" s="99" t="str">
        <f t="shared" si="874"/>
        <v/>
      </c>
      <c r="AK399" s="99" t="str">
        <f t="shared" si="874"/>
        <v/>
      </c>
      <c r="AL399" s="99" t="str">
        <f t="shared" si="874"/>
        <v/>
      </c>
      <c r="AM399" s="99" t="str">
        <f t="shared" si="874"/>
        <v>Час здоровья и спорта</v>
      </c>
      <c r="AN399" s="99" t="str">
        <f t="shared" si="874"/>
        <v>Час здоровья и спорта</v>
      </c>
      <c r="AO399" s="99" t="str">
        <f t="shared" si="874"/>
        <v/>
      </c>
      <c r="AP399" s="99" t="str">
        <f t="shared" si="874"/>
        <v/>
      </c>
      <c r="AQ399" s="99" t="str">
        <f t="shared" si="874"/>
        <v/>
      </c>
      <c r="AR399" s="99" t="str">
        <f t="shared" si="874"/>
        <v/>
      </c>
      <c r="AW399" s="44" t="s">
        <v>213</v>
      </c>
      <c r="AX399" s="88">
        <v>7</v>
      </c>
      <c r="AY399" s="27" t="str">
        <f t="shared" ref="AY399:BU399" si="875">AY317</f>
        <v/>
      </c>
      <c r="AZ399" s="27" t="str">
        <f t="shared" si="875"/>
        <v/>
      </c>
      <c r="BA399" s="27" t="str">
        <f t="shared" si="875"/>
        <v/>
      </c>
      <c r="BB399" s="27" t="str">
        <f t="shared" si="875"/>
        <v/>
      </c>
      <c r="BC399" s="27" t="str">
        <f t="shared" si="875"/>
        <v/>
      </c>
      <c r="BD399" s="27" t="str">
        <f t="shared" si="875"/>
        <v/>
      </c>
      <c r="BE399" s="27" t="str">
        <f t="shared" si="875"/>
        <v/>
      </c>
      <c r="BF399" s="27" t="str">
        <f t="shared" si="875"/>
        <v/>
      </c>
      <c r="BG399" s="27" t="str">
        <f t="shared" si="875"/>
        <v/>
      </c>
      <c r="BH399" s="27" t="str">
        <f t="shared" si="875"/>
        <v/>
      </c>
      <c r="BI399" s="27" t="str">
        <f t="shared" si="875"/>
        <v>Час зд.и спорта</v>
      </c>
      <c r="BJ399" s="27" t="str">
        <f t="shared" si="875"/>
        <v/>
      </c>
      <c r="BK399" s="27" t="str">
        <f t="shared" si="875"/>
        <v>Час зд.и спорта</v>
      </c>
      <c r="BL399" s="27" t="str">
        <f t="shared" si="875"/>
        <v/>
      </c>
      <c r="BM399" s="27" t="str">
        <f t="shared" si="875"/>
        <v/>
      </c>
      <c r="BN399" s="27" t="str">
        <f t="shared" si="875"/>
        <v/>
      </c>
      <c r="BO399" s="27" t="str">
        <f t="shared" si="875"/>
        <v/>
      </c>
      <c r="BP399" s="27" t="str">
        <f t="shared" si="875"/>
        <v/>
      </c>
      <c r="BQ399" s="27" t="str">
        <f t="shared" si="875"/>
        <v/>
      </c>
      <c r="BR399" s="27" t="str">
        <f t="shared" si="875"/>
        <v/>
      </c>
      <c r="BS399" s="27" t="str">
        <f t="shared" si="875"/>
        <v/>
      </c>
      <c r="BT399" s="27" t="str">
        <f t="shared" si="875"/>
        <v/>
      </c>
      <c r="BU399" s="27" t="str">
        <f t="shared" si="875"/>
        <v/>
      </c>
      <c r="BW399" s="44" t="s">
        <v>213</v>
      </c>
      <c r="BX399" s="88">
        <v>7</v>
      </c>
      <c r="BY399" s="69" t="str">
        <f t="shared" ref="BY399:CU399" si="876">IF(AND(BY317&lt;&gt;"",BY317&lt;&gt;"."),INDEX($AH$4:$AH$111,MATCH(BY317,$AK$4:$AK$111,0)),"")</f>
        <v/>
      </c>
      <c r="BZ399" s="69" t="str">
        <f t="shared" si="876"/>
        <v/>
      </c>
      <c r="CA399" s="69" t="str">
        <f t="shared" si="876"/>
        <v/>
      </c>
      <c r="CB399" s="69" t="str">
        <f t="shared" si="876"/>
        <v/>
      </c>
      <c r="CC399" s="69" t="str">
        <f t="shared" si="876"/>
        <v/>
      </c>
      <c r="CD399" s="69" t="str">
        <f t="shared" si="876"/>
        <v/>
      </c>
      <c r="CE399" s="69" t="str">
        <f t="shared" si="876"/>
        <v/>
      </c>
      <c r="CF399" s="69" t="str">
        <f t="shared" si="876"/>
        <v/>
      </c>
      <c r="CG399" s="69" t="str">
        <f t="shared" si="876"/>
        <v/>
      </c>
      <c r="CH399" s="69" t="str">
        <f t="shared" si="876"/>
        <v/>
      </c>
      <c r="CI399" s="69" t="str">
        <f t="shared" si="876"/>
        <v>чзс</v>
      </c>
      <c r="CJ399" s="69" t="str">
        <f t="shared" si="876"/>
        <v/>
      </c>
      <c r="CK399" s="69" t="str">
        <f t="shared" si="876"/>
        <v>чзс</v>
      </c>
      <c r="CL399" s="69" t="str">
        <f t="shared" si="876"/>
        <v/>
      </c>
      <c r="CM399" s="69" t="str">
        <f t="shared" si="876"/>
        <v/>
      </c>
      <c r="CN399" s="69" t="str">
        <f t="shared" si="876"/>
        <v/>
      </c>
      <c r="CO399" s="69" t="str">
        <f t="shared" si="876"/>
        <v/>
      </c>
      <c r="CP399" s="69" t="str">
        <f t="shared" si="876"/>
        <v/>
      </c>
      <c r="CQ399" s="69" t="str">
        <f t="shared" si="876"/>
        <v/>
      </c>
      <c r="CR399" s="69" t="str">
        <f t="shared" si="876"/>
        <v/>
      </c>
      <c r="CS399" s="69" t="str">
        <f t="shared" si="876"/>
        <v/>
      </c>
      <c r="CT399" s="69" t="str">
        <f t="shared" si="876"/>
        <v/>
      </c>
      <c r="CU399" s="69" t="str">
        <f t="shared" si="876"/>
        <v/>
      </c>
      <c r="CX399" s="44" t="s">
        <v>213</v>
      </c>
      <c r="CY399" s="88">
        <v>7</v>
      </c>
      <c r="CZ399" s="69" t="str">
        <f t="shared" ref="CZ399:DV399" si="877">IF(AND(CZ317&lt;&gt;"",CZ317&lt;&gt;"."),INDEX($AH$4:$AH$111,MATCH(CZ317,$AK$4:$AK$111,0)),"")</f>
        <v/>
      </c>
      <c r="DA399" s="69" t="str">
        <f t="shared" si="877"/>
        <v/>
      </c>
      <c r="DB399" s="69" t="str">
        <f t="shared" si="877"/>
        <v/>
      </c>
      <c r="DC399" s="69" t="str">
        <f t="shared" si="877"/>
        <v/>
      </c>
      <c r="DD399" s="69" t="str">
        <f t="shared" si="877"/>
        <v/>
      </c>
      <c r="DE399" s="69" t="str">
        <f t="shared" si="877"/>
        <v/>
      </c>
      <c r="DF399" s="69" t="str">
        <f t="shared" si="877"/>
        <v/>
      </c>
      <c r="DG399" s="69" t="str">
        <f t="shared" si="877"/>
        <v/>
      </c>
      <c r="DH399" s="69" t="str">
        <f t="shared" si="877"/>
        <v/>
      </c>
      <c r="DI399" s="69" t="str">
        <f t="shared" si="877"/>
        <v/>
      </c>
      <c r="DJ399" s="69" t="str">
        <f t="shared" si="877"/>
        <v/>
      </c>
      <c r="DK399" s="69" t="str">
        <f t="shared" si="877"/>
        <v/>
      </c>
      <c r="DL399" s="69" t="str">
        <f t="shared" si="877"/>
        <v/>
      </c>
      <c r="DM399" s="69" t="str">
        <f t="shared" si="877"/>
        <v/>
      </c>
      <c r="DN399" s="69" t="str">
        <f t="shared" si="877"/>
        <v/>
      </c>
      <c r="DO399" s="69" t="str">
        <f t="shared" si="877"/>
        <v/>
      </c>
      <c r="DP399" s="69" t="str">
        <f t="shared" si="877"/>
        <v/>
      </c>
      <c r="DQ399" s="69" t="str">
        <f t="shared" si="877"/>
        <v/>
      </c>
      <c r="DR399" s="69" t="str">
        <f t="shared" si="877"/>
        <v/>
      </c>
      <c r="DS399" s="69" t="str">
        <f t="shared" si="877"/>
        <v/>
      </c>
      <c r="DT399" s="69" t="str">
        <f t="shared" si="877"/>
        <v/>
      </c>
      <c r="DU399" s="69" t="str">
        <f t="shared" si="877"/>
        <v/>
      </c>
      <c r="DV399" s="69" t="str">
        <f t="shared" si="877"/>
        <v/>
      </c>
      <c r="DX399" s="44" t="s">
        <v>213</v>
      </c>
      <c r="DY399" s="88">
        <v>7</v>
      </c>
      <c r="DZ399" s="69" t="str">
        <f t="shared" ref="DZ399:EV399" si="878">IF(AND(DZ317&lt;&gt;"",DZ317&lt;&gt;"."),INDEX($AH$4:$AH$111,MATCH(DZ317,$AK$4:$AK$111,0)),"")</f>
        <v/>
      </c>
      <c r="EA399" s="69" t="str">
        <f t="shared" si="878"/>
        <v/>
      </c>
      <c r="EB399" s="69" t="str">
        <f t="shared" si="878"/>
        <v/>
      </c>
      <c r="EC399" s="69" t="str">
        <f t="shared" si="878"/>
        <v/>
      </c>
      <c r="ED399" s="69" t="str">
        <f t="shared" si="878"/>
        <v/>
      </c>
      <c r="EE399" s="69" t="str">
        <f t="shared" si="878"/>
        <v/>
      </c>
      <c r="EF399" s="69" t="str">
        <f t="shared" si="878"/>
        <v/>
      </c>
      <c r="EG399" s="69" t="str">
        <f t="shared" si="878"/>
        <v/>
      </c>
      <c r="EH399" s="69" t="str">
        <f t="shared" si="878"/>
        <v/>
      </c>
      <c r="EI399" s="69" t="str">
        <f t="shared" si="878"/>
        <v/>
      </c>
      <c r="EJ399" s="69" t="str">
        <f t="shared" si="878"/>
        <v/>
      </c>
      <c r="EK399" s="69" t="str">
        <f t="shared" si="878"/>
        <v/>
      </c>
      <c r="EL399" s="69" t="str">
        <f t="shared" si="878"/>
        <v/>
      </c>
      <c r="EM399" s="69" t="str">
        <f t="shared" si="878"/>
        <v/>
      </c>
      <c r="EN399" s="69" t="str">
        <f t="shared" si="878"/>
        <v/>
      </c>
      <c r="EO399" s="69" t="str">
        <f t="shared" si="878"/>
        <v/>
      </c>
      <c r="EP399" s="69" t="str">
        <f t="shared" si="878"/>
        <v/>
      </c>
      <c r="EQ399" s="69" t="str">
        <f t="shared" si="878"/>
        <v/>
      </c>
      <c r="ER399" s="69" t="str">
        <f t="shared" si="878"/>
        <v/>
      </c>
      <c r="ES399" s="69" t="str">
        <f t="shared" si="878"/>
        <v/>
      </c>
      <c r="ET399" s="69" t="str">
        <f t="shared" si="878"/>
        <v/>
      </c>
      <c r="EU399" s="69" t="str">
        <f t="shared" si="878"/>
        <v/>
      </c>
      <c r="EV399" s="69" t="str">
        <f t="shared" si="878"/>
        <v/>
      </c>
      <c r="EX399" s="44" t="s">
        <v>213</v>
      </c>
      <c r="EY399" s="88">
        <v>7</v>
      </c>
      <c r="EZ399" s="69" t="str">
        <f t="shared" ref="EZ399:FV399" si="879">IF(AND(EZ317&lt;&gt;"",EZ317&lt;&gt;"."),INDEX($AH$4:$AH$111,MATCH(EZ317,$AK$4:$AK$111,0)),"")</f>
        <v/>
      </c>
      <c r="FA399" s="69" t="str">
        <f t="shared" si="879"/>
        <v/>
      </c>
      <c r="FB399" s="69" t="str">
        <f t="shared" si="879"/>
        <v/>
      </c>
      <c r="FC399" s="69" t="str">
        <f t="shared" si="879"/>
        <v/>
      </c>
      <c r="FD399" s="69" t="str">
        <f t="shared" si="879"/>
        <v/>
      </c>
      <c r="FE399" s="69" t="str">
        <f t="shared" si="879"/>
        <v/>
      </c>
      <c r="FF399" s="69" t="str">
        <f t="shared" si="879"/>
        <v/>
      </c>
      <c r="FG399" s="69" t="str">
        <f t="shared" si="879"/>
        <v/>
      </c>
      <c r="FH399" s="69" t="str">
        <f t="shared" si="879"/>
        <v/>
      </c>
      <c r="FI399" s="69" t="str">
        <f t="shared" si="879"/>
        <v/>
      </c>
      <c r="FJ399" s="69" t="str">
        <f t="shared" si="879"/>
        <v/>
      </c>
      <c r="FK399" s="69" t="str">
        <f t="shared" si="879"/>
        <v/>
      </c>
      <c r="FL399" s="69" t="str">
        <f t="shared" si="879"/>
        <v/>
      </c>
      <c r="FM399" s="69" t="str">
        <f t="shared" si="879"/>
        <v/>
      </c>
      <c r="FN399" s="69" t="str">
        <f t="shared" si="879"/>
        <v/>
      </c>
      <c r="FO399" s="69" t="str">
        <f t="shared" si="879"/>
        <v/>
      </c>
      <c r="FP399" s="69" t="str">
        <f t="shared" si="879"/>
        <v/>
      </c>
      <c r="FQ399" s="69" t="str">
        <f t="shared" si="879"/>
        <v/>
      </c>
      <c r="FR399" s="69" t="str">
        <f t="shared" si="879"/>
        <v/>
      </c>
      <c r="FS399" s="69" t="str">
        <f t="shared" si="879"/>
        <v/>
      </c>
      <c r="FT399" s="69" t="str">
        <f t="shared" si="879"/>
        <v/>
      </c>
      <c r="FU399" s="69" t="str">
        <f t="shared" si="879"/>
        <v/>
      </c>
      <c r="FV399" s="69" t="str">
        <f t="shared" si="879"/>
        <v/>
      </c>
    </row>
    <row r="400" spans="9:178" x14ac:dyDescent="0.25">
      <c r="I400" s="22" t="s">
        <v>214</v>
      </c>
      <c r="J400" s="29">
        <v>1</v>
      </c>
      <c r="K400" s="100" t="str">
        <f t="shared" ref="K400:AR400" si="880">IF(K318="","",INDEX($AU$4:$AU$111,MATCH(K318,$AS$4:$AS$111,0)))</f>
        <v>Русская литература</v>
      </c>
      <c r="L400" s="100" t="str">
        <f t="shared" si="880"/>
        <v/>
      </c>
      <c r="M400" s="100" t="str">
        <f t="shared" si="880"/>
        <v>Русский язык</v>
      </c>
      <c r="N400" s="100" t="str">
        <f t="shared" si="880"/>
        <v/>
      </c>
      <c r="O400" s="100" t="str">
        <f t="shared" si="880"/>
        <v>Белорусский язык</v>
      </c>
      <c r="P400" s="100" t="str">
        <f t="shared" si="880"/>
        <v/>
      </c>
      <c r="Q400" s="100" t="str">
        <f t="shared" si="880"/>
        <v>Белорусский язык</v>
      </c>
      <c r="R400" s="100" t="str">
        <f t="shared" si="880"/>
        <v>Белорусская литература</v>
      </c>
      <c r="S400" s="100" t="str">
        <f t="shared" si="880"/>
        <v/>
      </c>
      <c r="T400" s="100" t="str">
        <f t="shared" si="880"/>
        <v/>
      </c>
      <c r="U400" s="100" t="str">
        <f t="shared" si="880"/>
        <v>Английский язык</v>
      </c>
      <c r="V400" s="100" t="str">
        <f t="shared" si="880"/>
        <v/>
      </c>
      <c r="W400" s="100" t="str">
        <f t="shared" si="880"/>
        <v/>
      </c>
      <c r="X400" s="100" t="str">
        <f t="shared" si="880"/>
        <v/>
      </c>
      <c r="Y400" s="100" t="str">
        <f t="shared" si="880"/>
        <v/>
      </c>
      <c r="Z400" s="100" t="str">
        <f t="shared" si="880"/>
        <v>Математика</v>
      </c>
      <c r="AA400" s="100" t="str">
        <f t="shared" si="880"/>
        <v>Математика</v>
      </c>
      <c r="AB400" s="100" t="str">
        <f t="shared" si="880"/>
        <v/>
      </c>
      <c r="AC400" s="100" t="str">
        <f t="shared" si="880"/>
        <v>Математика</v>
      </c>
      <c r="AD400" s="100" t="str">
        <f t="shared" si="880"/>
        <v>Информатика</v>
      </c>
      <c r="AE400" s="100" t="str">
        <f t="shared" si="880"/>
        <v>Физика</v>
      </c>
      <c r="AF400" s="100" t="str">
        <f t="shared" si="880"/>
        <v>Биология</v>
      </c>
      <c r="AG400" s="100" t="str">
        <f t="shared" si="880"/>
        <v/>
      </c>
      <c r="AH400" s="100" t="str">
        <f t="shared" si="880"/>
        <v>Химия</v>
      </c>
      <c r="AI400" s="100" t="str">
        <f t="shared" si="880"/>
        <v>Человек и мир</v>
      </c>
      <c r="AJ400" s="100" t="str">
        <f t="shared" si="880"/>
        <v>История</v>
      </c>
      <c r="AK400" s="100" t="str">
        <f t="shared" si="880"/>
        <v/>
      </c>
      <c r="AL400" s="100" t="str">
        <f t="shared" si="880"/>
        <v>История</v>
      </c>
      <c r="AM400" s="100" t="str">
        <f t="shared" si="880"/>
        <v>Физическая культура</v>
      </c>
      <c r="AN400" s="100" t="str">
        <f t="shared" si="880"/>
        <v>Физическая культура</v>
      </c>
      <c r="AO400" s="100" t="str">
        <f t="shared" si="880"/>
        <v/>
      </c>
      <c r="AP400" s="100" t="str">
        <f t="shared" si="880"/>
        <v>Трудовое обучение</v>
      </c>
      <c r="AQ400" s="100" t="str">
        <f t="shared" si="880"/>
        <v>Трудовое обучение</v>
      </c>
      <c r="AR400" s="100" t="str">
        <f t="shared" si="880"/>
        <v/>
      </c>
      <c r="AW400" s="39" t="s">
        <v>214</v>
      </c>
      <c r="AX400" s="29">
        <v>1</v>
      </c>
      <c r="AY400" s="27" t="str">
        <f t="shared" ref="AY400:BU400" si="881">AY318</f>
        <v>Математика</v>
      </c>
      <c r="AZ400" s="27" t="str">
        <f t="shared" si="881"/>
        <v>Человек.и.мир</v>
      </c>
      <c r="BA400" s="27" t="str">
        <f t="shared" si="881"/>
        <v>История</v>
      </c>
      <c r="BB400" s="27" t="str">
        <f t="shared" si="881"/>
        <v>Бел.язык</v>
      </c>
      <c r="BC400" s="27" t="str">
        <f t="shared" si="881"/>
        <v>Труд.обуч.</v>
      </c>
      <c r="BD400" s="27" t="str">
        <f t="shared" si="881"/>
        <v>Бел.язык</v>
      </c>
      <c r="BE400" s="27" t="str">
        <f t="shared" si="881"/>
        <v>Русск.язык</v>
      </c>
      <c r="BF400" s="27" t="str">
        <f t="shared" si="881"/>
        <v>Физика</v>
      </c>
      <c r="BG400" s="27" t="str">
        <f t="shared" si="881"/>
        <v>Физ.культ.и зд.</v>
      </c>
      <c r="BH400" s="27" t="str">
        <f t="shared" si="881"/>
        <v>Математика</v>
      </c>
      <c r="BI400" s="27" t="str">
        <f t="shared" si="881"/>
        <v>Ин.яз./Инф.</v>
      </c>
      <c r="BJ400" s="27" t="str">
        <f t="shared" si="881"/>
        <v>История</v>
      </c>
      <c r="BK400" s="27" t="str">
        <f t="shared" si="881"/>
        <v>Бел.лит.</v>
      </c>
      <c r="BL400" s="27" t="str">
        <f t="shared" si="881"/>
        <v>Физ.культ.и зд.</v>
      </c>
      <c r="BM400" s="27" t="str">
        <f t="shared" si="881"/>
        <v>Химия/Биология</v>
      </c>
      <c r="BN400" s="27" t="str">
        <f t="shared" si="881"/>
        <v>Русск.лит.</v>
      </c>
      <c r="BO400" s="27" t="str">
        <f t="shared" si="881"/>
        <v>Математика</v>
      </c>
      <c r="BP400" s="27" t="str">
        <f t="shared" si="881"/>
        <v/>
      </c>
      <c r="BQ400" s="27" t="str">
        <f t="shared" si="881"/>
        <v/>
      </c>
      <c r="BR400" s="27" t="str">
        <f t="shared" si="881"/>
        <v/>
      </c>
      <c r="BS400" s="27" t="str">
        <f t="shared" si="881"/>
        <v/>
      </c>
      <c r="BT400" s="27" t="str">
        <f t="shared" si="881"/>
        <v/>
      </c>
      <c r="BU400" s="27" t="str">
        <f t="shared" si="881"/>
        <v/>
      </c>
      <c r="BW400" s="39" t="s">
        <v>214</v>
      </c>
      <c r="BX400" s="29">
        <v>1</v>
      </c>
      <c r="BY400" s="46" t="str">
        <f t="shared" ref="BY400:CU400" si="882">IF(AND(BY318&lt;&gt;"",BY318&lt;&gt;"."),INDEX($AH$4:$AH$111,MATCH(BY318,$AK$4:$AK$111,0)),"")</f>
        <v>мат</v>
      </c>
      <c r="BZ400" s="46" t="str">
        <f t="shared" si="882"/>
        <v>чим</v>
      </c>
      <c r="CA400" s="46" t="str">
        <f t="shared" si="882"/>
        <v>ист</v>
      </c>
      <c r="CB400" s="46" t="str">
        <f t="shared" si="882"/>
        <v>беляз</v>
      </c>
      <c r="CC400" s="46" t="str">
        <f t="shared" si="882"/>
        <v>труд</v>
      </c>
      <c r="CD400" s="46" t="str">
        <f t="shared" si="882"/>
        <v>беляз</v>
      </c>
      <c r="CE400" s="46" t="str">
        <f t="shared" si="882"/>
        <v>русяз</v>
      </c>
      <c r="CF400" s="46" t="str">
        <f t="shared" si="882"/>
        <v>физ</v>
      </c>
      <c r="CG400" s="46" t="str">
        <f t="shared" si="882"/>
        <v>фк</v>
      </c>
      <c r="CH400" s="46" t="str">
        <f t="shared" si="882"/>
        <v>мат</v>
      </c>
      <c r="CI400" s="46" t="str">
        <f t="shared" si="882"/>
        <v>анг</v>
      </c>
      <c r="CJ400" s="46" t="str">
        <f t="shared" si="882"/>
        <v>ист</v>
      </c>
      <c r="CK400" s="46" t="str">
        <f t="shared" si="882"/>
        <v>беллит</v>
      </c>
      <c r="CL400" s="46" t="str">
        <f t="shared" si="882"/>
        <v>фк</v>
      </c>
      <c r="CM400" s="46" t="str">
        <f t="shared" si="882"/>
        <v>хим</v>
      </c>
      <c r="CN400" s="46" t="str">
        <f t="shared" si="882"/>
        <v>руслит</v>
      </c>
      <c r="CO400" s="46" t="str">
        <f t="shared" si="882"/>
        <v>мат</v>
      </c>
      <c r="CP400" s="46" t="str">
        <f t="shared" si="882"/>
        <v/>
      </c>
      <c r="CQ400" s="46" t="str">
        <f t="shared" si="882"/>
        <v/>
      </c>
      <c r="CR400" s="46" t="str">
        <f t="shared" si="882"/>
        <v/>
      </c>
      <c r="CS400" s="46" t="str">
        <f t="shared" si="882"/>
        <v/>
      </c>
      <c r="CT400" s="46" t="str">
        <f t="shared" si="882"/>
        <v/>
      </c>
      <c r="CU400" s="46" t="str">
        <f t="shared" si="882"/>
        <v/>
      </c>
      <c r="CX400" s="39" t="s">
        <v>214</v>
      </c>
      <c r="CY400" s="29">
        <v>1</v>
      </c>
      <c r="CZ400" s="69" t="str">
        <f t="shared" ref="CZ400:DV400" si="883">IF(AND(CZ318&lt;&gt;"",CZ318&lt;&gt;"."),INDEX($AH$4:$AH$111,MATCH(CZ318,$AK$4:$AK$111,0)),"")</f>
        <v/>
      </c>
      <c r="DA400" s="69" t="str">
        <f t="shared" si="883"/>
        <v/>
      </c>
      <c r="DB400" s="69" t="str">
        <f t="shared" si="883"/>
        <v/>
      </c>
      <c r="DC400" s="69" t="str">
        <f t="shared" si="883"/>
        <v/>
      </c>
      <c r="DD400" s="69" t="str">
        <f t="shared" si="883"/>
        <v>труд</v>
      </c>
      <c r="DE400" s="69" t="str">
        <f t="shared" si="883"/>
        <v/>
      </c>
      <c r="DF400" s="69" t="str">
        <f t="shared" si="883"/>
        <v/>
      </c>
      <c r="DG400" s="69" t="str">
        <f t="shared" si="883"/>
        <v/>
      </c>
      <c r="DH400" s="69" t="str">
        <f t="shared" si="883"/>
        <v/>
      </c>
      <c r="DI400" s="69" t="str">
        <f t="shared" si="883"/>
        <v/>
      </c>
      <c r="DJ400" s="69" t="str">
        <f t="shared" si="883"/>
        <v>инф</v>
      </c>
      <c r="DK400" s="69" t="str">
        <f t="shared" si="883"/>
        <v/>
      </c>
      <c r="DL400" s="69" t="str">
        <f t="shared" si="883"/>
        <v/>
      </c>
      <c r="DM400" s="69" t="str">
        <f t="shared" si="883"/>
        <v/>
      </c>
      <c r="DN400" s="69" t="str">
        <f t="shared" si="883"/>
        <v>био</v>
      </c>
      <c r="DO400" s="69" t="str">
        <f t="shared" si="883"/>
        <v/>
      </c>
      <c r="DP400" s="69" t="str">
        <f t="shared" si="883"/>
        <v/>
      </c>
      <c r="DQ400" s="69" t="str">
        <f t="shared" si="883"/>
        <v/>
      </c>
      <c r="DR400" s="69" t="str">
        <f t="shared" si="883"/>
        <v/>
      </c>
      <c r="DS400" s="69" t="str">
        <f t="shared" si="883"/>
        <v/>
      </c>
      <c r="DT400" s="69" t="str">
        <f t="shared" si="883"/>
        <v/>
      </c>
      <c r="DU400" s="69" t="str">
        <f t="shared" si="883"/>
        <v/>
      </c>
      <c r="DV400" s="69" t="str">
        <f t="shared" si="883"/>
        <v/>
      </c>
      <c r="DX400" s="39" t="s">
        <v>214</v>
      </c>
      <c r="DY400" s="29">
        <v>1</v>
      </c>
      <c r="DZ400" s="69" t="str">
        <f t="shared" ref="DZ400:EV400" si="884">IF(AND(DZ318&lt;&gt;"",DZ318&lt;&gt;"."),INDEX($AH$4:$AH$111,MATCH(DZ318,$AK$4:$AK$111,0)),"")</f>
        <v/>
      </c>
      <c r="EA400" s="69" t="str">
        <f t="shared" si="884"/>
        <v/>
      </c>
      <c r="EB400" s="69" t="str">
        <f t="shared" si="884"/>
        <v/>
      </c>
      <c r="EC400" s="69" t="str">
        <f t="shared" si="884"/>
        <v/>
      </c>
      <c r="ED400" s="69" t="str">
        <f t="shared" si="884"/>
        <v/>
      </c>
      <c r="EE400" s="69" t="str">
        <f t="shared" si="884"/>
        <v/>
      </c>
      <c r="EF400" s="69" t="str">
        <f t="shared" si="884"/>
        <v/>
      </c>
      <c r="EG400" s="69" t="str">
        <f t="shared" si="884"/>
        <v/>
      </c>
      <c r="EH400" s="69" t="str">
        <f t="shared" si="884"/>
        <v/>
      </c>
      <c r="EI400" s="69" t="str">
        <f t="shared" si="884"/>
        <v/>
      </c>
      <c r="EJ400" s="69" t="str">
        <f t="shared" si="884"/>
        <v/>
      </c>
      <c r="EK400" s="69" t="str">
        <f t="shared" si="884"/>
        <v/>
      </c>
      <c r="EL400" s="69" t="str">
        <f t="shared" si="884"/>
        <v/>
      </c>
      <c r="EM400" s="69" t="str">
        <f t="shared" si="884"/>
        <v/>
      </c>
      <c r="EN400" s="69" t="str">
        <f t="shared" si="884"/>
        <v/>
      </c>
      <c r="EO400" s="69" t="str">
        <f t="shared" si="884"/>
        <v/>
      </c>
      <c r="EP400" s="69" t="str">
        <f t="shared" si="884"/>
        <v/>
      </c>
      <c r="EQ400" s="69" t="str">
        <f t="shared" si="884"/>
        <v/>
      </c>
      <c r="ER400" s="69" t="str">
        <f t="shared" si="884"/>
        <v/>
      </c>
      <c r="ES400" s="69" t="str">
        <f t="shared" si="884"/>
        <v/>
      </c>
      <c r="ET400" s="69" t="str">
        <f t="shared" si="884"/>
        <v/>
      </c>
      <c r="EU400" s="69" t="str">
        <f t="shared" si="884"/>
        <v/>
      </c>
      <c r="EV400" s="69" t="str">
        <f t="shared" si="884"/>
        <v/>
      </c>
      <c r="EX400" s="39" t="s">
        <v>214</v>
      </c>
      <c r="EY400" s="29">
        <v>1</v>
      </c>
      <c r="EZ400" s="69" t="str">
        <f t="shared" ref="EZ400:FV400" si="885">IF(AND(EZ318&lt;&gt;"",EZ318&lt;&gt;"."),INDEX($AH$4:$AH$111,MATCH(EZ318,$AK$4:$AK$111,0)),"")</f>
        <v/>
      </c>
      <c r="FA400" s="69" t="str">
        <f t="shared" si="885"/>
        <v/>
      </c>
      <c r="FB400" s="69" t="str">
        <f t="shared" si="885"/>
        <v/>
      </c>
      <c r="FC400" s="69" t="str">
        <f t="shared" si="885"/>
        <v/>
      </c>
      <c r="FD400" s="69" t="str">
        <f t="shared" si="885"/>
        <v/>
      </c>
      <c r="FE400" s="69" t="str">
        <f t="shared" si="885"/>
        <v/>
      </c>
      <c r="FF400" s="69" t="str">
        <f t="shared" si="885"/>
        <v/>
      </c>
      <c r="FG400" s="69" t="str">
        <f t="shared" si="885"/>
        <v/>
      </c>
      <c r="FH400" s="69" t="str">
        <f t="shared" si="885"/>
        <v/>
      </c>
      <c r="FI400" s="69" t="str">
        <f t="shared" si="885"/>
        <v/>
      </c>
      <c r="FJ400" s="69" t="str">
        <f t="shared" si="885"/>
        <v/>
      </c>
      <c r="FK400" s="69" t="str">
        <f t="shared" si="885"/>
        <v/>
      </c>
      <c r="FL400" s="69" t="str">
        <f t="shared" si="885"/>
        <v/>
      </c>
      <c r="FM400" s="69" t="str">
        <f t="shared" si="885"/>
        <v/>
      </c>
      <c r="FN400" s="69" t="str">
        <f t="shared" si="885"/>
        <v/>
      </c>
      <c r="FO400" s="69" t="str">
        <f t="shared" si="885"/>
        <v/>
      </c>
      <c r="FP400" s="69" t="str">
        <f t="shared" si="885"/>
        <v/>
      </c>
      <c r="FQ400" s="69" t="str">
        <f t="shared" si="885"/>
        <v/>
      </c>
      <c r="FR400" s="69" t="str">
        <f t="shared" si="885"/>
        <v/>
      </c>
      <c r="FS400" s="69" t="str">
        <f t="shared" si="885"/>
        <v/>
      </c>
      <c r="FT400" s="69" t="str">
        <f t="shared" si="885"/>
        <v/>
      </c>
      <c r="FU400" s="69" t="str">
        <f t="shared" si="885"/>
        <v/>
      </c>
      <c r="FV400" s="69" t="str">
        <f t="shared" si="885"/>
        <v/>
      </c>
    </row>
    <row r="401" spans="9:178" x14ac:dyDescent="0.25">
      <c r="I401" s="22" t="s">
        <v>214</v>
      </c>
      <c r="J401" s="29">
        <v>2</v>
      </c>
      <c r="K401" s="100" t="str">
        <f t="shared" ref="K401:AR401" si="886">IF(K319="","",INDEX($AU$4:$AU$111,MATCH(K319,$AS$4:$AS$111,0)))</f>
        <v/>
      </c>
      <c r="L401" s="100" t="str">
        <f t="shared" si="886"/>
        <v/>
      </c>
      <c r="M401" s="100" t="str">
        <f t="shared" si="886"/>
        <v/>
      </c>
      <c r="N401" s="100" t="str">
        <f t="shared" si="886"/>
        <v/>
      </c>
      <c r="O401" s="100" t="str">
        <f t="shared" si="886"/>
        <v/>
      </c>
      <c r="P401" s="100" t="str">
        <f t="shared" si="886"/>
        <v>Белорусский язык</v>
      </c>
      <c r="Q401" s="100" t="str">
        <f t="shared" si="886"/>
        <v>Белорусская литература</v>
      </c>
      <c r="R401" s="100" t="str">
        <f t="shared" si="886"/>
        <v>Белорусский язык</v>
      </c>
      <c r="S401" s="100" t="str">
        <f t="shared" si="886"/>
        <v>Английский язык</v>
      </c>
      <c r="T401" s="100" t="str">
        <f t="shared" si="886"/>
        <v>Английский язык</v>
      </c>
      <c r="U401" s="100" t="str">
        <f t="shared" si="886"/>
        <v>Английский язык</v>
      </c>
      <c r="V401" s="100" t="str">
        <f t="shared" si="886"/>
        <v>Английский язык</v>
      </c>
      <c r="W401" s="100" t="str">
        <f t="shared" si="886"/>
        <v>Английский язык</v>
      </c>
      <c r="X401" s="100" t="str">
        <f t="shared" si="886"/>
        <v/>
      </c>
      <c r="Y401" s="100" t="str">
        <f t="shared" si="886"/>
        <v>Английский язык</v>
      </c>
      <c r="Z401" s="100" t="str">
        <f t="shared" si="886"/>
        <v>Математика</v>
      </c>
      <c r="AA401" s="100" t="str">
        <f t="shared" si="886"/>
        <v>Математика</v>
      </c>
      <c r="AB401" s="100" t="str">
        <f t="shared" si="886"/>
        <v>Математика</v>
      </c>
      <c r="AC401" s="100" t="str">
        <f t="shared" si="886"/>
        <v/>
      </c>
      <c r="AD401" s="100" t="str">
        <f t="shared" si="886"/>
        <v>Информатика</v>
      </c>
      <c r="AE401" s="100" t="str">
        <f t="shared" si="886"/>
        <v>Физика</v>
      </c>
      <c r="AF401" s="100" t="str">
        <f t="shared" si="886"/>
        <v>Биология</v>
      </c>
      <c r="AG401" s="100" t="str">
        <f t="shared" si="886"/>
        <v/>
      </c>
      <c r="AH401" s="100" t="str">
        <f t="shared" si="886"/>
        <v>Химия</v>
      </c>
      <c r="AI401" s="100" t="str">
        <f t="shared" si="886"/>
        <v>Человек и мир</v>
      </c>
      <c r="AJ401" s="100" t="str">
        <f t="shared" si="886"/>
        <v>История</v>
      </c>
      <c r="AK401" s="100" t="str">
        <f t="shared" si="886"/>
        <v/>
      </c>
      <c r="AL401" s="100" t="str">
        <f t="shared" si="886"/>
        <v>История</v>
      </c>
      <c r="AM401" s="100" t="str">
        <f t="shared" si="886"/>
        <v>Час здоровья и спорта</v>
      </c>
      <c r="AN401" s="100" t="str">
        <f t="shared" si="886"/>
        <v/>
      </c>
      <c r="AO401" s="100" t="str">
        <f t="shared" si="886"/>
        <v>Физическая культура</v>
      </c>
      <c r="AP401" s="100" t="str">
        <f t="shared" si="886"/>
        <v>Трудовое обучение</v>
      </c>
      <c r="AQ401" s="100" t="str">
        <f t="shared" si="886"/>
        <v>Трудовое обучение</v>
      </c>
      <c r="AR401" s="100" t="str">
        <f t="shared" si="886"/>
        <v/>
      </c>
      <c r="AW401" s="39" t="s">
        <v>214</v>
      </c>
      <c r="AX401" s="29">
        <v>2</v>
      </c>
      <c r="AY401" s="27" t="str">
        <f t="shared" ref="AY401:BU401" si="887">AY319</f>
        <v>Человек.и.мир</v>
      </c>
      <c r="AZ401" s="27" t="str">
        <f t="shared" si="887"/>
        <v>Физ.культ.и зд.</v>
      </c>
      <c r="BA401" s="27" t="str">
        <f t="shared" si="887"/>
        <v>Математика</v>
      </c>
      <c r="BB401" s="27" t="str">
        <f t="shared" si="887"/>
        <v>Час зд.и спорта</v>
      </c>
      <c r="BC401" s="27" t="str">
        <f t="shared" si="887"/>
        <v>Труд.обуч.</v>
      </c>
      <c r="BD401" s="27" t="str">
        <f t="shared" si="887"/>
        <v>Бел.лит.</v>
      </c>
      <c r="BE401" s="27" t="str">
        <f t="shared" si="887"/>
        <v>История</v>
      </c>
      <c r="BF401" s="27" t="str">
        <f t="shared" si="887"/>
        <v>Химия</v>
      </c>
      <c r="BG401" s="27" t="str">
        <f t="shared" si="887"/>
        <v>Бел.язык</v>
      </c>
      <c r="BH401" s="27" t="str">
        <f t="shared" si="887"/>
        <v>Биология</v>
      </c>
      <c r="BI401" s="27" t="str">
        <f t="shared" si="887"/>
        <v>Инф./Ин.яз.</v>
      </c>
      <c r="BJ401" s="27" t="str">
        <f t="shared" si="887"/>
        <v>Иностр.язык</v>
      </c>
      <c r="BK401" s="27" t="str">
        <f t="shared" si="887"/>
        <v>Бел.язык</v>
      </c>
      <c r="BL401" s="27" t="str">
        <f t="shared" si="887"/>
        <v>Математика</v>
      </c>
      <c r="BM401" s="27" t="str">
        <f t="shared" si="887"/>
        <v>Мат./Физика</v>
      </c>
      <c r="BN401" s="27" t="str">
        <f t="shared" si="887"/>
        <v>История</v>
      </c>
      <c r="BO401" s="27" t="str">
        <f t="shared" si="887"/>
        <v>Иностр.язык</v>
      </c>
      <c r="BP401" s="27" t="str">
        <f t="shared" si="887"/>
        <v/>
      </c>
      <c r="BQ401" s="27" t="str">
        <f t="shared" si="887"/>
        <v/>
      </c>
      <c r="BR401" s="27" t="str">
        <f t="shared" si="887"/>
        <v/>
      </c>
      <c r="BS401" s="27" t="str">
        <f t="shared" si="887"/>
        <v/>
      </c>
      <c r="BT401" s="27" t="str">
        <f t="shared" si="887"/>
        <v/>
      </c>
      <c r="BU401" s="27" t="str">
        <f t="shared" si="887"/>
        <v/>
      </c>
      <c r="BW401" s="39" t="s">
        <v>214</v>
      </c>
      <c r="BX401" s="29">
        <v>2</v>
      </c>
      <c r="BY401" s="69" t="str">
        <f t="shared" ref="BY401:CU401" si="888">IF(AND(BY319&lt;&gt;"",BY319&lt;&gt;"."),INDEX($AH$4:$AH$111,MATCH(BY319,$AK$4:$AK$111,0)),"")</f>
        <v>чим</v>
      </c>
      <c r="BZ401" s="69" t="str">
        <f t="shared" si="888"/>
        <v>фк</v>
      </c>
      <c r="CA401" s="69" t="str">
        <f t="shared" si="888"/>
        <v>мат</v>
      </c>
      <c r="CB401" s="69" t="str">
        <f t="shared" si="888"/>
        <v>чзс</v>
      </c>
      <c r="CC401" s="69" t="str">
        <f t="shared" si="888"/>
        <v>труд</v>
      </c>
      <c r="CD401" s="69" t="str">
        <f t="shared" si="888"/>
        <v>беллит</v>
      </c>
      <c r="CE401" s="69" t="str">
        <f t="shared" si="888"/>
        <v>ист</v>
      </c>
      <c r="CF401" s="69" t="str">
        <f t="shared" si="888"/>
        <v>хим</v>
      </c>
      <c r="CG401" s="69" t="str">
        <f t="shared" si="888"/>
        <v>беляз</v>
      </c>
      <c r="CH401" s="69" t="str">
        <f t="shared" si="888"/>
        <v>био</v>
      </c>
      <c r="CI401" s="69" t="str">
        <f t="shared" si="888"/>
        <v>инф</v>
      </c>
      <c r="CJ401" s="69" t="str">
        <f t="shared" si="888"/>
        <v>анг</v>
      </c>
      <c r="CK401" s="69" t="str">
        <f t="shared" si="888"/>
        <v>беляз</v>
      </c>
      <c r="CL401" s="69" t="str">
        <f t="shared" si="888"/>
        <v>мат</v>
      </c>
      <c r="CM401" s="69" t="str">
        <f t="shared" si="888"/>
        <v>мат</v>
      </c>
      <c r="CN401" s="69" t="str">
        <f t="shared" si="888"/>
        <v>ист</v>
      </c>
      <c r="CO401" s="69" t="str">
        <f t="shared" si="888"/>
        <v>анг</v>
      </c>
      <c r="CP401" s="69" t="str">
        <f t="shared" si="888"/>
        <v/>
      </c>
      <c r="CQ401" s="69" t="str">
        <f t="shared" si="888"/>
        <v/>
      </c>
      <c r="CR401" s="69" t="str">
        <f t="shared" si="888"/>
        <v/>
      </c>
      <c r="CS401" s="69" t="str">
        <f t="shared" si="888"/>
        <v/>
      </c>
      <c r="CT401" s="69" t="str">
        <f t="shared" si="888"/>
        <v/>
      </c>
      <c r="CU401" s="69" t="str">
        <f t="shared" si="888"/>
        <v/>
      </c>
      <c r="CX401" s="39" t="s">
        <v>214</v>
      </c>
      <c r="CY401" s="29">
        <v>2</v>
      </c>
      <c r="CZ401" s="69" t="str">
        <f t="shared" ref="CZ401:DV401" si="889">IF(AND(CZ319&lt;&gt;"",CZ319&lt;&gt;"."),INDEX($AH$4:$AH$111,MATCH(CZ319,$AK$4:$AK$111,0)),"")</f>
        <v/>
      </c>
      <c r="DA401" s="69" t="str">
        <f t="shared" si="889"/>
        <v/>
      </c>
      <c r="DB401" s="69" t="str">
        <f t="shared" si="889"/>
        <v/>
      </c>
      <c r="DC401" s="69" t="str">
        <f t="shared" si="889"/>
        <v/>
      </c>
      <c r="DD401" s="69" t="str">
        <f t="shared" si="889"/>
        <v>труд</v>
      </c>
      <c r="DE401" s="69" t="str">
        <f t="shared" si="889"/>
        <v/>
      </c>
      <c r="DF401" s="69" t="str">
        <f t="shared" si="889"/>
        <v/>
      </c>
      <c r="DG401" s="69" t="str">
        <f t="shared" si="889"/>
        <v/>
      </c>
      <c r="DH401" s="69" t="str">
        <f t="shared" si="889"/>
        <v/>
      </c>
      <c r="DI401" s="69" t="str">
        <f t="shared" si="889"/>
        <v/>
      </c>
      <c r="DJ401" s="69" t="str">
        <f t="shared" si="889"/>
        <v>анг</v>
      </c>
      <c r="DK401" s="69" t="str">
        <f t="shared" si="889"/>
        <v>анг</v>
      </c>
      <c r="DL401" s="69" t="str">
        <f t="shared" si="889"/>
        <v/>
      </c>
      <c r="DM401" s="69" t="str">
        <f t="shared" si="889"/>
        <v/>
      </c>
      <c r="DN401" s="69" t="str">
        <f t="shared" si="889"/>
        <v>физ</v>
      </c>
      <c r="DO401" s="69" t="str">
        <f t="shared" si="889"/>
        <v/>
      </c>
      <c r="DP401" s="69" t="str">
        <f t="shared" si="889"/>
        <v>анг</v>
      </c>
      <c r="DQ401" s="69" t="str">
        <f t="shared" si="889"/>
        <v/>
      </c>
      <c r="DR401" s="69" t="str">
        <f t="shared" si="889"/>
        <v/>
      </c>
      <c r="DS401" s="69" t="str">
        <f t="shared" si="889"/>
        <v/>
      </c>
      <c r="DT401" s="69" t="str">
        <f t="shared" si="889"/>
        <v/>
      </c>
      <c r="DU401" s="69" t="str">
        <f t="shared" si="889"/>
        <v/>
      </c>
      <c r="DV401" s="69" t="str">
        <f t="shared" si="889"/>
        <v/>
      </c>
      <c r="DX401" s="39" t="s">
        <v>214</v>
      </c>
      <c r="DY401" s="29">
        <v>2</v>
      </c>
      <c r="DZ401" s="69" t="str">
        <f t="shared" ref="DZ401:EV401" si="890">IF(AND(DZ319&lt;&gt;"",DZ319&lt;&gt;"."),INDEX($AH$4:$AH$111,MATCH(DZ319,$AK$4:$AK$111,0)),"")</f>
        <v/>
      </c>
      <c r="EA401" s="69" t="str">
        <f t="shared" si="890"/>
        <v/>
      </c>
      <c r="EB401" s="69" t="str">
        <f t="shared" si="890"/>
        <v/>
      </c>
      <c r="EC401" s="69" t="str">
        <f t="shared" si="890"/>
        <v/>
      </c>
      <c r="ED401" s="69" t="str">
        <f t="shared" si="890"/>
        <v/>
      </c>
      <c r="EE401" s="69" t="str">
        <f t="shared" si="890"/>
        <v/>
      </c>
      <c r="EF401" s="69" t="str">
        <f t="shared" si="890"/>
        <v/>
      </c>
      <c r="EG401" s="69" t="str">
        <f t="shared" si="890"/>
        <v/>
      </c>
      <c r="EH401" s="69" t="str">
        <f t="shared" si="890"/>
        <v/>
      </c>
      <c r="EI401" s="69" t="str">
        <f t="shared" si="890"/>
        <v/>
      </c>
      <c r="EJ401" s="69" t="str">
        <f t="shared" si="890"/>
        <v>анг</v>
      </c>
      <c r="EK401" s="69" t="str">
        <f t="shared" si="890"/>
        <v/>
      </c>
      <c r="EL401" s="69" t="str">
        <f t="shared" si="890"/>
        <v/>
      </c>
      <c r="EM401" s="69" t="str">
        <f t="shared" si="890"/>
        <v/>
      </c>
      <c r="EN401" s="69" t="str">
        <f t="shared" si="890"/>
        <v/>
      </c>
      <c r="EO401" s="69" t="str">
        <f t="shared" si="890"/>
        <v/>
      </c>
      <c r="EP401" s="69" t="str">
        <f t="shared" si="890"/>
        <v/>
      </c>
      <c r="EQ401" s="69" t="str">
        <f t="shared" si="890"/>
        <v/>
      </c>
      <c r="ER401" s="69" t="str">
        <f t="shared" si="890"/>
        <v/>
      </c>
      <c r="ES401" s="69" t="str">
        <f t="shared" si="890"/>
        <v/>
      </c>
      <c r="ET401" s="69" t="str">
        <f t="shared" si="890"/>
        <v/>
      </c>
      <c r="EU401" s="69" t="str">
        <f t="shared" si="890"/>
        <v/>
      </c>
      <c r="EV401" s="69" t="str">
        <f t="shared" si="890"/>
        <v/>
      </c>
      <c r="EX401" s="39" t="s">
        <v>214</v>
      </c>
      <c r="EY401" s="29">
        <v>2</v>
      </c>
      <c r="EZ401" s="69" t="str">
        <f t="shared" ref="EZ401:FV401" si="891">IF(AND(EZ319&lt;&gt;"",EZ319&lt;&gt;"."),INDEX($AH$4:$AH$111,MATCH(EZ319,$AK$4:$AK$111,0)),"")</f>
        <v/>
      </c>
      <c r="FA401" s="69" t="str">
        <f t="shared" si="891"/>
        <v/>
      </c>
      <c r="FB401" s="69" t="str">
        <f t="shared" si="891"/>
        <v/>
      </c>
      <c r="FC401" s="69" t="str">
        <f t="shared" si="891"/>
        <v/>
      </c>
      <c r="FD401" s="69" t="str">
        <f t="shared" si="891"/>
        <v/>
      </c>
      <c r="FE401" s="69" t="str">
        <f t="shared" si="891"/>
        <v/>
      </c>
      <c r="FF401" s="69" t="str">
        <f t="shared" si="891"/>
        <v/>
      </c>
      <c r="FG401" s="69" t="str">
        <f t="shared" si="891"/>
        <v/>
      </c>
      <c r="FH401" s="69" t="str">
        <f t="shared" si="891"/>
        <v/>
      </c>
      <c r="FI401" s="69" t="str">
        <f t="shared" si="891"/>
        <v/>
      </c>
      <c r="FJ401" s="69" t="str">
        <f t="shared" si="891"/>
        <v/>
      </c>
      <c r="FK401" s="69" t="str">
        <f t="shared" si="891"/>
        <v/>
      </c>
      <c r="FL401" s="69" t="str">
        <f t="shared" si="891"/>
        <v/>
      </c>
      <c r="FM401" s="69" t="str">
        <f t="shared" si="891"/>
        <v/>
      </c>
      <c r="FN401" s="69" t="str">
        <f t="shared" si="891"/>
        <v/>
      </c>
      <c r="FO401" s="69" t="str">
        <f t="shared" si="891"/>
        <v/>
      </c>
      <c r="FP401" s="69" t="str">
        <f t="shared" si="891"/>
        <v/>
      </c>
      <c r="FQ401" s="69" t="str">
        <f t="shared" si="891"/>
        <v/>
      </c>
      <c r="FR401" s="69" t="str">
        <f t="shared" si="891"/>
        <v/>
      </c>
      <c r="FS401" s="69" t="str">
        <f t="shared" si="891"/>
        <v/>
      </c>
      <c r="FT401" s="69" t="str">
        <f t="shared" si="891"/>
        <v/>
      </c>
      <c r="FU401" s="69" t="str">
        <f t="shared" si="891"/>
        <v/>
      </c>
      <c r="FV401" s="69" t="str">
        <f t="shared" si="891"/>
        <v/>
      </c>
    </row>
    <row r="402" spans="9:178" x14ac:dyDescent="0.25">
      <c r="I402" s="22" t="s">
        <v>214</v>
      </c>
      <c r="J402" s="29">
        <v>3</v>
      </c>
      <c r="K402" s="100" t="str">
        <f t="shared" ref="K402:AR402" si="892">IF(K320="","",INDEX($AU$4:$AU$111,MATCH(K320,$AS$4:$AS$111,0)))</f>
        <v>Русский язык</v>
      </c>
      <c r="L402" s="100" t="str">
        <f t="shared" si="892"/>
        <v/>
      </c>
      <c r="M402" s="100" t="str">
        <f t="shared" si="892"/>
        <v>Русский язык</v>
      </c>
      <c r="N402" s="100" t="str">
        <f t="shared" si="892"/>
        <v/>
      </c>
      <c r="O402" s="100" t="str">
        <f t="shared" si="892"/>
        <v/>
      </c>
      <c r="P402" s="100" t="str">
        <f t="shared" si="892"/>
        <v>Белорусская литература</v>
      </c>
      <c r="Q402" s="100" t="str">
        <f t="shared" si="892"/>
        <v>Белорусский язык</v>
      </c>
      <c r="R402" s="100" t="str">
        <f t="shared" si="892"/>
        <v/>
      </c>
      <c r="S402" s="100" t="str">
        <f t="shared" si="892"/>
        <v>Английский язык</v>
      </c>
      <c r="T402" s="100" t="str">
        <f t="shared" si="892"/>
        <v/>
      </c>
      <c r="U402" s="100" t="str">
        <f t="shared" si="892"/>
        <v>Английский язык</v>
      </c>
      <c r="V402" s="100" t="str">
        <f t="shared" si="892"/>
        <v>Английский язык</v>
      </c>
      <c r="W402" s="100" t="str">
        <f t="shared" si="892"/>
        <v>Английский язык</v>
      </c>
      <c r="X402" s="100" t="str">
        <f t="shared" si="892"/>
        <v>Английский язык</v>
      </c>
      <c r="Y402" s="100" t="str">
        <f t="shared" si="892"/>
        <v>Английский язык</v>
      </c>
      <c r="Z402" s="100" t="str">
        <f t="shared" si="892"/>
        <v>Математика</v>
      </c>
      <c r="AA402" s="100" t="str">
        <f t="shared" si="892"/>
        <v>Математика</v>
      </c>
      <c r="AB402" s="100" t="str">
        <f t="shared" si="892"/>
        <v>Математика</v>
      </c>
      <c r="AC402" s="100" t="str">
        <f t="shared" si="892"/>
        <v>Математика</v>
      </c>
      <c r="AD402" s="100" t="str">
        <f t="shared" si="892"/>
        <v>Информатика</v>
      </c>
      <c r="AE402" s="100" t="str">
        <f t="shared" si="892"/>
        <v>Физика</v>
      </c>
      <c r="AF402" s="100" t="str">
        <f t="shared" si="892"/>
        <v>Биология</v>
      </c>
      <c r="AG402" s="100" t="str">
        <f t="shared" si="892"/>
        <v/>
      </c>
      <c r="AH402" s="100" t="str">
        <f t="shared" si="892"/>
        <v>Химия</v>
      </c>
      <c r="AI402" s="100" t="str">
        <f t="shared" si="892"/>
        <v>География</v>
      </c>
      <c r="AJ402" s="100" t="str">
        <f t="shared" si="892"/>
        <v/>
      </c>
      <c r="AK402" s="100" t="str">
        <f t="shared" si="892"/>
        <v/>
      </c>
      <c r="AL402" s="100" t="str">
        <f t="shared" si="892"/>
        <v>История</v>
      </c>
      <c r="AM402" s="100" t="str">
        <f t="shared" si="892"/>
        <v>Физическая культура</v>
      </c>
      <c r="AN402" s="100" t="str">
        <f t="shared" si="892"/>
        <v>Физическая культура</v>
      </c>
      <c r="AO402" s="100" t="str">
        <f t="shared" si="892"/>
        <v/>
      </c>
      <c r="AP402" s="100" t="str">
        <f t="shared" si="892"/>
        <v>Трудовое обучение</v>
      </c>
      <c r="AQ402" s="100" t="str">
        <f t="shared" si="892"/>
        <v>Трудовое обучение</v>
      </c>
      <c r="AR402" s="100" t="str">
        <f t="shared" si="892"/>
        <v/>
      </c>
      <c r="AW402" s="39" t="s">
        <v>214</v>
      </c>
      <c r="AX402" s="29">
        <v>3</v>
      </c>
      <c r="AY402" s="27" t="str">
        <f t="shared" ref="AY402:BU402" si="893">AY320</f>
        <v>Русск.язык</v>
      </c>
      <c r="AZ402" s="27" t="str">
        <f t="shared" si="893"/>
        <v>Математика</v>
      </c>
      <c r="BA402" s="27" t="str">
        <f t="shared" si="893"/>
        <v>Русск.язык</v>
      </c>
      <c r="BB402" s="27" t="str">
        <f t="shared" si="893"/>
        <v>Математика</v>
      </c>
      <c r="BC402" s="27" t="str">
        <f t="shared" si="893"/>
        <v>Бел.язык</v>
      </c>
      <c r="BD402" s="27" t="str">
        <f t="shared" si="893"/>
        <v>Математика</v>
      </c>
      <c r="BE402" s="27" t="str">
        <f t="shared" si="893"/>
        <v>Физика</v>
      </c>
      <c r="BF402" s="27" t="str">
        <f t="shared" si="893"/>
        <v>Труд.обуч.</v>
      </c>
      <c r="BG402" s="27" t="str">
        <f t="shared" si="893"/>
        <v>Бел.лит.</v>
      </c>
      <c r="BH402" s="27" t="str">
        <f t="shared" si="893"/>
        <v>Ин.яз./Инф.</v>
      </c>
      <c r="BI402" s="27" t="str">
        <f t="shared" si="893"/>
        <v>География</v>
      </c>
      <c r="BJ402" s="27" t="str">
        <f t="shared" si="893"/>
        <v>Математика</v>
      </c>
      <c r="BK402" s="27" t="str">
        <f t="shared" si="893"/>
        <v>Иностр.язык</v>
      </c>
      <c r="BL402" s="27" t="str">
        <f t="shared" si="893"/>
        <v>Иностр.язык</v>
      </c>
      <c r="BM402" s="27" t="str">
        <f t="shared" si="893"/>
        <v>История</v>
      </c>
      <c r="BN402" s="27" t="str">
        <f t="shared" si="893"/>
        <v>Физ.культ.и зд.</v>
      </c>
      <c r="BO402" s="27" t="str">
        <f t="shared" si="893"/>
        <v>Биология/Химия</v>
      </c>
      <c r="BP402" s="27" t="str">
        <f t="shared" si="893"/>
        <v/>
      </c>
      <c r="BQ402" s="27" t="str">
        <f t="shared" si="893"/>
        <v/>
      </c>
      <c r="BR402" s="27" t="str">
        <f t="shared" si="893"/>
        <v/>
      </c>
      <c r="BS402" s="27" t="str">
        <f t="shared" si="893"/>
        <v/>
      </c>
      <c r="BT402" s="27" t="str">
        <f t="shared" si="893"/>
        <v/>
      </c>
      <c r="BU402" s="27" t="str">
        <f t="shared" si="893"/>
        <v/>
      </c>
      <c r="BW402" s="39" t="s">
        <v>214</v>
      </c>
      <c r="BX402" s="29">
        <v>3</v>
      </c>
      <c r="BY402" s="69" t="str">
        <f t="shared" ref="BY402:CU402" si="894">IF(AND(BY320&lt;&gt;"",BY320&lt;&gt;"."),INDEX($AH$4:$AH$111,MATCH(BY320,$AK$4:$AK$111,0)),"")</f>
        <v>русяз</v>
      </c>
      <c r="BZ402" s="69" t="str">
        <f t="shared" si="894"/>
        <v>мат</v>
      </c>
      <c r="CA402" s="69" t="str">
        <f t="shared" si="894"/>
        <v>русяз</v>
      </c>
      <c r="CB402" s="69" t="str">
        <f t="shared" si="894"/>
        <v>мат</v>
      </c>
      <c r="CC402" s="69" t="str">
        <f t="shared" si="894"/>
        <v>беляз</v>
      </c>
      <c r="CD402" s="69" t="str">
        <f t="shared" si="894"/>
        <v>мат</v>
      </c>
      <c r="CE402" s="69" t="str">
        <f t="shared" si="894"/>
        <v>физ</v>
      </c>
      <c r="CF402" s="69" t="str">
        <f t="shared" si="894"/>
        <v>труд</v>
      </c>
      <c r="CG402" s="69" t="str">
        <f t="shared" si="894"/>
        <v>беллит</v>
      </c>
      <c r="CH402" s="69" t="str">
        <f t="shared" si="894"/>
        <v>анг</v>
      </c>
      <c r="CI402" s="69" t="str">
        <f t="shared" si="894"/>
        <v>гео</v>
      </c>
      <c r="CJ402" s="69" t="str">
        <f t="shared" si="894"/>
        <v>мат</v>
      </c>
      <c r="CK402" s="69" t="str">
        <f t="shared" si="894"/>
        <v>анг</v>
      </c>
      <c r="CL402" s="69" t="str">
        <f t="shared" si="894"/>
        <v>анг</v>
      </c>
      <c r="CM402" s="69" t="str">
        <f t="shared" si="894"/>
        <v>ист</v>
      </c>
      <c r="CN402" s="69" t="str">
        <f t="shared" si="894"/>
        <v>фк</v>
      </c>
      <c r="CO402" s="69" t="str">
        <f t="shared" si="894"/>
        <v>био</v>
      </c>
      <c r="CP402" s="69" t="str">
        <f t="shared" si="894"/>
        <v/>
      </c>
      <c r="CQ402" s="69" t="str">
        <f t="shared" si="894"/>
        <v/>
      </c>
      <c r="CR402" s="69" t="str">
        <f t="shared" si="894"/>
        <v/>
      </c>
      <c r="CS402" s="69" t="str">
        <f t="shared" si="894"/>
        <v/>
      </c>
      <c r="CT402" s="69" t="str">
        <f t="shared" si="894"/>
        <v/>
      </c>
      <c r="CU402" s="69" t="str">
        <f t="shared" si="894"/>
        <v/>
      </c>
      <c r="CX402" s="39" t="s">
        <v>214</v>
      </c>
      <c r="CY402" s="29">
        <v>3</v>
      </c>
      <c r="CZ402" s="69" t="str">
        <f t="shared" ref="CZ402:DV402" si="895">IF(AND(CZ320&lt;&gt;"",CZ320&lt;&gt;"."),INDEX($AH$4:$AH$111,MATCH(CZ320,$AK$4:$AK$111,0)),"")</f>
        <v/>
      </c>
      <c r="DA402" s="69" t="str">
        <f t="shared" si="895"/>
        <v/>
      </c>
      <c r="DB402" s="69" t="str">
        <f t="shared" si="895"/>
        <v/>
      </c>
      <c r="DC402" s="69" t="str">
        <f t="shared" si="895"/>
        <v/>
      </c>
      <c r="DD402" s="69" t="str">
        <f t="shared" si="895"/>
        <v/>
      </c>
      <c r="DE402" s="69" t="str">
        <f t="shared" si="895"/>
        <v/>
      </c>
      <c r="DF402" s="69" t="str">
        <f t="shared" si="895"/>
        <v/>
      </c>
      <c r="DG402" s="69" t="str">
        <f t="shared" si="895"/>
        <v>труд</v>
      </c>
      <c r="DH402" s="69" t="str">
        <f t="shared" si="895"/>
        <v/>
      </c>
      <c r="DI402" s="69" t="str">
        <f t="shared" si="895"/>
        <v>инф</v>
      </c>
      <c r="DJ402" s="69" t="str">
        <f t="shared" si="895"/>
        <v/>
      </c>
      <c r="DK402" s="69" t="str">
        <f t="shared" si="895"/>
        <v/>
      </c>
      <c r="DL402" s="69" t="str">
        <f t="shared" si="895"/>
        <v>анг</v>
      </c>
      <c r="DM402" s="69" t="str">
        <f t="shared" si="895"/>
        <v>анг</v>
      </c>
      <c r="DN402" s="69" t="str">
        <f t="shared" si="895"/>
        <v/>
      </c>
      <c r="DO402" s="69" t="str">
        <f t="shared" si="895"/>
        <v>фк</v>
      </c>
      <c r="DP402" s="69" t="str">
        <f t="shared" si="895"/>
        <v>хим</v>
      </c>
      <c r="DQ402" s="69" t="str">
        <f t="shared" si="895"/>
        <v/>
      </c>
      <c r="DR402" s="69" t="str">
        <f t="shared" si="895"/>
        <v/>
      </c>
      <c r="DS402" s="69" t="str">
        <f t="shared" si="895"/>
        <v/>
      </c>
      <c r="DT402" s="69" t="str">
        <f t="shared" si="895"/>
        <v/>
      </c>
      <c r="DU402" s="69" t="str">
        <f t="shared" si="895"/>
        <v/>
      </c>
      <c r="DV402" s="69" t="str">
        <f t="shared" si="895"/>
        <v/>
      </c>
      <c r="DX402" s="39" t="s">
        <v>214</v>
      </c>
      <c r="DY402" s="29">
        <v>3</v>
      </c>
      <c r="DZ402" s="69" t="str">
        <f t="shared" ref="DZ402:EV402" si="896">IF(AND(DZ320&lt;&gt;"",DZ320&lt;&gt;"."),INDEX($AH$4:$AH$111,MATCH(DZ320,$AK$4:$AK$111,0)),"")</f>
        <v/>
      </c>
      <c r="EA402" s="69" t="str">
        <f t="shared" si="896"/>
        <v/>
      </c>
      <c r="EB402" s="69" t="str">
        <f t="shared" si="896"/>
        <v/>
      </c>
      <c r="EC402" s="69" t="str">
        <f t="shared" si="896"/>
        <v/>
      </c>
      <c r="ED402" s="69" t="str">
        <f t="shared" si="896"/>
        <v/>
      </c>
      <c r="EE402" s="69" t="str">
        <f t="shared" si="896"/>
        <v/>
      </c>
      <c r="EF402" s="69" t="str">
        <f t="shared" si="896"/>
        <v/>
      </c>
      <c r="EG402" s="69" t="str">
        <f t="shared" si="896"/>
        <v/>
      </c>
      <c r="EH402" s="69" t="str">
        <f t="shared" si="896"/>
        <v/>
      </c>
      <c r="EI402" s="69" t="str">
        <f t="shared" si="896"/>
        <v/>
      </c>
      <c r="EJ402" s="69" t="str">
        <f t="shared" si="896"/>
        <v/>
      </c>
      <c r="EK402" s="69" t="str">
        <f t="shared" si="896"/>
        <v/>
      </c>
      <c r="EL402" s="69" t="str">
        <f t="shared" si="896"/>
        <v>анг</v>
      </c>
      <c r="EM402" s="69" t="str">
        <f t="shared" si="896"/>
        <v/>
      </c>
      <c r="EN402" s="69" t="str">
        <f t="shared" si="896"/>
        <v/>
      </c>
      <c r="EO402" s="69" t="str">
        <f t="shared" si="896"/>
        <v/>
      </c>
      <c r="EP402" s="69" t="str">
        <f t="shared" si="896"/>
        <v/>
      </c>
      <c r="EQ402" s="69" t="str">
        <f t="shared" si="896"/>
        <v/>
      </c>
      <c r="ER402" s="69" t="str">
        <f t="shared" si="896"/>
        <v/>
      </c>
      <c r="ES402" s="69" t="str">
        <f t="shared" si="896"/>
        <v/>
      </c>
      <c r="ET402" s="69" t="str">
        <f t="shared" si="896"/>
        <v/>
      </c>
      <c r="EU402" s="69" t="str">
        <f t="shared" si="896"/>
        <v/>
      </c>
      <c r="EV402" s="69" t="str">
        <f t="shared" si="896"/>
        <v/>
      </c>
      <c r="EX402" s="39" t="s">
        <v>214</v>
      </c>
      <c r="EY402" s="29">
        <v>3</v>
      </c>
      <c r="EZ402" s="69" t="str">
        <f t="shared" ref="EZ402:FV402" si="897">IF(AND(EZ320&lt;&gt;"",EZ320&lt;&gt;"."),INDEX($AH$4:$AH$111,MATCH(EZ320,$AK$4:$AK$111,0)),"")</f>
        <v/>
      </c>
      <c r="FA402" s="69" t="str">
        <f t="shared" si="897"/>
        <v/>
      </c>
      <c r="FB402" s="69" t="str">
        <f t="shared" si="897"/>
        <v/>
      </c>
      <c r="FC402" s="69" t="str">
        <f t="shared" si="897"/>
        <v/>
      </c>
      <c r="FD402" s="69" t="str">
        <f t="shared" si="897"/>
        <v/>
      </c>
      <c r="FE402" s="69" t="str">
        <f t="shared" si="897"/>
        <v/>
      </c>
      <c r="FF402" s="69" t="str">
        <f t="shared" si="897"/>
        <v/>
      </c>
      <c r="FG402" s="69" t="str">
        <f t="shared" si="897"/>
        <v/>
      </c>
      <c r="FH402" s="69" t="str">
        <f t="shared" si="897"/>
        <v/>
      </c>
      <c r="FI402" s="69" t="str">
        <f t="shared" si="897"/>
        <v/>
      </c>
      <c r="FJ402" s="69" t="str">
        <f t="shared" si="897"/>
        <v/>
      </c>
      <c r="FK402" s="69" t="str">
        <f t="shared" si="897"/>
        <v/>
      </c>
      <c r="FL402" s="69" t="str">
        <f t="shared" si="897"/>
        <v/>
      </c>
      <c r="FM402" s="69" t="str">
        <f t="shared" si="897"/>
        <v/>
      </c>
      <c r="FN402" s="69" t="str">
        <f t="shared" si="897"/>
        <v/>
      </c>
      <c r="FO402" s="69" t="str">
        <f t="shared" si="897"/>
        <v/>
      </c>
      <c r="FP402" s="69" t="str">
        <f t="shared" si="897"/>
        <v/>
      </c>
      <c r="FQ402" s="69" t="str">
        <f t="shared" si="897"/>
        <v/>
      </c>
      <c r="FR402" s="69" t="str">
        <f t="shared" si="897"/>
        <v/>
      </c>
      <c r="FS402" s="69" t="str">
        <f t="shared" si="897"/>
        <v/>
      </c>
      <c r="FT402" s="69" t="str">
        <f t="shared" si="897"/>
        <v/>
      </c>
      <c r="FU402" s="69" t="str">
        <f t="shared" si="897"/>
        <v/>
      </c>
      <c r="FV402" s="69" t="str">
        <f t="shared" si="897"/>
        <v/>
      </c>
    </row>
    <row r="403" spans="9:178" x14ac:dyDescent="0.25">
      <c r="I403" s="22" t="s">
        <v>214</v>
      </c>
      <c r="J403" s="29">
        <v>4</v>
      </c>
      <c r="K403" s="100" t="str">
        <f t="shared" ref="K403:AR403" si="898">IF(K321="","",INDEX($AU$4:$AU$111,MATCH(K321,$AS$4:$AS$111,0)))</f>
        <v>Русский язык</v>
      </c>
      <c r="L403" s="100" t="str">
        <f t="shared" si="898"/>
        <v/>
      </c>
      <c r="M403" s="100" t="str">
        <f t="shared" si="898"/>
        <v>Русский язык</v>
      </c>
      <c r="N403" s="100" t="str">
        <f t="shared" si="898"/>
        <v/>
      </c>
      <c r="O403" s="100" t="str">
        <f t="shared" si="898"/>
        <v>Белорусский язык</v>
      </c>
      <c r="P403" s="100" t="str">
        <f t="shared" si="898"/>
        <v/>
      </c>
      <c r="Q403" s="100" t="str">
        <f t="shared" si="898"/>
        <v>Белорусский язык</v>
      </c>
      <c r="R403" s="100" t="str">
        <f t="shared" si="898"/>
        <v/>
      </c>
      <c r="S403" s="100" t="str">
        <f t="shared" si="898"/>
        <v>Английский язык</v>
      </c>
      <c r="T403" s="100" t="str">
        <f t="shared" si="898"/>
        <v/>
      </c>
      <c r="U403" s="100" t="str">
        <f t="shared" si="898"/>
        <v>Английский язык</v>
      </c>
      <c r="V403" s="100" t="str">
        <f t="shared" si="898"/>
        <v>Английский язык</v>
      </c>
      <c r="W403" s="100" t="str">
        <f t="shared" si="898"/>
        <v>Английский язык</v>
      </c>
      <c r="X403" s="100" t="str">
        <f t="shared" si="898"/>
        <v/>
      </c>
      <c r="Y403" s="100" t="str">
        <f t="shared" si="898"/>
        <v>Английский язык</v>
      </c>
      <c r="Z403" s="100" t="str">
        <f t="shared" si="898"/>
        <v>Математика</v>
      </c>
      <c r="AA403" s="100" t="str">
        <f t="shared" si="898"/>
        <v>Математика</v>
      </c>
      <c r="AB403" s="100" t="str">
        <f t="shared" si="898"/>
        <v/>
      </c>
      <c r="AC403" s="100" t="str">
        <f t="shared" si="898"/>
        <v/>
      </c>
      <c r="AD403" s="100" t="str">
        <f t="shared" si="898"/>
        <v>Информатика</v>
      </c>
      <c r="AE403" s="100" t="str">
        <f t="shared" si="898"/>
        <v>Физика</v>
      </c>
      <c r="AF403" s="100" t="str">
        <f t="shared" si="898"/>
        <v>Биология</v>
      </c>
      <c r="AG403" s="100" t="str">
        <f t="shared" si="898"/>
        <v/>
      </c>
      <c r="AH403" s="100" t="str">
        <f t="shared" si="898"/>
        <v>Химия</v>
      </c>
      <c r="AI403" s="100" t="str">
        <f t="shared" si="898"/>
        <v>География</v>
      </c>
      <c r="AJ403" s="100" t="str">
        <f t="shared" si="898"/>
        <v>История</v>
      </c>
      <c r="AK403" s="100" t="str">
        <f t="shared" si="898"/>
        <v/>
      </c>
      <c r="AL403" s="100" t="str">
        <f t="shared" si="898"/>
        <v>Обществоведение</v>
      </c>
      <c r="AM403" s="100" t="str">
        <f t="shared" si="898"/>
        <v>Физическая культура</v>
      </c>
      <c r="AN403" s="100" t="str">
        <f t="shared" si="898"/>
        <v/>
      </c>
      <c r="AO403" s="100" t="str">
        <f t="shared" si="898"/>
        <v>Физическая культура</v>
      </c>
      <c r="AP403" s="100" t="str">
        <f t="shared" si="898"/>
        <v>Трудовое обучение</v>
      </c>
      <c r="AQ403" s="100" t="str">
        <f t="shared" si="898"/>
        <v>Трудовое обучение</v>
      </c>
      <c r="AR403" s="100" t="str">
        <f t="shared" si="898"/>
        <v/>
      </c>
      <c r="AW403" s="39" t="s">
        <v>214</v>
      </c>
      <c r="AX403" s="29">
        <v>4</v>
      </c>
      <c r="AY403" s="27" t="str">
        <f t="shared" ref="AY403:BU403" si="899">AY321</f>
        <v>Физ.культ.и зд.</v>
      </c>
      <c r="AZ403" s="27" t="str">
        <f t="shared" si="899"/>
        <v>Русск.язык</v>
      </c>
      <c r="BA403" s="27" t="str">
        <f t="shared" si="899"/>
        <v>Физ.культ.и зд.</v>
      </c>
      <c r="BB403" s="27" t="str">
        <f t="shared" si="899"/>
        <v>История</v>
      </c>
      <c r="BC403" s="27" t="str">
        <f t="shared" si="899"/>
        <v>Иностр.язык</v>
      </c>
      <c r="BD403" s="27" t="str">
        <f t="shared" si="899"/>
        <v>Иностр.язык</v>
      </c>
      <c r="BE403" s="27" t="str">
        <f t="shared" si="899"/>
        <v>Математика</v>
      </c>
      <c r="BF403" s="27" t="str">
        <f t="shared" si="899"/>
        <v>Труд.обуч.</v>
      </c>
      <c r="BG403" s="27" t="str">
        <f t="shared" si="899"/>
        <v>Русск.язык</v>
      </c>
      <c r="BH403" s="27" t="str">
        <f t="shared" si="899"/>
        <v>Инф./Ин.яз.</v>
      </c>
      <c r="BI403" s="27" t="str">
        <f t="shared" si="899"/>
        <v>Бел.язык</v>
      </c>
      <c r="BJ403" s="27" t="str">
        <f t="shared" si="899"/>
        <v>География</v>
      </c>
      <c r="BK403" s="27" t="str">
        <f t="shared" si="899"/>
        <v>Обществовед.</v>
      </c>
      <c r="BL403" s="27" t="str">
        <f t="shared" si="899"/>
        <v>Физика</v>
      </c>
      <c r="BM403" s="27" t="str">
        <f t="shared" si="899"/>
        <v>Бел.язык</v>
      </c>
      <c r="BN403" s="27" t="str">
        <f t="shared" si="899"/>
        <v>Математика</v>
      </c>
      <c r="BO403" s="27" t="str">
        <f t="shared" si="899"/>
        <v>Химия/Биология</v>
      </c>
      <c r="BP403" s="27" t="str">
        <f t="shared" si="899"/>
        <v/>
      </c>
      <c r="BQ403" s="27" t="str">
        <f t="shared" si="899"/>
        <v/>
      </c>
      <c r="BR403" s="27" t="str">
        <f t="shared" si="899"/>
        <v/>
      </c>
      <c r="BS403" s="27" t="str">
        <f t="shared" si="899"/>
        <v/>
      </c>
      <c r="BT403" s="27" t="str">
        <f t="shared" si="899"/>
        <v/>
      </c>
      <c r="BU403" s="27" t="str">
        <f t="shared" si="899"/>
        <v/>
      </c>
      <c r="BW403" s="39" t="s">
        <v>214</v>
      </c>
      <c r="BX403" s="29">
        <v>4</v>
      </c>
      <c r="BY403" s="69" t="str">
        <f t="shared" ref="BY403:CU403" si="900">IF(AND(BY321&lt;&gt;"",BY321&lt;&gt;"."),INDEX($AH$4:$AH$111,MATCH(BY321,$AK$4:$AK$111,0)),"")</f>
        <v>фк</v>
      </c>
      <c r="BZ403" s="69" t="str">
        <f t="shared" si="900"/>
        <v>русяз</v>
      </c>
      <c r="CA403" s="69" t="str">
        <f t="shared" si="900"/>
        <v>фк</v>
      </c>
      <c r="CB403" s="69" t="str">
        <f t="shared" si="900"/>
        <v>ист</v>
      </c>
      <c r="CC403" s="69" t="str">
        <f t="shared" si="900"/>
        <v>анг</v>
      </c>
      <c r="CD403" s="69" t="str">
        <f t="shared" si="900"/>
        <v>анг</v>
      </c>
      <c r="CE403" s="69" t="str">
        <f t="shared" si="900"/>
        <v>мат</v>
      </c>
      <c r="CF403" s="69" t="str">
        <f t="shared" si="900"/>
        <v>труд</v>
      </c>
      <c r="CG403" s="69" t="str">
        <f t="shared" si="900"/>
        <v>русяз</v>
      </c>
      <c r="CH403" s="69" t="str">
        <f t="shared" si="900"/>
        <v>инф</v>
      </c>
      <c r="CI403" s="69" t="str">
        <f t="shared" si="900"/>
        <v>беляз</v>
      </c>
      <c r="CJ403" s="69" t="str">
        <f t="shared" si="900"/>
        <v>гео</v>
      </c>
      <c r="CK403" s="69" t="str">
        <f t="shared" si="900"/>
        <v>общ</v>
      </c>
      <c r="CL403" s="69" t="str">
        <f t="shared" si="900"/>
        <v>физ</v>
      </c>
      <c r="CM403" s="69" t="str">
        <f t="shared" si="900"/>
        <v>беляз</v>
      </c>
      <c r="CN403" s="69" t="str">
        <f t="shared" si="900"/>
        <v>мат</v>
      </c>
      <c r="CO403" s="69" t="str">
        <f t="shared" si="900"/>
        <v>хим</v>
      </c>
      <c r="CP403" s="69" t="str">
        <f t="shared" si="900"/>
        <v/>
      </c>
      <c r="CQ403" s="69" t="str">
        <f t="shared" si="900"/>
        <v/>
      </c>
      <c r="CR403" s="69" t="str">
        <f t="shared" si="900"/>
        <v/>
      </c>
      <c r="CS403" s="69" t="str">
        <f t="shared" si="900"/>
        <v/>
      </c>
      <c r="CT403" s="69" t="str">
        <f t="shared" si="900"/>
        <v/>
      </c>
      <c r="CU403" s="69" t="str">
        <f t="shared" si="900"/>
        <v/>
      </c>
      <c r="CX403" s="39" t="s">
        <v>214</v>
      </c>
      <c r="CY403" s="29">
        <v>4</v>
      </c>
      <c r="CZ403" s="69" t="str">
        <f t="shared" ref="CZ403:DV403" si="901">IF(AND(CZ321&lt;&gt;"",CZ321&lt;&gt;"."),INDEX($AH$4:$AH$111,MATCH(CZ321,$AK$4:$AK$111,0)),"")</f>
        <v/>
      </c>
      <c r="DA403" s="69" t="str">
        <f t="shared" si="901"/>
        <v/>
      </c>
      <c r="DB403" s="69" t="str">
        <f t="shared" si="901"/>
        <v/>
      </c>
      <c r="DC403" s="69" t="str">
        <f t="shared" si="901"/>
        <v/>
      </c>
      <c r="DD403" s="69" t="str">
        <f t="shared" si="901"/>
        <v>анг</v>
      </c>
      <c r="DE403" s="69" t="str">
        <f t="shared" si="901"/>
        <v>анг</v>
      </c>
      <c r="DF403" s="69" t="str">
        <f t="shared" si="901"/>
        <v/>
      </c>
      <c r="DG403" s="69" t="str">
        <f t="shared" si="901"/>
        <v>труд</v>
      </c>
      <c r="DH403" s="69" t="str">
        <f t="shared" si="901"/>
        <v/>
      </c>
      <c r="DI403" s="69" t="str">
        <f t="shared" si="901"/>
        <v>анг</v>
      </c>
      <c r="DJ403" s="69" t="str">
        <f t="shared" si="901"/>
        <v/>
      </c>
      <c r="DK403" s="69" t="str">
        <f t="shared" si="901"/>
        <v/>
      </c>
      <c r="DL403" s="69" t="str">
        <f t="shared" si="901"/>
        <v/>
      </c>
      <c r="DM403" s="69" t="str">
        <f t="shared" si="901"/>
        <v/>
      </c>
      <c r="DN403" s="69" t="str">
        <f t="shared" si="901"/>
        <v/>
      </c>
      <c r="DO403" s="69" t="str">
        <f t="shared" si="901"/>
        <v/>
      </c>
      <c r="DP403" s="69" t="str">
        <f t="shared" si="901"/>
        <v>био</v>
      </c>
      <c r="DQ403" s="69" t="str">
        <f t="shared" si="901"/>
        <v/>
      </c>
      <c r="DR403" s="69" t="str">
        <f t="shared" si="901"/>
        <v/>
      </c>
      <c r="DS403" s="69" t="str">
        <f t="shared" si="901"/>
        <v/>
      </c>
      <c r="DT403" s="69" t="str">
        <f t="shared" si="901"/>
        <v/>
      </c>
      <c r="DU403" s="69" t="str">
        <f t="shared" si="901"/>
        <v/>
      </c>
      <c r="DV403" s="69" t="str">
        <f t="shared" si="901"/>
        <v/>
      </c>
      <c r="DX403" s="39" t="s">
        <v>214</v>
      </c>
      <c r="DY403" s="29">
        <v>4</v>
      </c>
      <c r="DZ403" s="69" t="str">
        <f t="shared" ref="DZ403:EV403" si="902">IF(AND(DZ321&lt;&gt;"",DZ321&lt;&gt;"."),INDEX($AH$4:$AH$111,MATCH(DZ321,$AK$4:$AK$111,0)),"")</f>
        <v/>
      </c>
      <c r="EA403" s="69" t="str">
        <f t="shared" si="902"/>
        <v/>
      </c>
      <c r="EB403" s="69" t="str">
        <f t="shared" si="902"/>
        <v/>
      </c>
      <c r="EC403" s="69" t="str">
        <f t="shared" si="902"/>
        <v/>
      </c>
      <c r="ED403" s="69" t="str">
        <f t="shared" si="902"/>
        <v/>
      </c>
      <c r="EE403" s="69" t="str">
        <f t="shared" si="902"/>
        <v/>
      </c>
      <c r="EF403" s="69" t="str">
        <f t="shared" si="902"/>
        <v/>
      </c>
      <c r="EG403" s="69" t="str">
        <f t="shared" si="902"/>
        <v/>
      </c>
      <c r="EH403" s="69" t="str">
        <f t="shared" si="902"/>
        <v/>
      </c>
      <c r="EI403" s="69" t="str">
        <f t="shared" si="902"/>
        <v/>
      </c>
      <c r="EJ403" s="69" t="str">
        <f t="shared" si="902"/>
        <v/>
      </c>
      <c r="EK403" s="69" t="str">
        <f t="shared" si="902"/>
        <v/>
      </c>
      <c r="EL403" s="69" t="str">
        <f t="shared" si="902"/>
        <v/>
      </c>
      <c r="EM403" s="69" t="str">
        <f t="shared" si="902"/>
        <v/>
      </c>
      <c r="EN403" s="69" t="str">
        <f t="shared" si="902"/>
        <v/>
      </c>
      <c r="EO403" s="69" t="str">
        <f t="shared" si="902"/>
        <v/>
      </c>
      <c r="EP403" s="69" t="str">
        <f t="shared" si="902"/>
        <v/>
      </c>
      <c r="EQ403" s="69" t="str">
        <f t="shared" si="902"/>
        <v/>
      </c>
      <c r="ER403" s="69" t="str">
        <f t="shared" si="902"/>
        <v/>
      </c>
      <c r="ES403" s="69" t="str">
        <f t="shared" si="902"/>
        <v/>
      </c>
      <c r="ET403" s="69" t="str">
        <f t="shared" si="902"/>
        <v/>
      </c>
      <c r="EU403" s="69" t="str">
        <f t="shared" si="902"/>
        <v/>
      </c>
      <c r="EV403" s="69" t="str">
        <f t="shared" si="902"/>
        <v/>
      </c>
      <c r="EX403" s="39" t="s">
        <v>214</v>
      </c>
      <c r="EY403" s="29">
        <v>4</v>
      </c>
      <c r="EZ403" s="69" t="str">
        <f t="shared" ref="EZ403:FV403" si="903">IF(AND(EZ321&lt;&gt;"",EZ321&lt;&gt;"."),INDEX($AH$4:$AH$111,MATCH(EZ321,$AK$4:$AK$111,0)),"")</f>
        <v/>
      </c>
      <c r="FA403" s="69" t="str">
        <f t="shared" si="903"/>
        <v/>
      </c>
      <c r="FB403" s="69" t="str">
        <f t="shared" si="903"/>
        <v/>
      </c>
      <c r="FC403" s="69" t="str">
        <f t="shared" si="903"/>
        <v/>
      </c>
      <c r="FD403" s="69" t="str">
        <f t="shared" si="903"/>
        <v/>
      </c>
      <c r="FE403" s="69" t="str">
        <f t="shared" si="903"/>
        <v/>
      </c>
      <c r="FF403" s="69" t="str">
        <f t="shared" si="903"/>
        <v/>
      </c>
      <c r="FG403" s="69" t="str">
        <f t="shared" si="903"/>
        <v/>
      </c>
      <c r="FH403" s="69" t="str">
        <f t="shared" si="903"/>
        <v/>
      </c>
      <c r="FI403" s="69" t="str">
        <f t="shared" si="903"/>
        <v/>
      </c>
      <c r="FJ403" s="69" t="str">
        <f t="shared" si="903"/>
        <v/>
      </c>
      <c r="FK403" s="69" t="str">
        <f t="shared" si="903"/>
        <v/>
      </c>
      <c r="FL403" s="69" t="str">
        <f t="shared" si="903"/>
        <v/>
      </c>
      <c r="FM403" s="69" t="str">
        <f t="shared" si="903"/>
        <v/>
      </c>
      <c r="FN403" s="69" t="str">
        <f t="shared" si="903"/>
        <v/>
      </c>
      <c r="FO403" s="69" t="str">
        <f t="shared" si="903"/>
        <v/>
      </c>
      <c r="FP403" s="69" t="str">
        <f t="shared" si="903"/>
        <v/>
      </c>
      <c r="FQ403" s="69" t="str">
        <f t="shared" si="903"/>
        <v/>
      </c>
      <c r="FR403" s="69" t="str">
        <f t="shared" si="903"/>
        <v/>
      </c>
      <c r="FS403" s="69" t="str">
        <f t="shared" si="903"/>
        <v/>
      </c>
      <c r="FT403" s="69" t="str">
        <f t="shared" si="903"/>
        <v/>
      </c>
      <c r="FU403" s="69" t="str">
        <f t="shared" si="903"/>
        <v/>
      </c>
      <c r="FV403" s="69" t="str">
        <f t="shared" si="903"/>
        <v/>
      </c>
    </row>
    <row r="404" spans="9:178" x14ac:dyDescent="0.25">
      <c r="I404" s="22" t="s">
        <v>214</v>
      </c>
      <c r="J404" s="29">
        <v>5</v>
      </c>
      <c r="K404" s="100" t="str">
        <f t="shared" ref="K404:AR404" si="904">IF(K322="","",INDEX($AU$4:$AU$111,MATCH(K322,$AS$4:$AS$111,0)))</f>
        <v>Русская литература</v>
      </c>
      <c r="L404" s="100" t="str">
        <f t="shared" si="904"/>
        <v>Русская литература</v>
      </c>
      <c r="M404" s="100" t="str">
        <f t="shared" si="904"/>
        <v>Русский язык</v>
      </c>
      <c r="N404" s="100" t="str">
        <f t="shared" si="904"/>
        <v/>
      </c>
      <c r="O404" s="100" t="str">
        <f t="shared" si="904"/>
        <v>Белорусский язык</v>
      </c>
      <c r="P404" s="100" t="str">
        <f t="shared" si="904"/>
        <v>Белорусская литература</v>
      </c>
      <c r="Q404" s="100" t="str">
        <f t="shared" si="904"/>
        <v>Белорусский язык</v>
      </c>
      <c r="R404" s="100" t="str">
        <f t="shared" si="904"/>
        <v/>
      </c>
      <c r="S404" s="100" t="str">
        <f t="shared" si="904"/>
        <v>Английский язык</v>
      </c>
      <c r="T404" s="100" t="str">
        <f t="shared" si="904"/>
        <v>Английский язык</v>
      </c>
      <c r="U404" s="100" t="str">
        <f t="shared" si="904"/>
        <v>Английский язык</v>
      </c>
      <c r="V404" s="100" t="str">
        <f t="shared" si="904"/>
        <v>Английский язык</v>
      </c>
      <c r="W404" s="100" t="str">
        <f t="shared" si="904"/>
        <v>Английский язык</v>
      </c>
      <c r="X404" s="100" t="str">
        <f t="shared" si="904"/>
        <v>Английский язык</v>
      </c>
      <c r="Y404" s="100" t="str">
        <f t="shared" si="904"/>
        <v>Английский язык</v>
      </c>
      <c r="Z404" s="100" t="str">
        <f t="shared" si="904"/>
        <v>Математика</v>
      </c>
      <c r="AA404" s="100" t="str">
        <f t="shared" si="904"/>
        <v>Математика</v>
      </c>
      <c r="AB404" s="100" t="str">
        <f t="shared" si="904"/>
        <v>Математика</v>
      </c>
      <c r="AC404" s="100" t="str">
        <f t="shared" si="904"/>
        <v/>
      </c>
      <c r="AD404" s="100" t="str">
        <f t="shared" si="904"/>
        <v>Информатика</v>
      </c>
      <c r="AE404" s="100" t="str">
        <f t="shared" si="904"/>
        <v>Физика</v>
      </c>
      <c r="AF404" s="100" t="str">
        <f t="shared" si="904"/>
        <v/>
      </c>
      <c r="AG404" s="100" t="str">
        <f t="shared" si="904"/>
        <v/>
      </c>
      <c r="AH404" s="100" t="str">
        <f t="shared" si="904"/>
        <v>Химия</v>
      </c>
      <c r="AI404" s="100" t="str">
        <f t="shared" si="904"/>
        <v/>
      </c>
      <c r="AJ404" s="100" t="str">
        <f t="shared" si="904"/>
        <v/>
      </c>
      <c r="AK404" s="100" t="str">
        <f t="shared" si="904"/>
        <v/>
      </c>
      <c r="AL404" s="100" t="str">
        <f t="shared" si="904"/>
        <v>История</v>
      </c>
      <c r="AM404" s="100" t="str">
        <f t="shared" si="904"/>
        <v>Физическая культура</v>
      </c>
      <c r="AN404" s="100" t="str">
        <f t="shared" si="904"/>
        <v>Физическая культура</v>
      </c>
      <c r="AO404" s="100" t="str">
        <f t="shared" si="904"/>
        <v/>
      </c>
      <c r="AP404" s="100" t="str">
        <f t="shared" si="904"/>
        <v/>
      </c>
      <c r="AQ404" s="100" t="str">
        <f t="shared" si="904"/>
        <v>Трудовое обучение</v>
      </c>
      <c r="AR404" s="100" t="str">
        <f t="shared" si="904"/>
        <v/>
      </c>
      <c r="AW404" s="39" t="s">
        <v>214</v>
      </c>
      <c r="AX404" s="29">
        <v>5</v>
      </c>
      <c r="AY404" s="27" t="str">
        <f t="shared" ref="AY404:BU404" si="905">AY322</f>
        <v>Иностр.язык</v>
      </c>
      <c r="AZ404" s="27" t="str">
        <f t="shared" si="905"/>
        <v>Иностр.язык</v>
      </c>
      <c r="BA404" s="27" t="str">
        <f t="shared" si="905"/>
        <v>Иностр.язык</v>
      </c>
      <c r="BB404" s="27" t="str">
        <f t="shared" si="905"/>
        <v>Русск.язык</v>
      </c>
      <c r="BC404" s="27" t="str">
        <f t="shared" si="905"/>
        <v>Математика</v>
      </c>
      <c r="BD404" s="27" t="str">
        <f t="shared" si="905"/>
        <v>Русск.лит.</v>
      </c>
      <c r="BE404" s="27" t="str">
        <f t="shared" si="905"/>
        <v>Физ.культ.и зд.</v>
      </c>
      <c r="BF404" s="27" t="str">
        <f t="shared" si="905"/>
        <v>Бел.язык</v>
      </c>
      <c r="BG404" s="27" t="str">
        <f t="shared" si="905"/>
        <v>Математика</v>
      </c>
      <c r="BH404" s="27" t="str">
        <f t="shared" si="905"/>
        <v>Русск.лит.</v>
      </c>
      <c r="BI404" s="27" t="str">
        <f t="shared" si="905"/>
        <v>Физ.культ.и зд.</v>
      </c>
      <c r="BJ404" s="27" t="str">
        <f t="shared" si="905"/>
        <v>Инф./Труд.обуч.</v>
      </c>
      <c r="BK404" s="27" t="str">
        <f t="shared" si="905"/>
        <v>История</v>
      </c>
      <c r="BL404" s="27" t="str">
        <f t="shared" si="905"/>
        <v>Химия</v>
      </c>
      <c r="BM404" s="27" t="str">
        <f t="shared" si="905"/>
        <v>Физика/Мат.</v>
      </c>
      <c r="BN404" s="27" t="str">
        <f t="shared" si="905"/>
        <v>Бел.язык</v>
      </c>
      <c r="BO404" s="27" t="str">
        <f t="shared" si="905"/>
        <v>Бел.лит.</v>
      </c>
      <c r="BP404" s="27" t="str">
        <f t="shared" si="905"/>
        <v/>
      </c>
      <c r="BQ404" s="27" t="str">
        <f t="shared" si="905"/>
        <v/>
      </c>
      <c r="BR404" s="27" t="str">
        <f t="shared" si="905"/>
        <v/>
      </c>
      <c r="BS404" s="27" t="str">
        <f t="shared" si="905"/>
        <v/>
      </c>
      <c r="BT404" s="27" t="str">
        <f t="shared" si="905"/>
        <v/>
      </c>
      <c r="BU404" s="27" t="str">
        <f t="shared" si="905"/>
        <v/>
      </c>
      <c r="BW404" s="39" t="s">
        <v>214</v>
      </c>
      <c r="BX404" s="29">
        <v>5</v>
      </c>
      <c r="BY404" s="46" t="str">
        <f t="shared" ref="BY404:CU404" si="906">IF(AND(BY322&lt;&gt;"",BY322&lt;&gt;"."),INDEX($AH$4:$AH$111,MATCH(BY322,$AK$4:$AK$111,0)),"")</f>
        <v>анг</v>
      </c>
      <c r="BZ404" s="46" t="str">
        <f t="shared" si="906"/>
        <v>анг</v>
      </c>
      <c r="CA404" s="46" t="str">
        <f t="shared" si="906"/>
        <v>анг</v>
      </c>
      <c r="CB404" s="69" t="str">
        <f t="shared" si="906"/>
        <v>русяз</v>
      </c>
      <c r="CC404" s="69" t="str">
        <f t="shared" si="906"/>
        <v>мат</v>
      </c>
      <c r="CD404" s="69" t="str">
        <f t="shared" si="906"/>
        <v>руслит</v>
      </c>
      <c r="CE404" s="69" t="str">
        <f t="shared" si="906"/>
        <v>фк</v>
      </c>
      <c r="CF404" s="69" t="str">
        <f t="shared" si="906"/>
        <v>беляз</v>
      </c>
      <c r="CG404" s="69" t="str">
        <f t="shared" si="906"/>
        <v>мат</v>
      </c>
      <c r="CH404" s="69" t="str">
        <f t="shared" si="906"/>
        <v>руслит</v>
      </c>
      <c r="CI404" s="69" t="str">
        <f t="shared" si="906"/>
        <v>фк</v>
      </c>
      <c r="CJ404" s="69" t="str">
        <f t="shared" si="906"/>
        <v>инф</v>
      </c>
      <c r="CK404" s="69" t="str">
        <f t="shared" si="906"/>
        <v>ист</v>
      </c>
      <c r="CL404" s="69" t="str">
        <f t="shared" si="906"/>
        <v>хим</v>
      </c>
      <c r="CM404" s="69" t="str">
        <f t="shared" si="906"/>
        <v>физ</v>
      </c>
      <c r="CN404" s="69" t="str">
        <f t="shared" si="906"/>
        <v>беляз</v>
      </c>
      <c r="CO404" s="46" t="str">
        <f t="shared" si="906"/>
        <v>беллит</v>
      </c>
      <c r="CP404" s="46" t="str">
        <f t="shared" si="906"/>
        <v/>
      </c>
      <c r="CQ404" s="46" t="str">
        <f t="shared" si="906"/>
        <v/>
      </c>
      <c r="CR404" s="46" t="str">
        <f t="shared" si="906"/>
        <v/>
      </c>
      <c r="CS404" s="46" t="str">
        <f t="shared" si="906"/>
        <v/>
      </c>
      <c r="CT404" s="46" t="str">
        <f t="shared" si="906"/>
        <v/>
      </c>
      <c r="CU404" s="46" t="str">
        <f t="shared" si="906"/>
        <v/>
      </c>
      <c r="CX404" s="39" t="s">
        <v>214</v>
      </c>
      <c r="CY404" s="29">
        <v>5</v>
      </c>
      <c r="CZ404" s="69" t="str">
        <f t="shared" ref="CZ404:DV404" si="907">IF(AND(CZ322&lt;&gt;"",CZ322&lt;&gt;"."),INDEX($AH$4:$AH$111,MATCH(CZ322,$AK$4:$AK$111,0)),"")</f>
        <v>анг</v>
      </c>
      <c r="DA404" s="69" t="str">
        <f t="shared" si="907"/>
        <v>анг</v>
      </c>
      <c r="DB404" s="69" t="str">
        <f t="shared" si="907"/>
        <v>анг</v>
      </c>
      <c r="DC404" s="69" t="str">
        <f t="shared" si="907"/>
        <v/>
      </c>
      <c r="DD404" s="69" t="str">
        <f t="shared" si="907"/>
        <v/>
      </c>
      <c r="DE404" s="69" t="str">
        <f t="shared" si="907"/>
        <v/>
      </c>
      <c r="DF404" s="69" t="str">
        <f t="shared" si="907"/>
        <v/>
      </c>
      <c r="DG404" s="69" t="str">
        <f t="shared" si="907"/>
        <v/>
      </c>
      <c r="DH404" s="69" t="str">
        <f t="shared" si="907"/>
        <v/>
      </c>
      <c r="DI404" s="69" t="str">
        <f t="shared" si="907"/>
        <v/>
      </c>
      <c r="DJ404" s="69" t="str">
        <f t="shared" si="907"/>
        <v/>
      </c>
      <c r="DK404" s="69" t="str">
        <f t="shared" si="907"/>
        <v>труд</v>
      </c>
      <c r="DL404" s="69" t="str">
        <f t="shared" si="907"/>
        <v/>
      </c>
      <c r="DM404" s="69" t="str">
        <f t="shared" si="907"/>
        <v/>
      </c>
      <c r="DN404" s="69" t="str">
        <f t="shared" si="907"/>
        <v>мат</v>
      </c>
      <c r="DO404" s="69" t="str">
        <f t="shared" si="907"/>
        <v/>
      </c>
      <c r="DP404" s="69" t="str">
        <f t="shared" si="907"/>
        <v/>
      </c>
      <c r="DQ404" s="69" t="str">
        <f t="shared" si="907"/>
        <v/>
      </c>
      <c r="DR404" s="69" t="str">
        <f t="shared" si="907"/>
        <v/>
      </c>
      <c r="DS404" s="69" t="str">
        <f t="shared" si="907"/>
        <v/>
      </c>
      <c r="DT404" s="69" t="str">
        <f t="shared" si="907"/>
        <v/>
      </c>
      <c r="DU404" s="69" t="str">
        <f t="shared" si="907"/>
        <v/>
      </c>
      <c r="DV404" s="69" t="str">
        <f t="shared" si="907"/>
        <v/>
      </c>
      <c r="DX404" s="39" t="s">
        <v>214</v>
      </c>
      <c r="DY404" s="29">
        <v>5</v>
      </c>
      <c r="DZ404" s="69" t="str">
        <f t="shared" ref="DZ404:EV404" si="908">IF(AND(DZ322&lt;&gt;"",DZ322&lt;&gt;"."),INDEX($AH$4:$AH$111,MATCH(DZ322,$AK$4:$AK$111,0)),"")</f>
        <v/>
      </c>
      <c r="EA404" s="69" t="str">
        <f t="shared" si="908"/>
        <v>анг</v>
      </c>
      <c r="EB404" s="69" t="str">
        <f t="shared" si="908"/>
        <v/>
      </c>
      <c r="EC404" s="69" t="str">
        <f t="shared" si="908"/>
        <v/>
      </c>
      <c r="ED404" s="69" t="str">
        <f t="shared" si="908"/>
        <v/>
      </c>
      <c r="EE404" s="69" t="str">
        <f t="shared" si="908"/>
        <v/>
      </c>
      <c r="EF404" s="69" t="str">
        <f t="shared" si="908"/>
        <v/>
      </c>
      <c r="EG404" s="69" t="str">
        <f t="shared" si="908"/>
        <v/>
      </c>
      <c r="EH404" s="69" t="str">
        <f t="shared" si="908"/>
        <v/>
      </c>
      <c r="EI404" s="69" t="str">
        <f t="shared" si="908"/>
        <v/>
      </c>
      <c r="EJ404" s="69" t="str">
        <f t="shared" si="908"/>
        <v/>
      </c>
      <c r="EK404" s="69" t="str">
        <f t="shared" si="908"/>
        <v/>
      </c>
      <c r="EL404" s="69" t="str">
        <f t="shared" si="908"/>
        <v/>
      </c>
      <c r="EM404" s="69" t="str">
        <f t="shared" si="908"/>
        <v/>
      </c>
      <c r="EN404" s="69" t="str">
        <f t="shared" si="908"/>
        <v/>
      </c>
      <c r="EO404" s="69" t="str">
        <f t="shared" si="908"/>
        <v/>
      </c>
      <c r="EP404" s="69" t="str">
        <f t="shared" si="908"/>
        <v/>
      </c>
      <c r="EQ404" s="69" t="str">
        <f t="shared" si="908"/>
        <v/>
      </c>
      <c r="ER404" s="69" t="str">
        <f t="shared" si="908"/>
        <v/>
      </c>
      <c r="ES404" s="69" t="str">
        <f t="shared" si="908"/>
        <v/>
      </c>
      <c r="ET404" s="69" t="str">
        <f t="shared" si="908"/>
        <v/>
      </c>
      <c r="EU404" s="69" t="str">
        <f t="shared" si="908"/>
        <v/>
      </c>
      <c r="EV404" s="69" t="str">
        <f t="shared" si="908"/>
        <v/>
      </c>
      <c r="EX404" s="39" t="s">
        <v>214</v>
      </c>
      <c r="EY404" s="29">
        <v>5</v>
      </c>
      <c r="EZ404" s="69" t="str">
        <f t="shared" ref="EZ404:FV404" si="909">IF(AND(EZ322&lt;&gt;"",EZ322&lt;&gt;"."),INDEX($AH$4:$AH$111,MATCH(EZ322,$AK$4:$AK$111,0)),"")</f>
        <v/>
      </c>
      <c r="FA404" s="69" t="str">
        <f t="shared" si="909"/>
        <v/>
      </c>
      <c r="FB404" s="69" t="str">
        <f t="shared" si="909"/>
        <v/>
      </c>
      <c r="FC404" s="69" t="str">
        <f t="shared" si="909"/>
        <v/>
      </c>
      <c r="FD404" s="69" t="str">
        <f t="shared" si="909"/>
        <v/>
      </c>
      <c r="FE404" s="69" t="str">
        <f t="shared" si="909"/>
        <v/>
      </c>
      <c r="FF404" s="69" t="str">
        <f t="shared" si="909"/>
        <v/>
      </c>
      <c r="FG404" s="69" t="str">
        <f t="shared" si="909"/>
        <v/>
      </c>
      <c r="FH404" s="69" t="str">
        <f t="shared" si="909"/>
        <v/>
      </c>
      <c r="FI404" s="69" t="str">
        <f t="shared" si="909"/>
        <v/>
      </c>
      <c r="FJ404" s="69" t="str">
        <f t="shared" si="909"/>
        <v/>
      </c>
      <c r="FK404" s="69" t="str">
        <f t="shared" si="909"/>
        <v/>
      </c>
      <c r="FL404" s="69" t="str">
        <f t="shared" si="909"/>
        <v/>
      </c>
      <c r="FM404" s="69" t="str">
        <f t="shared" si="909"/>
        <v/>
      </c>
      <c r="FN404" s="69" t="str">
        <f t="shared" si="909"/>
        <v/>
      </c>
      <c r="FO404" s="69" t="str">
        <f t="shared" si="909"/>
        <v/>
      </c>
      <c r="FP404" s="69" t="str">
        <f t="shared" si="909"/>
        <v/>
      </c>
      <c r="FQ404" s="69" t="str">
        <f t="shared" si="909"/>
        <v/>
      </c>
      <c r="FR404" s="69" t="str">
        <f t="shared" si="909"/>
        <v/>
      </c>
      <c r="FS404" s="69" t="str">
        <f t="shared" si="909"/>
        <v/>
      </c>
      <c r="FT404" s="69" t="str">
        <f t="shared" si="909"/>
        <v/>
      </c>
      <c r="FU404" s="69" t="str">
        <f t="shared" si="909"/>
        <v/>
      </c>
      <c r="FV404" s="69" t="str">
        <f t="shared" si="909"/>
        <v/>
      </c>
    </row>
    <row r="405" spans="9:178" x14ac:dyDescent="0.25">
      <c r="I405" s="22" t="s">
        <v>214</v>
      </c>
      <c r="J405" s="29">
        <v>6</v>
      </c>
      <c r="K405" s="100" t="str">
        <f t="shared" ref="K405:AR405" si="910">IF(K323="","",INDEX($AU$4:$AU$111,MATCH(K323,$AS$4:$AS$111,0)))</f>
        <v>Русская литература</v>
      </c>
      <c r="L405" s="100" t="str">
        <f t="shared" si="910"/>
        <v>Русский язык</v>
      </c>
      <c r="M405" s="100" t="str">
        <f t="shared" si="910"/>
        <v/>
      </c>
      <c r="N405" s="100" t="str">
        <f t="shared" si="910"/>
        <v/>
      </c>
      <c r="O405" s="100" t="str">
        <f t="shared" si="910"/>
        <v/>
      </c>
      <c r="P405" s="100" t="str">
        <f t="shared" si="910"/>
        <v/>
      </c>
      <c r="Q405" s="100" t="str">
        <f t="shared" si="910"/>
        <v>Белорусская литература</v>
      </c>
      <c r="R405" s="100" t="str">
        <f t="shared" si="910"/>
        <v/>
      </c>
      <c r="S405" s="100" t="str">
        <f t="shared" si="910"/>
        <v>Английский язык</v>
      </c>
      <c r="T405" s="100" t="str">
        <f t="shared" si="910"/>
        <v>Английский язык</v>
      </c>
      <c r="U405" s="100" t="str">
        <f t="shared" si="910"/>
        <v/>
      </c>
      <c r="V405" s="100" t="str">
        <f t="shared" si="910"/>
        <v/>
      </c>
      <c r="W405" s="100" t="str">
        <f t="shared" si="910"/>
        <v/>
      </c>
      <c r="X405" s="100" t="str">
        <f t="shared" si="910"/>
        <v/>
      </c>
      <c r="Y405" s="100" t="str">
        <f t="shared" si="910"/>
        <v>Английский язык</v>
      </c>
      <c r="Z405" s="100" t="str">
        <f t="shared" si="910"/>
        <v>Математика</v>
      </c>
      <c r="AA405" s="100" t="str">
        <f t="shared" si="910"/>
        <v>Математика</v>
      </c>
      <c r="AB405" s="100" t="str">
        <f t="shared" si="910"/>
        <v>Математика</v>
      </c>
      <c r="AC405" s="100" t="str">
        <f t="shared" si="910"/>
        <v/>
      </c>
      <c r="AD405" s="100" t="str">
        <f t="shared" si="910"/>
        <v>Информатика</v>
      </c>
      <c r="AE405" s="100" t="str">
        <f t="shared" si="910"/>
        <v>Физика</v>
      </c>
      <c r="AF405" s="100" t="str">
        <f t="shared" si="910"/>
        <v>Биология</v>
      </c>
      <c r="AG405" s="100" t="str">
        <f t="shared" si="910"/>
        <v/>
      </c>
      <c r="AH405" s="100" t="str">
        <f t="shared" si="910"/>
        <v/>
      </c>
      <c r="AI405" s="100" t="str">
        <f t="shared" si="910"/>
        <v>География</v>
      </c>
      <c r="AJ405" s="100" t="str">
        <f t="shared" si="910"/>
        <v/>
      </c>
      <c r="AK405" s="100" t="str">
        <f t="shared" si="910"/>
        <v/>
      </c>
      <c r="AL405" s="100" t="str">
        <f t="shared" si="910"/>
        <v>История</v>
      </c>
      <c r="AM405" s="100" t="str">
        <f t="shared" si="910"/>
        <v/>
      </c>
      <c r="AN405" s="100" t="str">
        <f t="shared" si="910"/>
        <v>Физическая культура</v>
      </c>
      <c r="AO405" s="100" t="str">
        <f t="shared" si="910"/>
        <v/>
      </c>
      <c r="AP405" s="100" t="str">
        <f t="shared" si="910"/>
        <v>Трудовое обучение</v>
      </c>
      <c r="AQ405" s="100" t="str">
        <f t="shared" si="910"/>
        <v/>
      </c>
      <c r="AR405" s="100" t="str">
        <f t="shared" si="910"/>
        <v/>
      </c>
      <c r="AW405" s="39" t="s">
        <v>214</v>
      </c>
      <c r="AX405" s="29">
        <v>6</v>
      </c>
      <c r="AY405" s="27" t="str">
        <f t="shared" ref="AY405:BU405" si="911">AY323</f>
        <v/>
      </c>
      <c r="AZ405" s="27" t="str">
        <f t="shared" si="911"/>
        <v/>
      </c>
      <c r="BA405" s="27" t="str">
        <f t="shared" si="911"/>
        <v/>
      </c>
      <c r="BB405" s="27" t="str">
        <f t="shared" si="911"/>
        <v>Иностр.язык</v>
      </c>
      <c r="BC405" s="27" t="str">
        <f t="shared" si="911"/>
        <v>Бел.лит.</v>
      </c>
      <c r="BD405" s="27" t="str">
        <f t="shared" si="911"/>
        <v>Физ.культ.и зд.</v>
      </c>
      <c r="BE405" s="27" t="str">
        <f t="shared" si="911"/>
        <v>Биология</v>
      </c>
      <c r="BF405" s="27" t="str">
        <f t="shared" si="911"/>
        <v>Математика</v>
      </c>
      <c r="BG405" s="27" t="str">
        <f t="shared" si="911"/>
        <v>Физика</v>
      </c>
      <c r="BH405" s="27" t="str">
        <f t="shared" si="911"/>
        <v>География</v>
      </c>
      <c r="BI405" s="27" t="str">
        <f t="shared" si="911"/>
        <v>Математика</v>
      </c>
      <c r="BJ405" s="27" t="str">
        <f t="shared" si="911"/>
        <v>Труд.обуч./Инф.</v>
      </c>
      <c r="BK405" s="27" t="str">
        <f t="shared" si="911"/>
        <v>Математика</v>
      </c>
      <c r="BL405" s="27" t="str">
        <f t="shared" si="911"/>
        <v>История</v>
      </c>
      <c r="BM405" s="27" t="str">
        <f t="shared" si="911"/>
        <v>Русск.лит.</v>
      </c>
      <c r="BN405" s="27" t="str">
        <f t="shared" si="911"/>
        <v/>
      </c>
      <c r="BO405" s="27" t="str">
        <f t="shared" si="911"/>
        <v>Русск.язык</v>
      </c>
      <c r="BP405" s="27" t="str">
        <f t="shared" si="911"/>
        <v/>
      </c>
      <c r="BQ405" s="27" t="str">
        <f t="shared" si="911"/>
        <v/>
      </c>
      <c r="BR405" s="27" t="str">
        <f t="shared" si="911"/>
        <v/>
      </c>
      <c r="BS405" s="27" t="str">
        <f t="shared" si="911"/>
        <v/>
      </c>
      <c r="BT405" s="27" t="str">
        <f t="shared" si="911"/>
        <v/>
      </c>
      <c r="BU405" s="27" t="str">
        <f t="shared" si="911"/>
        <v/>
      </c>
      <c r="BW405" s="39" t="s">
        <v>214</v>
      </c>
      <c r="BX405" s="29">
        <v>6</v>
      </c>
      <c r="BY405" s="69" t="str">
        <f t="shared" ref="BY405:CU405" si="912">IF(AND(BY323&lt;&gt;"",BY323&lt;&gt;"."),INDEX($AH$4:$AH$111,MATCH(BY323,$AK$4:$AK$111,0)),"")</f>
        <v/>
      </c>
      <c r="BZ405" s="69" t="str">
        <f t="shared" si="912"/>
        <v/>
      </c>
      <c r="CA405" s="69" t="str">
        <f t="shared" si="912"/>
        <v/>
      </c>
      <c r="CB405" s="46" t="str">
        <f t="shared" si="912"/>
        <v>анг</v>
      </c>
      <c r="CC405" s="46" t="str">
        <f t="shared" si="912"/>
        <v>беллит</v>
      </c>
      <c r="CD405" s="46" t="str">
        <f t="shared" si="912"/>
        <v>фк</v>
      </c>
      <c r="CE405" s="46" t="str">
        <f t="shared" si="912"/>
        <v>био</v>
      </c>
      <c r="CF405" s="46" t="str">
        <f t="shared" si="912"/>
        <v>мат</v>
      </c>
      <c r="CG405" s="46" t="str">
        <f t="shared" si="912"/>
        <v>физ</v>
      </c>
      <c r="CH405" s="46" t="str">
        <f t="shared" si="912"/>
        <v>гео</v>
      </c>
      <c r="CI405" s="46" t="str">
        <f t="shared" si="912"/>
        <v>мат</v>
      </c>
      <c r="CJ405" s="46" t="str">
        <f t="shared" si="912"/>
        <v>труд</v>
      </c>
      <c r="CK405" s="46" t="str">
        <f t="shared" si="912"/>
        <v>мат</v>
      </c>
      <c r="CL405" s="46" t="str">
        <f t="shared" si="912"/>
        <v>ист</v>
      </c>
      <c r="CM405" s="46" t="str">
        <f t="shared" si="912"/>
        <v>руслит</v>
      </c>
      <c r="CN405" s="46" t="str">
        <f t="shared" si="912"/>
        <v/>
      </c>
      <c r="CO405" s="69" t="str">
        <f t="shared" si="912"/>
        <v>русяз</v>
      </c>
      <c r="CP405" s="69" t="str">
        <f t="shared" si="912"/>
        <v/>
      </c>
      <c r="CQ405" s="69" t="str">
        <f t="shared" si="912"/>
        <v/>
      </c>
      <c r="CR405" s="69" t="str">
        <f t="shared" si="912"/>
        <v/>
      </c>
      <c r="CS405" s="69" t="str">
        <f t="shared" si="912"/>
        <v/>
      </c>
      <c r="CT405" s="69" t="str">
        <f t="shared" si="912"/>
        <v/>
      </c>
      <c r="CU405" s="69" t="str">
        <f t="shared" si="912"/>
        <v/>
      </c>
      <c r="CX405" s="39" t="s">
        <v>214</v>
      </c>
      <c r="CY405" s="29">
        <v>6</v>
      </c>
      <c r="CZ405" s="69" t="str">
        <f t="shared" ref="CZ405:DV405" si="913">IF(AND(CZ323&lt;&gt;"",CZ323&lt;&gt;"."),INDEX($AH$4:$AH$111,MATCH(CZ323,$AK$4:$AK$111,0)),"")</f>
        <v/>
      </c>
      <c r="DA405" s="69" t="str">
        <f t="shared" si="913"/>
        <v/>
      </c>
      <c r="DB405" s="69" t="str">
        <f t="shared" si="913"/>
        <v/>
      </c>
      <c r="DC405" s="69" t="str">
        <f t="shared" si="913"/>
        <v>анг</v>
      </c>
      <c r="DD405" s="69" t="str">
        <f t="shared" si="913"/>
        <v/>
      </c>
      <c r="DE405" s="69" t="str">
        <f t="shared" si="913"/>
        <v/>
      </c>
      <c r="DF405" s="69" t="str">
        <f t="shared" si="913"/>
        <v/>
      </c>
      <c r="DG405" s="69" t="str">
        <f t="shared" si="913"/>
        <v/>
      </c>
      <c r="DH405" s="69" t="str">
        <f t="shared" si="913"/>
        <v/>
      </c>
      <c r="DI405" s="69" t="str">
        <f t="shared" si="913"/>
        <v/>
      </c>
      <c r="DJ405" s="69" t="str">
        <f t="shared" si="913"/>
        <v/>
      </c>
      <c r="DK405" s="69" t="str">
        <f t="shared" si="913"/>
        <v>инф</v>
      </c>
      <c r="DL405" s="69" t="str">
        <f t="shared" si="913"/>
        <v/>
      </c>
      <c r="DM405" s="69" t="str">
        <f t="shared" si="913"/>
        <v/>
      </c>
      <c r="DN405" s="69" t="str">
        <f t="shared" si="913"/>
        <v/>
      </c>
      <c r="DO405" s="69" t="str">
        <f t="shared" si="913"/>
        <v/>
      </c>
      <c r="DP405" s="69" t="str">
        <f t="shared" si="913"/>
        <v/>
      </c>
      <c r="DQ405" s="69" t="str">
        <f t="shared" si="913"/>
        <v/>
      </c>
      <c r="DR405" s="69" t="str">
        <f t="shared" si="913"/>
        <v/>
      </c>
      <c r="DS405" s="69" t="str">
        <f t="shared" si="913"/>
        <v/>
      </c>
      <c r="DT405" s="69" t="str">
        <f t="shared" si="913"/>
        <v/>
      </c>
      <c r="DU405" s="69" t="str">
        <f t="shared" si="913"/>
        <v/>
      </c>
      <c r="DV405" s="69" t="str">
        <f t="shared" si="913"/>
        <v/>
      </c>
      <c r="DX405" s="39" t="s">
        <v>214</v>
      </c>
      <c r="DY405" s="29">
        <v>6</v>
      </c>
      <c r="DZ405" s="69" t="str">
        <f t="shared" ref="DZ405:EV405" si="914">IF(AND(DZ323&lt;&gt;"",DZ323&lt;&gt;"."),INDEX($AH$4:$AH$111,MATCH(DZ323,$AK$4:$AK$111,0)),"")</f>
        <v/>
      </c>
      <c r="EA405" s="69" t="str">
        <f t="shared" si="914"/>
        <v/>
      </c>
      <c r="EB405" s="69" t="str">
        <f t="shared" si="914"/>
        <v/>
      </c>
      <c r="EC405" s="69" t="str">
        <f t="shared" si="914"/>
        <v>анг</v>
      </c>
      <c r="ED405" s="69" t="str">
        <f t="shared" si="914"/>
        <v/>
      </c>
      <c r="EE405" s="69" t="str">
        <f t="shared" si="914"/>
        <v/>
      </c>
      <c r="EF405" s="69" t="str">
        <f t="shared" si="914"/>
        <v/>
      </c>
      <c r="EG405" s="69" t="str">
        <f t="shared" si="914"/>
        <v/>
      </c>
      <c r="EH405" s="69" t="str">
        <f t="shared" si="914"/>
        <v/>
      </c>
      <c r="EI405" s="69" t="str">
        <f t="shared" si="914"/>
        <v/>
      </c>
      <c r="EJ405" s="69" t="str">
        <f t="shared" si="914"/>
        <v/>
      </c>
      <c r="EK405" s="69" t="str">
        <f t="shared" si="914"/>
        <v/>
      </c>
      <c r="EL405" s="69" t="str">
        <f t="shared" si="914"/>
        <v/>
      </c>
      <c r="EM405" s="69" t="str">
        <f t="shared" si="914"/>
        <v/>
      </c>
      <c r="EN405" s="69" t="str">
        <f t="shared" si="914"/>
        <v/>
      </c>
      <c r="EO405" s="69" t="str">
        <f t="shared" si="914"/>
        <v/>
      </c>
      <c r="EP405" s="69" t="str">
        <f t="shared" si="914"/>
        <v/>
      </c>
      <c r="EQ405" s="69" t="str">
        <f t="shared" si="914"/>
        <v/>
      </c>
      <c r="ER405" s="69" t="str">
        <f t="shared" si="914"/>
        <v/>
      </c>
      <c r="ES405" s="69" t="str">
        <f t="shared" si="914"/>
        <v/>
      </c>
      <c r="ET405" s="69" t="str">
        <f t="shared" si="914"/>
        <v/>
      </c>
      <c r="EU405" s="69" t="str">
        <f t="shared" si="914"/>
        <v/>
      </c>
      <c r="EV405" s="69" t="str">
        <f t="shared" si="914"/>
        <v/>
      </c>
      <c r="EX405" s="39" t="s">
        <v>214</v>
      </c>
      <c r="EY405" s="29">
        <v>6</v>
      </c>
      <c r="EZ405" s="69" t="str">
        <f t="shared" ref="EZ405:FV405" si="915">IF(AND(EZ323&lt;&gt;"",EZ323&lt;&gt;"."),INDEX($AH$4:$AH$111,MATCH(EZ323,$AK$4:$AK$111,0)),"")</f>
        <v/>
      </c>
      <c r="FA405" s="69" t="str">
        <f t="shared" si="915"/>
        <v/>
      </c>
      <c r="FB405" s="69" t="str">
        <f t="shared" si="915"/>
        <v/>
      </c>
      <c r="FC405" s="69" t="str">
        <f t="shared" si="915"/>
        <v/>
      </c>
      <c r="FD405" s="69" t="str">
        <f t="shared" si="915"/>
        <v/>
      </c>
      <c r="FE405" s="69" t="str">
        <f t="shared" si="915"/>
        <v/>
      </c>
      <c r="FF405" s="69" t="str">
        <f t="shared" si="915"/>
        <v/>
      </c>
      <c r="FG405" s="69" t="str">
        <f t="shared" si="915"/>
        <v/>
      </c>
      <c r="FH405" s="69" t="str">
        <f t="shared" si="915"/>
        <v/>
      </c>
      <c r="FI405" s="69" t="str">
        <f t="shared" si="915"/>
        <v/>
      </c>
      <c r="FJ405" s="69" t="str">
        <f t="shared" si="915"/>
        <v/>
      </c>
      <c r="FK405" s="69" t="str">
        <f t="shared" si="915"/>
        <v/>
      </c>
      <c r="FL405" s="69" t="str">
        <f t="shared" si="915"/>
        <v/>
      </c>
      <c r="FM405" s="69" t="str">
        <f t="shared" si="915"/>
        <v/>
      </c>
      <c r="FN405" s="69" t="str">
        <f t="shared" si="915"/>
        <v/>
      </c>
      <c r="FO405" s="69" t="str">
        <f t="shared" si="915"/>
        <v/>
      </c>
      <c r="FP405" s="69" t="str">
        <f t="shared" si="915"/>
        <v/>
      </c>
      <c r="FQ405" s="69" t="str">
        <f t="shared" si="915"/>
        <v/>
      </c>
      <c r="FR405" s="69" t="str">
        <f t="shared" si="915"/>
        <v/>
      </c>
      <c r="FS405" s="69" t="str">
        <f t="shared" si="915"/>
        <v/>
      </c>
      <c r="FT405" s="69" t="str">
        <f t="shared" si="915"/>
        <v/>
      </c>
      <c r="FU405" s="69" t="str">
        <f t="shared" si="915"/>
        <v/>
      </c>
      <c r="FV405" s="69" t="str">
        <f t="shared" si="915"/>
        <v/>
      </c>
    </row>
    <row r="406" spans="9:178" x14ac:dyDescent="0.25">
      <c r="I406" s="22" t="s">
        <v>214</v>
      </c>
      <c r="J406" s="29">
        <v>7</v>
      </c>
      <c r="K406" s="100" t="str">
        <f t="shared" ref="K406:AR406" si="916">IF(K324="","",INDEX($AU$4:$AU$111,MATCH(K324,$AS$4:$AS$111,0)))</f>
        <v/>
      </c>
      <c r="L406" s="100" t="str">
        <f t="shared" si="916"/>
        <v/>
      </c>
      <c r="M406" s="100" t="str">
        <f t="shared" si="916"/>
        <v/>
      </c>
      <c r="N406" s="100" t="str">
        <f t="shared" si="916"/>
        <v/>
      </c>
      <c r="O406" s="100" t="str">
        <f t="shared" si="916"/>
        <v/>
      </c>
      <c r="P406" s="100" t="str">
        <f t="shared" si="916"/>
        <v/>
      </c>
      <c r="Q406" s="100" t="str">
        <f t="shared" si="916"/>
        <v/>
      </c>
      <c r="R406" s="100" t="str">
        <f t="shared" si="916"/>
        <v/>
      </c>
      <c r="S406" s="100" t="str">
        <f t="shared" si="916"/>
        <v/>
      </c>
      <c r="T406" s="100" t="str">
        <f t="shared" si="916"/>
        <v/>
      </c>
      <c r="U406" s="100" t="str">
        <f t="shared" si="916"/>
        <v/>
      </c>
      <c r="V406" s="100" t="str">
        <f t="shared" si="916"/>
        <v/>
      </c>
      <c r="W406" s="100" t="str">
        <f t="shared" si="916"/>
        <v/>
      </c>
      <c r="X406" s="100" t="str">
        <f t="shared" si="916"/>
        <v/>
      </c>
      <c r="Y406" s="100" t="str">
        <f t="shared" si="916"/>
        <v/>
      </c>
      <c r="Z406" s="100" t="str">
        <f t="shared" si="916"/>
        <v>Математика</v>
      </c>
      <c r="AA406" s="100" t="str">
        <f t="shared" si="916"/>
        <v/>
      </c>
      <c r="AB406" s="100" t="str">
        <f t="shared" si="916"/>
        <v/>
      </c>
      <c r="AC406" s="100" t="str">
        <f t="shared" si="916"/>
        <v/>
      </c>
      <c r="AD406" s="100" t="str">
        <f t="shared" si="916"/>
        <v/>
      </c>
      <c r="AE406" s="100" t="str">
        <f t="shared" si="916"/>
        <v/>
      </c>
      <c r="AF406" s="100" t="str">
        <f t="shared" si="916"/>
        <v/>
      </c>
      <c r="AG406" s="100" t="str">
        <f t="shared" si="916"/>
        <v/>
      </c>
      <c r="AH406" s="100" t="str">
        <f t="shared" si="916"/>
        <v/>
      </c>
      <c r="AI406" s="100" t="str">
        <f t="shared" si="916"/>
        <v/>
      </c>
      <c r="AJ406" s="100" t="str">
        <f t="shared" si="916"/>
        <v/>
      </c>
      <c r="AK406" s="100" t="str">
        <f t="shared" si="916"/>
        <v/>
      </c>
      <c r="AL406" s="100" t="str">
        <f t="shared" si="916"/>
        <v/>
      </c>
      <c r="AM406" s="100" t="str">
        <f t="shared" si="916"/>
        <v>Час здоровья и спорта</v>
      </c>
      <c r="AN406" s="100" t="str">
        <f t="shared" si="916"/>
        <v>Час здоровья и спорта</v>
      </c>
      <c r="AO406" s="100" t="str">
        <f t="shared" si="916"/>
        <v/>
      </c>
      <c r="AP406" s="100" t="str">
        <f t="shared" si="916"/>
        <v/>
      </c>
      <c r="AQ406" s="100" t="str">
        <f t="shared" si="916"/>
        <v/>
      </c>
      <c r="AR406" s="100" t="str">
        <f t="shared" si="916"/>
        <v/>
      </c>
      <c r="AW406" s="39" t="s">
        <v>214</v>
      </c>
      <c r="AX406" s="29">
        <v>7</v>
      </c>
      <c r="AY406" s="27" t="str">
        <f t="shared" ref="AY406:BU406" si="917">AY324</f>
        <v/>
      </c>
      <c r="AZ406" s="27" t="str">
        <f t="shared" si="917"/>
        <v/>
      </c>
      <c r="BA406" s="27" t="str">
        <f t="shared" si="917"/>
        <v/>
      </c>
      <c r="BB406" s="27" t="str">
        <f t="shared" si="917"/>
        <v/>
      </c>
      <c r="BC406" s="27" t="str">
        <f t="shared" si="917"/>
        <v/>
      </c>
      <c r="BD406" s="27" t="str">
        <f t="shared" si="917"/>
        <v/>
      </c>
      <c r="BE406" s="27" t="str">
        <f t="shared" si="917"/>
        <v/>
      </c>
      <c r="BF406" s="27" t="str">
        <f t="shared" si="917"/>
        <v/>
      </c>
      <c r="BG406" s="27" t="str">
        <f t="shared" si="917"/>
        <v/>
      </c>
      <c r="BH406" s="27" t="str">
        <f t="shared" si="917"/>
        <v/>
      </c>
      <c r="BI406" s="27" t="str">
        <f t="shared" si="917"/>
        <v/>
      </c>
      <c r="BJ406" s="27" t="str">
        <f t="shared" si="917"/>
        <v>Математика</v>
      </c>
      <c r="BK406" s="27" t="str">
        <f t="shared" si="917"/>
        <v/>
      </c>
      <c r="BL406" s="27" t="str">
        <f t="shared" si="917"/>
        <v/>
      </c>
      <c r="BM406" s="27" t="str">
        <f t="shared" si="917"/>
        <v>Час зд.и спорта</v>
      </c>
      <c r="BN406" s="27" t="str">
        <f t="shared" si="917"/>
        <v/>
      </c>
      <c r="BO406" s="27" t="str">
        <f t="shared" si="917"/>
        <v>Час зд.и спорта</v>
      </c>
      <c r="BP406" s="27" t="str">
        <f t="shared" si="917"/>
        <v/>
      </c>
      <c r="BQ406" s="27" t="str">
        <f t="shared" si="917"/>
        <v/>
      </c>
      <c r="BR406" s="27" t="str">
        <f t="shared" si="917"/>
        <v/>
      </c>
      <c r="BS406" s="27" t="str">
        <f t="shared" si="917"/>
        <v/>
      </c>
      <c r="BT406" s="27" t="str">
        <f t="shared" si="917"/>
        <v/>
      </c>
      <c r="BU406" s="27" t="str">
        <f t="shared" si="917"/>
        <v/>
      </c>
      <c r="BW406" s="39" t="s">
        <v>214</v>
      </c>
      <c r="BX406" s="29">
        <v>7</v>
      </c>
      <c r="BY406" s="69" t="str">
        <f t="shared" ref="BY406:CU406" si="918">IF(AND(BY324&lt;&gt;"",BY324&lt;&gt;"."),INDEX($AH$4:$AH$111,MATCH(BY324,$AK$4:$AK$111,0)),"")</f>
        <v/>
      </c>
      <c r="BZ406" s="69" t="str">
        <f t="shared" si="918"/>
        <v/>
      </c>
      <c r="CA406" s="69" t="str">
        <f t="shared" si="918"/>
        <v/>
      </c>
      <c r="CB406" s="69" t="str">
        <f t="shared" si="918"/>
        <v/>
      </c>
      <c r="CC406" s="69" t="str">
        <f t="shared" si="918"/>
        <v/>
      </c>
      <c r="CD406" s="69" t="str">
        <f t="shared" si="918"/>
        <v/>
      </c>
      <c r="CE406" s="69" t="str">
        <f t="shared" si="918"/>
        <v/>
      </c>
      <c r="CF406" s="69" t="str">
        <f t="shared" si="918"/>
        <v/>
      </c>
      <c r="CG406" s="69" t="str">
        <f t="shared" si="918"/>
        <v/>
      </c>
      <c r="CH406" s="69" t="str">
        <f t="shared" si="918"/>
        <v/>
      </c>
      <c r="CI406" s="69" t="str">
        <f t="shared" si="918"/>
        <v/>
      </c>
      <c r="CJ406" s="69" t="str">
        <f t="shared" si="918"/>
        <v>мат</v>
      </c>
      <c r="CK406" s="69" t="str">
        <f t="shared" si="918"/>
        <v/>
      </c>
      <c r="CL406" s="69" t="str">
        <f t="shared" si="918"/>
        <v/>
      </c>
      <c r="CM406" s="69" t="str">
        <f t="shared" si="918"/>
        <v>чзс</v>
      </c>
      <c r="CN406" s="69" t="str">
        <f t="shared" si="918"/>
        <v/>
      </c>
      <c r="CO406" s="69" t="str">
        <f t="shared" si="918"/>
        <v>чзс</v>
      </c>
      <c r="CP406" s="69" t="str">
        <f t="shared" si="918"/>
        <v/>
      </c>
      <c r="CQ406" s="69" t="str">
        <f t="shared" si="918"/>
        <v/>
      </c>
      <c r="CR406" s="69" t="str">
        <f t="shared" si="918"/>
        <v/>
      </c>
      <c r="CS406" s="69" t="str">
        <f t="shared" si="918"/>
        <v/>
      </c>
      <c r="CT406" s="69" t="str">
        <f t="shared" si="918"/>
        <v/>
      </c>
      <c r="CU406" s="69" t="str">
        <f t="shared" si="918"/>
        <v/>
      </c>
      <c r="CX406" s="39" t="s">
        <v>214</v>
      </c>
      <c r="CY406" s="29">
        <v>7</v>
      </c>
      <c r="CZ406" s="69" t="str">
        <f t="shared" ref="CZ406:DV406" si="919">IF(AND(CZ324&lt;&gt;"",CZ324&lt;&gt;"."),INDEX($AH$4:$AH$111,MATCH(CZ324,$AK$4:$AK$111,0)),"")</f>
        <v/>
      </c>
      <c r="DA406" s="69" t="str">
        <f t="shared" si="919"/>
        <v/>
      </c>
      <c r="DB406" s="69" t="str">
        <f t="shared" si="919"/>
        <v/>
      </c>
      <c r="DC406" s="69" t="str">
        <f t="shared" si="919"/>
        <v/>
      </c>
      <c r="DD406" s="69" t="str">
        <f t="shared" si="919"/>
        <v/>
      </c>
      <c r="DE406" s="69" t="str">
        <f t="shared" si="919"/>
        <v/>
      </c>
      <c r="DF406" s="69" t="str">
        <f t="shared" si="919"/>
        <v/>
      </c>
      <c r="DG406" s="69" t="str">
        <f t="shared" si="919"/>
        <v/>
      </c>
      <c r="DH406" s="69" t="str">
        <f t="shared" si="919"/>
        <v/>
      </c>
      <c r="DI406" s="69" t="str">
        <f t="shared" si="919"/>
        <v/>
      </c>
      <c r="DJ406" s="69" t="str">
        <f t="shared" si="919"/>
        <v/>
      </c>
      <c r="DK406" s="69" t="str">
        <f t="shared" si="919"/>
        <v/>
      </c>
      <c r="DL406" s="69" t="str">
        <f t="shared" si="919"/>
        <v/>
      </c>
      <c r="DM406" s="69" t="str">
        <f t="shared" si="919"/>
        <v/>
      </c>
      <c r="DN406" s="69" t="str">
        <f t="shared" si="919"/>
        <v/>
      </c>
      <c r="DO406" s="69" t="str">
        <f t="shared" si="919"/>
        <v/>
      </c>
      <c r="DP406" s="69" t="str">
        <f t="shared" si="919"/>
        <v/>
      </c>
      <c r="DQ406" s="69" t="str">
        <f t="shared" si="919"/>
        <v/>
      </c>
      <c r="DR406" s="69" t="str">
        <f t="shared" si="919"/>
        <v/>
      </c>
      <c r="DS406" s="69" t="str">
        <f t="shared" si="919"/>
        <v/>
      </c>
      <c r="DT406" s="69" t="str">
        <f t="shared" si="919"/>
        <v/>
      </c>
      <c r="DU406" s="69" t="str">
        <f t="shared" si="919"/>
        <v/>
      </c>
      <c r="DV406" s="69" t="str">
        <f t="shared" si="919"/>
        <v/>
      </c>
      <c r="DX406" s="39" t="s">
        <v>214</v>
      </c>
      <c r="DY406" s="29">
        <v>7</v>
      </c>
      <c r="DZ406" s="69" t="str">
        <f t="shared" ref="DZ406:EV406" si="920">IF(AND(DZ324&lt;&gt;"",DZ324&lt;&gt;"."),INDEX($AH$4:$AH$111,MATCH(DZ324,$AK$4:$AK$111,0)),"")</f>
        <v/>
      </c>
      <c r="EA406" s="69" t="str">
        <f t="shared" si="920"/>
        <v/>
      </c>
      <c r="EB406" s="69" t="str">
        <f t="shared" si="920"/>
        <v/>
      </c>
      <c r="EC406" s="69" t="str">
        <f t="shared" si="920"/>
        <v/>
      </c>
      <c r="ED406" s="69" t="str">
        <f t="shared" si="920"/>
        <v/>
      </c>
      <c r="EE406" s="69" t="str">
        <f t="shared" si="920"/>
        <v/>
      </c>
      <c r="EF406" s="69" t="str">
        <f t="shared" si="920"/>
        <v/>
      </c>
      <c r="EG406" s="69" t="str">
        <f t="shared" si="920"/>
        <v/>
      </c>
      <c r="EH406" s="69" t="str">
        <f t="shared" si="920"/>
        <v/>
      </c>
      <c r="EI406" s="69" t="str">
        <f t="shared" si="920"/>
        <v/>
      </c>
      <c r="EJ406" s="69" t="str">
        <f t="shared" si="920"/>
        <v/>
      </c>
      <c r="EK406" s="69" t="str">
        <f t="shared" si="920"/>
        <v/>
      </c>
      <c r="EL406" s="69" t="str">
        <f t="shared" si="920"/>
        <v/>
      </c>
      <c r="EM406" s="69" t="str">
        <f t="shared" si="920"/>
        <v/>
      </c>
      <c r="EN406" s="69" t="str">
        <f t="shared" si="920"/>
        <v/>
      </c>
      <c r="EO406" s="69" t="str">
        <f t="shared" si="920"/>
        <v/>
      </c>
      <c r="EP406" s="69" t="str">
        <f t="shared" si="920"/>
        <v/>
      </c>
      <c r="EQ406" s="69" t="str">
        <f t="shared" si="920"/>
        <v/>
      </c>
      <c r="ER406" s="69" t="str">
        <f t="shared" si="920"/>
        <v/>
      </c>
      <c r="ES406" s="69" t="str">
        <f t="shared" si="920"/>
        <v/>
      </c>
      <c r="ET406" s="69" t="str">
        <f t="shared" si="920"/>
        <v/>
      </c>
      <c r="EU406" s="69" t="str">
        <f t="shared" si="920"/>
        <v/>
      </c>
      <c r="EV406" s="69" t="str">
        <f t="shared" si="920"/>
        <v/>
      </c>
      <c r="EX406" s="39" t="s">
        <v>214</v>
      </c>
      <c r="EY406" s="29">
        <v>7</v>
      </c>
      <c r="EZ406" s="69" t="str">
        <f t="shared" ref="EZ406:FV406" si="921">IF(AND(EZ324&lt;&gt;"",EZ324&lt;&gt;"."),INDEX($AH$4:$AH$111,MATCH(EZ324,$AK$4:$AK$111,0)),"")</f>
        <v/>
      </c>
      <c r="FA406" s="69" t="str">
        <f t="shared" si="921"/>
        <v/>
      </c>
      <c r="FB406" s="69" t="str">
        <f t="shared" si="921"/>
        <v/>
      </c>
      <c r="FC406" s="69" t="str">
        <f t="shared" si="921"/>
        <v/>
      </c>
      <c r="FD406" s="69" t="str">
        <f t="shared" si="921"/>
        <v/>
      </c>
      <c r="FE406" s="69" t="str">
        <f t="shared" si="921"/>
        <v/>
      </c>
      <c r="FF406" s="69" t="str">
        <f t="shared" si="921"/>
        <v/>
      </c>
      <c r="FG406" s="69" t="str">
        <f t="shared" si="921"/>
        <v/>
      </c>
      <c r="FH406" s="69" t="str">
        <f t="shared" si="921"/>
        <v/>
      </c>
      <c r="FI406" s="69" t="str">
        <f t="shared" si="921"/>
        <v/>
      </c>
      <c r="FJ406" s="69" t="str">
        <f t="shared" si="921"/>
        <v/>
      </c>
      <c r="FK406" s="69" t="str">
        <f t="shared" si="921"/>
        <v/>
      </c>
      <c r="FL406" s="69" t="str">
        <f t="shared" si="921"/>
        <v/>
      </c>
      <c r="FM406" s="69" t="str">
        <f t="shared" si="921"/>
        <v/>
      </c>
      <c r="FN406" s="69" t="str">
        <f t="shared" si="921"/>
        <v/>
      </c>
      <c r="FO406" s="69" t="str">
        <f t="shared" si="921"/>
        <v/>
      </c>
      <c r="FP406" s="69" t="str">
        <f t="shared" si="921"/>
        <v/>
      </c>
      <c r="FQ406" s="69" t="str">
        <f t="shared" si="921"/>
        <v/>
      </c>
      <c r="FR406" s="69" t="str">
        <f t="shared" si="921"/>
        <v/>
      </c>
      <c r="FS406" s="69" t="str">
        <f t="shared" si="921"/>
        <v/>
      </c>
      <c r="FT406" s="69" t="str">
        <f t="shared" si="921"/>
        <v/>
      </c>
      <c r="FU406" s="69" t="str">
        <f t="shared" si="921"/>
        <v/>
      </c>
      <c r="FV406" s="69" t="str">
        <f t="shared" si="921"/>
        <v/>
      </c>
    </row>
    <row r="407" spans="9:178" x14ac:dyDescent="0.25">
      <c r="I407" s="37" t="s">
        <v>2</v>
      </c>
      <c r="J407" s="37" t="s">
        <v>3</v>
      </c>
      <c r="K407" s="24" t="s">
        <v>43</v>
      </c>
      <c r="L407" s="24" t="s">
        <v>44</v>
      </c>
      <c r="M407" s="24" t="s">
        <v>356</v>
      </c>
      <c r="N407" s="24" t="s">
        <v>45</v>
      </c>
      <c r="O407" s="84" t="s">
        <v>46</v>
      </c>
      <c r="P407" s="84" t="s">
        <v>47</v>
      </c>
      <c r="Q407" s="84" t="s">
        <v>48</v>
      </c>
      <c r="R407" s="84" t="s">
        <v>296</v>
      </c>
      <c r="S407" s="26" t="s">
        <v>49</v>
      </c>
      <c r="T407" s="26" t="s">
        <v>50</v>
      </c>
      <c r="U407" s="26" t="s">
        <v>200</v>
      </c>
      <c r="V407" s="26" t="s">
        <v>379</v>
      </c>
      <c r="W407" s="26" t="s">
        <v>51</v>
      </c>
      <c r="X407" s="26" t="s">
        <v>272</v>
      </c>
      <c r="Y407" s="26" t="s">
        <v>369</v>
      </c>
      <c r="Z407" s="22" t="s">
        <v>52</v>
      </c>
      <c r="AA407" s="22" t="s">
        <v>229</v>
      </c>
      <c r="AB407" s="22" t="s">
        <v>53</v>
      </c>
      <c r="AC407" s="22" t="s">
        <v>424</v>
      </c>
      <c r="AD407" s="20" t="s">
        <v>228</v>
      </c>
      <c r="AE407" s="54" t="s">
        <v>202</v>
      </c>
      <c r="AF407" s="23" t="s">
        <v>54</v>
      </c>
      <c r="AG407" s="23" t="s">
        <v>327</v>
      </c>
      <c r="AH407" s="82" t="s">
        <v>55</v>
      </c>
      <c r="AI407" s="72" t="s">
        <v>56</v>
      </c>
      <c r="AJ407" s="25" t="s">
        <v>328</v>
      </c>
      <c r="AK407" s="25" t="s">
        <v>57</v>
      </c>
      <c r="AL407" s="25" t="s">
        <v>430</v>
      </c>
      <c r="AM407" s="21" t="s">
        <v>58</v>
      </c>
      <c r="AN407" s="21" t="s">
        <v>59</v>
      </c>
      <c r="AO407" s="21" t="s">
        <v>433</v>
      </c>
      <c r="AP407" s="19" t="s">
        <v>230</v>
      </c>
      <c r="AQ407" s="19" t="s">
        <v>380</v>
      </c>
      <c r="AR407" s="218" t="s">
        <v>60</v>
      </c>
      <c r="AY407" s="20" t="s">
        <v>73</v>
      </c>
      <c r="AZ407" s="20" t="s">
        <v>105</v>
      </c>
      <c r="BA407" s="20" t="s">
        <v>267</v>
      </c>
      <c r="BB407" s="21" t="s">
        <v>74</v>
      </c>
      <c r="BC407" s="21" t="s">
        <v>248</v>
      </c>
      <c r="BD407" s="21" t="s">
        <v>14</v>
      </c>
      <c r="BE407" s="22" t="s">
        <v>75</v>
      </c>
      <c r="BF407" s="22" t="s">
        <v>76</v>
      </c>
      <c r="BG407" s="22" t="s">
        <v>15</v>
      </c>
      <c r="BH407" s="23" t="s">
        <v>77</v>
      </c>
      <c r="BI407" s="23" t="s">
        <v>78</v>
      </c>
      <c r="BJ407" s="23" t="s">
        <v>268</v>
      </c>
      <c r="BK407" s="24" t="s">
        <v>79</v>
      </c>
      <c r="BL407" s="24" t="s">
        <v>80</v>
      </c>
      <c r="BM407" s="25" t="s">
        <v>81</v>
      </c>
      <c r="BN407" s="25" t="s">
        <v>422</v>
      </c>
      <c r="BO407" s="26" t="s">
        <v>82</v>
      </c>
      <c r="BP407" s="64" t="s">
        <v>154</v>
      </c>
      <c r="BQ407" s="64" t="s">
        <v>155</v>
      </c>
      <c r="BR407" s="64" t="s">
        <v>157</v>
      </c>
      <c r="BS407" s="63" t="s">
        <v>156</v>
      </c>
      <c r="BT407" s="63" t="s">
        <v>215</v>
      </c>
      <c r="BU407" s="63" t="s">
        <v>216</v>
      </c>
      <c r="BY407" s="20" t="s">
        <v>73</v>
      </c>
      <c r="BZ407" s="20" t="s">
        <v>105</v>
      </c>
      <c r="CA407" s="20" t="s">
        <v>267</v>
      </c>
      <c r="CB407" s="21" t="s">
        <v>74</v>
      </c>
      <c r="CC407" s="21" t="s">
        <v>248</v>
      </c>
      <c r="CD407" s="21" t="s">
        <v>14</v>
      </c>
      <c r="CE407" s="22" t="s">
        <v>75</v>
      </c>
      <c r="CF407" s="22" t="s">
        <v>76</v>
      </c>
      <c r="CG407" s="22" t="s">
        <v>15</v>
      </c>
      <c r="CH407" s="23" t="s">
        <v>77</v>
      </c>
      <c r="CI407" s="23" t="s">
        <v>78</v>
      </c>
      <c r="CJ407" s="23" t="s">
        <v>268</v>
      </c>
      <c r="CK407" s="24" t="s">
        <v>79</v>
      </c>
      <c r="CL407" s="24" t="s">
        <v>80</v>
      </c>
      <c r="CM407" s="25" t="s">
        <v>81</v>
      </c>
      <c r="CN407" s="25" t="s">
        <v>422</v>
      </c>
      <c r="CO407" s="26" t="s">
        <v>82</v>
      </c>
      <c r="CP407" s="64" t="s">
        <v>154</v>
      </c>
      <c r="CQ407" s="64" t="s">
        <v>155</v>
      </c>
      <c r="CR407" s="64" t="s">
        <v>157</v>
      </c>
      <c r="CS407" s="63" t="s">
        <v>156</v>
      </c>
      <c r="CT407" s="63" t="s">
        <v>215</v>
      </c>
      <c r="CU407" s="63" t="s">
        <v>216</v>
      </c>
      <c r="CZ407" s="20" t="s">
        <v>73</v>
      </c>
      <c r="DA407" s="20" t="s">
        <v>105</v>
      </c>
      <c r="DB407" s="20" t="s">
        <v>267</v>
      </c>
      <c r="DC407" s="21" t="s">
        <v>74</v>
      </c>
      <c r="DD407" s="21" t="s">
        <v>248</v>
      </c>
      <c r="DE407" s="21" t="s">
        <v>14</v>
      </c>
      <c r="DF407" s="22" t="s">
        <v>75</v>
      </c>
      <c r="DG407" s="22" t="s">
        <v>76</v>
      </c>
      <c r="DH407" s="22" t="s">
        <v>15</v>
      </c>
      <c r="DI407" s="23" t="s">
        <v>77</v>
      </c>
      <c r="DJ407" s="23" t="s">
        <v>78</v>
      </c>
      <c r="DK407" s="23" t="s">
        <v>268</v>
      </c>
      <c r="DL407" s="24" t="s">
        <v>79</v>
      </c>
      <c r="DM407" s="24" t="s">
        <v>80</v>
      </c>
      <c r="DN407" s="25" t="s">
        <v>81</v>
      </c>
      <c r="DO407" s="25" t="s">
        <v>422</v>
      </c>
      <c r="DP407" s="26" t="s">
        <v>82</v>
      </c>
      <c r="DQ407" s="64" t="s">
        <v>154</v>
      </c>
      <c r="DR407" s="64" t="s">
        <v>155</v>
      </c>
      <c r="DS407" s="64" t="s">
        <v>157</v>
      </c>
      <c r="DT407" s="63" t="s">
        <v>156</v>
      </c>
      <c r="DU407" s="63" t="s">
        <v>215</v>
      </c>
      <c r="DV407" s="63" t="s">
        <v>216</v>
      </c>
      <c r="DZ407" s="20" t="s">
        <v>73</v>
      </c>
      <c r="EA407" s="20" t="s">
        <v>105</v>
      </c>
      <c r="EB407" s="20" t="s">
        <v>267</v>
      </c>
      <c r="EC407" s="21" t="s">
        <v>74</v>
      </c>
      <c r="ED407" s="21" t="s">
        <v>248</v>
      </c>
      <c r="EE407" s="21" t="s">
        <v>14</v>
      </c>
      <c r="EF407" s="22" t="s">
        <v>75</v>
      </c>
      <c r="EG407" s="22" t="s">
        <v>76</v>
      </c>
      <c r="EH407" s="22" t="s">
        <v>15</v>
      </c>
      <c r="EI407" s="23" t="s">
        <v>77</v>
      </c>
      <c r="EJ407" s="23" t="s">
        <v>78</v>
      </c>
      <c r="EK407" s="23" t="s">
        <v>268</v>
      </c>
      <c r="EL407" s="24" t="s">
        <v>79</v>
      </c>
      <c r="EM407" s="24" t="s">
        <v>80</v>
      </c>
      <c r="EN407" s="25" t="s">
        <v>81</v>
      </c>
      <c r="EO407" s="25" t="s">
        <v>422</v>
      </c>
      <c r="EP407" s="26" t="s">
        <v>82</v>
      </c>
      <c r="EQ407" s="64" t="s">
        <v>154</v>
      </c>
      <c r="ER407" s="64" t="s">
        <v>155</v>
      </c>
      <c r="ES407" s="64" t="s">
        <v>157</v>
      </c>
      <c r="ET407" s="63" t="s">
        <v>156</v>
      </c>
      <c r="EU407" s="63" t="s">
        <v>215</v>
      </c>
      <c r="EV407" s="63" t="s">
        <v>216</v>
      </c>
      <c r="EZ407" s="20" t="s">
        <v>73</v>
      </c>
      <c r="FA407" s="20" t="s">
        <v>105</v>
      </c>
      <c r="FB407" s="20" t="s">
        <v>267</v>
      </c>
      <c r="FC407" s="21" t="s">
        <v>74</v>
      </c>
      <c r="FD407" s="21" t="s">
        <v>248</v>
      </c>
      <c r="FE407" s="21" t="s">
        <v>14</v>
      </c>
      <c r="FF407" s="22" t="s">
        <v>75</v>
      </c>
      <c r="FG407" s="22" t="s">
        <v>76</v>
      </c>
      <c r="FH407" s="22" t="s">
        <v>15</v>
      </c>
      <c r="FI407" s="23" t="s">
        <v>77</v>
      </c>
      <c r="FJ407" s="23" t="s">
        <v>78</v>
      </c>
      <c r="FK407" s="23" t="s">
        <v>268</v>
      </c>
      <c r="FL407" s="24" t="s">
        <v>79</v>
      </c>
      <c r="FM407" s="24" t="s">
        <v>80</v>
      </c>
      <c r="FN407" s="25" t="s">
        <v>81</v>
      </c>
      <c r="FO407" s="25" t="s">
        <v>422</v>
      </c>
      <c r="FP407" s="26" t="s">
        <v>82</v>
      </c>
      <c r="FQ407" s="64" t="s">
        <v>154</v>
      </c>
      <c r="FR407" s="64" t="s">
        <v>155</v>
      </c>
      <c r="FS407" s="64" t="s">
        <v>157</v>
      </c>
      <c r="FT407" s="63" t="s">
        <v>156</v>
      </c>
      <c r="FU407" s="63" t="s">
        <v>215</v>
      </c>
      <c r="FV407" s="63" t="s">
        <v>216</v>
      </c>
    </row>
    <row r="408" spans="9:178" x14ac:dyDescent="0.25">
      <c r="AI408"/>
      <c r="AJ408" s="68"/>
    </row>
    <row r="409" spans="9:178" x14ac:dyDescent="0.25">
      <c r="AI409"/>
      <c r="AJ409" s="68"/>
    </row>
    <row r="410" spans="9:178" x14ac:dyDescent="0.25">
      <c r="AI410"/>
      <c r="AJ410" s="68"/>
      <c r="AY410" s="35" t="s">
        <v>118</v>
      </c>
      <c r="BY410" s="35" t="s">
        <v>11</v>
      </c>
      <c r="CZ410" s="35" t="s">
        <v>12</v>
      </c>
      <c r="DZ410" s="35" t="s">
        <v>231</v>
      </c>
      <c r="EZ410" s="35" t="s">
        <v>479</v>
      </c>
    </row>
    <row r="411" spans="9:178" x14ac:dyDescent="0.25">
      <c r="AI411"/>
      <c r="AJ411" s="68"/>
      <c r="AW411" s="37" t="s">
        <v>2</v>
      </c>
      <c r="AX411" s="37" t="s">
        <v>3</v>
      </c>
      <c r="AY411" s="20" t="s">
        <v>73</v>
      </c>
      <c r="AZ411" s="20" t="s">
        <v>105</v>
      </c>
      <c r="BA411" s="20" t="s">
        <v>267</v>
      </c>
      <c r="BB411" s="21" t="s">
        <v>74</v>
      </c>
      <c r="BC411" s="21" t="s">
        <v>248</v>
      </c>
      <c r="BD411" s="21" t="s">
        <v>14</v>
      </c>
      <c r="BE411" s="22" t="s">
        <v>75</v>
      </c>
      <c r="BF411" s="22" t="s">
        <v>76</v>
      </c>
      <c r="BG411" s="22" t="s">
        <v>15</v>
      </c>
      <c r="BH411" s="23" t="s">
        <v>77</v>
      </c>
      <c r="BI411" s="23" t="s">
        <v>78</v>
      </c>
      <c r="BJ411" s="23" t="s">
        <v>268</v>
      </c>
      <c r="BK411" s="24" t="s">
        <v>79</v>
      </c>
      <c r="BL411" s="24" t="s">
        <v>80</v>
      </c>
      <c r="BM411" s="25" t="s">
        <v>81</v>
      </c>
      <c r="BN411" s="25" t="s">
        <v>422</v>
      </c>
      <c r="BO411" s="26" t="s">
        <v>82</v>
      </c>
      <c r="BP411" s="64" t="s">
        <v>154</v>
      </c>
      <c r="BQ411" s="64" t="s">
        <v>155</v>
      </c>
      <c r="BR411" s="64" t="s">
        <v>157</v>
      </c>
      <c r="BS411" s="63" t="s">
        <v>156</v>
      </c>
      <c r="BT411" s="63" t="s">
        <v>215</v>
      </c>
      <c r="BU411" s="63" t="s">
        <v>216</v>
      </c>
      <c r="BW411" s="37" t="s">
        <v>2</v>
      </c>
      <c r="BY411" s="20" t="s">
        <v>73</v>
      </c>
      <c r="BZ411" s="20" t="s">
        <v>105</v>
      </c>
      <c r="CA411" s="20" t="s">
        <v>267</v>
      </c>
      <c r="CB411" s="21" t="s">
        <v>74</v>
      </c>
      <c r="CC411" s="21" t="s">
        <v>248</v>
      </c>
      <c r="CD411" s="21" t="s">
        <v>14</v>
      </c>
      <c r="CE411" s="22" t="s">
        <v>75</v>
      </c>
      <c r="CF411" s="22" t="s">
        <v>76</v>
      </c>
      <c r="CG411" s="22" t="s">
        <v>15</v>
      </c>
      <c r="CH411" s="23" t="s">
        <v>77</v>
      </c>
      <c r="CI411" s="23" t="s">
        <v>78</v>
      </c>
      <c r="CJ411" s="23" t="s">
        <v>268</v>
      </c>
      <c r="CK411" s="24" t="s">
        <v>79</v>
      </c>
      <c r="CL411" s="24" t="s">
        <v>80</v>
      </c>
      <c r="CM411" s="25" t="s">
        <v>81</v>
      </c>
      <c r="CN411" s="25" t="s">
        <v>422</v>
      </c>
      <c r="CO411" s="26" t="s">
        <v>82</v>
      </c>
      <c r="CP411" s="64" t="s">
        <v>154</v>
      </c>
      <c r="CQ411" s="64" t="s">
        <v>155</v>
      </c>
      <c r="CR411" s="64" t="s">
        <v>157</v>
      </c>
      <c r="CS411" s="63" t="s">
        <v>156</v>
      </c>
      <c r="CT411" s="63" t="s">
        <v>215</v>
      </c>
      <c r="CU411" s="63" t="s">
        <v>216</v>
      </c>
      <c r="CX411" s="37" t="s">
        <v>2</v>
      </c>
      <c r="CZ411" s="20" t="s">
        <v>73</v>
      </c>
      <c r="DA411" s="20" t="s">
        <v>105</v>
      </c>
      <c r="DB411" s="20" t="s">
        <v>267</v>
      </c>
      <c r="DC411" s="21" t="s">
        <v>74</v>
      </c>
      <c r="DD411" s="21" t="s">
        <v>248</v>
      </c>
      <c r="DE411" s="21" t="s">
        <v>14</v>
      </c>
      <c r="DF411" s="22" t="s">
        <v>75</v>
      </c>
      <c r="DG411" s="22" t="s">
        <v>76</v>
      </c>
      <c r="DH411" s="22" t="s">
        <v>15</v>
      </c>
      <c r="DI411" s="23" t="s">
        <v>77</v>
      </c>
      <c r="DJ411" s="23" t="s">
        <v>78</v>
      </c>
      <c r="DK411" s="23" t="s">
        <v>268</v>
      </c>
      <c r="DL411" s="24" t="s">
        <v>79</v>
      </c>
      <c r="DM411" s="24" t="s">
        <v>80</v>
      </c>
      <c r="DN411" s="25" t="s">
        <v>81</v>
      </c>
      <c r="DO411" s="25" t="s">
        <v>422</v>
      </c>
      <c r="DP411" s="26" t="s">
        <v>82</v>
      </c>
      <c r="DQ411" s="64" t="s">
        <v>154</v>
      </c>
      <c r="DR411" s="64" t="s">
        <v>155</v>
      </c>
      <c r="DS411" s="64" t="s">
        <v>157</v>
      </c>
      <c r="DT411" s="63" t="s">
        <v>156</v>
      </c>
      <c r="DU411" s="63" t="s">
        <v>215</v>
      </c>
      <c r="DV411" s="63" t="s">
        <v>216</v>
      </c>
      <c r="DX411" s="37" t="s">
        <v>2</v>
      </c>
      <c r="DZ411" s="20" t="s">
        <v>73</v>
      </c>
      <c r="EA411" s="20" t="s">
        <v>105</v>
      </c>
      <c r="EB411" s="20" t="s">
        <v>267</v>
      </c>
      <c r="EC411" s="21" t="s">
        <v>74</v>
      </c>
      <c r="ED411" s="21" t="s">
        <v>248</v>
      </c>
      <c r="EE411" s="21" t="s">
        <v>14</v>
      </c>
      <c r="EF411" s="22" t="s">
        <v>75</v>
      </c>
      <c r="EG411" s="22" t="s">
        <v>76</v>
      </c>
      <c r="EH411" s="22" t="s">
        <v>15</v>
      </c>
      <c r="EI411" s="23" t="s">
        <v>77</v>
      </c>
      <c r="EJ411" s="23" t="s">
        <v>78</v>
      </c>
      <c r="EK411" s="23" t="s">
        <v>268</v>
      </c>
      <c r="EL411" s="24" t="s">
        <v>79</v>
      </c>
      <c r="EM411" s="24" t="s">
        <v>80</v>
      </c>
      <c r="EN411" s="25" t="s">
        <v>81</v>
      </c>
      <c r="EO411" s="25" t="s">
        <v>422</v>
      </c>
      <c r="EP411" s="26" t="s">
        <v>82</v>
      </c>
      <c r="EQ411" s="64" t="s">
        <v>154</v>
      </c>
      <c r="ER411" s="64" t="s">
        <v>155</v>
      </c>
      <c r="ES411" s="64" t="s">
        <v>157</v>
      </c>
      <c r="ET411" s="63" t="s">
        <v>156</v>
      </c>
      <c r="EU411" s="63" t="s">
        <v>215</v>
      </c>
      <c r="EV411" s="63" t="s">
        <v>216</v>
      </c>
      <c r="EX411" s="37" t="s">
        <v>2</v>
      </c>
      <c r="EZ411" s="20" t="s">
        <v>73</v>
      </c>
      <c r="FA411" s="20" t="s">
        <v>105</v>
      </c>
      <c r="FB411" s="20" t="s">
        <v>267</v>
      </c>
      <c r="FC411" s="21" t="s">
        <v>74</v>
      </c>
      <c r="FD411" s="21" t="s">
        <v>248</v>
      </c>
      <c r="FE411" s="21" t="s">
        <v>14</v>
      </c>
      <c r="FF411" s="22" t="s">
        <v>75</v>
      </c>
      <c r="FG411" s="22" t="s">
        <v>76</v>
      </c>
      <c r="FH411" s="22" t="s">
        <v>15</v>
      </c>
      <c r="FI411" s="23" t="s">
        <v>77</v>
      </c>
      <c r="FJ411" s="23" t="s">
        <v>78</v>
      </c>
      <c r="FK411" s="23" t="s">
        <v>268</v>
      </c>
      <c r="FL411" s="24" t="s">
        <v>79</v>
      </c>
      <c r="FM411" s="24" t="s">
        <v>80</v>
      </c>
      <c r="FN411" s="25" t="s">
        <v>81</v>
      </c>
      <c r="FO411" s="25" t="s">
        <v>422</v>
      </c>
      <c r="FP411" s="26" t="s">
        <v>82</v>
      </c>
      <c r="FQ411" s="64" t="s">
        <v>154</v>
      </c>
      <c r="FR411" s="64" t="s">
        <v>155</v>
      </c>
      <c r="FS411" s="64" t="s">
        <v>157</v>
      </c>
      <c r="FT411" s="63" t="s">
        <v>156</v>
      </c>
      <c r="FU411" s="63" t="s">
        <v>215</v>
      </c>
      <c r="FV411" s="63" t="s">
        <v>216</v>
      </c>
    </row>
    <row r="412" spans="9:178" x14ac:dyDescent="0.25">
      <c r="AI412"/>
      <c r="AJ412" s="68"/>
      <c r="AW412" s="41" t="s">
        <v>210</v>
      </c>
      <c r="AX412" s="29">
        <v>1</v>
      </c>
      <c r="AY412" s="27" t="str">
        <f t="shared" ref="AY412:AY446" si="922">IF(BY412="","",BY412&amp;IF(CZ412="",""," / "&amp;CZ412&amp;IF(DZ412="",""," / "&amp;DZ412)))</f>
        <v>Горбач Н.Л.</v>
      </c>
      <c r="AZ412" s="27" t="str">
        <f t="shared" ref="AZ412:AZ446" si="923">IF(BZ412="","",BZ412&amp;IF(DA412="",""," / "&amp;DA412&amp;IF(EA412="",""," / "&amp;EA412)))</f>
        <v>Нехаева Л.И.</v>
      </c>
      <c r="BA412" s="27" t="str">
        <f t="shared" ref="BA412:BA446" si="924">IF(CA412="","",CA412&amp;IF(DB412="",""," / "&amp;DB412&amp;IF(EB412="",""," / "&amp;EB412)))</f>
        <v>Лозовская А.С.</v>
      </c>
      <c r="BB412" s="27" t="str">
        <f t="shared" ref="BB412:BB446" si="925">IF(CB412="","",CB412&amp;IF(DC412="",""," / "&amp;DC412&amp;IF(EC412="",""," / "&amp;EC412)))</f>
        <v>Сокол Н.В.</v>
      </c>
      <c r="BC412" s="27" t="str">
        <f t="shared" ref="BC412:BC446" si="926">IF(CC412="","",CC412&amp;IF(DD412="",""," / "&amp;DD412&amp;IF(ED412="",""," / "&amp;ED412)))</f>
        <v>Каспер В.И.</v>
      </c>
      <c r="BD412" s="27" t="str">
        <f t="shared" ref="BD412:BD446" si="927">IF(CD412="","",CD412&amp;IF(DE412="",""," / "&amp;DE412&amp;IF(EE412="",""," / "&amp;EE412)))</f>
        <v>Саврас А.Е.</v>
      </c>
      <c r="BE412" s="27" t="str">
        <f t="shared" ref="BE412:BE446" si="928">IF(CE412="","",CE412&amp;IF(DF412="",""," / "&amp;DF412&amp;IF(EF412="",""," / "&amp;EF412)))</f>
        <v>Червоная Т.Р. / Хоменко Ю.В.</v>
      </c>
      <c r="BF412" s="27" t="str">
        <f t="shared" ref="BF412:BF446" si="929">IF(CF412="","",CF412&amp;IF(DG412="",""," / "&amp;DG412&amp;IF(EG412="",""," / "&amp;EG412)))</f>
        <v>Орда В.Т.</v>
      </c>
      <c r="BG412" s="27" t="str">
        <f t="shared" ref="BG412:BG446" si="930">IF(CG412="","",CG412&amp;IF(DH412="",""," / "&amp;DH412&amp;IF(EH412="",""," / "&amp;EH412)))</f>
        <v>Дубак О.Н.</v>
      </c>
      <c r="BH412" s="27" t="str">
        <f t="shared" ref="BH412:BH446" si="931">IF(CH412="","",CH412&amp;IF(DI412="",""," / "&amp;DI412&amp;IF(EI412="",""," / "&amp;EI412)))</f>
        <v>Власевич С.П. / Ярошевич Е. В.</v>
      </c>
      <c r="BI412" s="27" t="str">
        <f t="shared" ref="BI412:BI446" si="932">IF(CI412="","",CI412&amp;IF(DJ412="",""," / "&amp;DJ412&amp;IF(EJ412="",""," / "&amp;EJ412)))</f>
        <v>Морозов А.Ю.</v>
      </c>
      <c r="BJ412" s="27" t="str">
        <f t="shared" ref="BJ412:BJ446" si="933">IF(CJ412="","",CJ412&amp;IF(DK412="",""," / "&amp;DK412&amp;IF(EK412="",""," / "&amp;EK412)))</f>
        <v>Орда Г.П.</v>
      </c>
      <c r="BK412" s="27" t="str">
        <f t="shared" ref="BK412:BK446" si="934">IF(CK412="","",CK412&amp;IF(DL412="",""," / "&amp;DL412&amp;IF(EL412="",""," / "&amp;EL412)))</f>
        <v>Труханович С.С.</v>
      </c>
      <c r="BL412" s="27" t="str">
        <f t="shared" ref="BL412:BL446" si="935">IF(CL412="","",CL412&amp;IF(DM412="",""," / "&amp;DM412&amp;IF(EM412="",""," / "&amp;EM412)))</f>
        <v>Мохарь Н.А.</v>
      </c>
      <c r="BM412" s="27" t="str">
        <f t="shared" ref="BM412:BM446" si="936">IF(CM412="","",CM412&amp;IF(DN412="",""," / "&amp;DN412&amp;IF(EN412="",""," / "&amp;EN412)))</f>
        <v>Малахова Е.С. / Жегало Т.В.</v>
      </c>
      <c r="BN412" s="27" t="str">
        <f t="shared" ref="BN412:BN446" si="937">IF(CN412="","",CN412&amp;IF(DO412="",""," / "&amp;DO412&amp;IF(EO412="",""," / "&amp;EO412)))</f>
        <v>Бинкевич И.В.</v>
      </c>
      <c r="BO412" s="27" t="str">
        <f t="shared" ref="BO412:BO446" si="938">IF(CO412="","",CO412&amp;IF(DP412="",""," / "&amp;DP412&amp;IF(EP412="",""," / "&amp;EP412)))</f>
        <v>Вайтусенок Л.А.</v>
      </c>
      <c r="BP412" s="27" t="str">
        <f t="shared" ref="BP412:BP446" si="939">IF(CP412="","",CP412&amp;IF(DQ412="",""," / "&amp;DQ412&amp;IF(EQ412="",""," / "&amp;EQ412)))</f>
        <v/>
      </c>
      <c r="BQ412" s="27" t="str">
        <f t="shared" ref="BQ412:BQ446" si="940">IF(CQ412="","",CQ412&amp;IF(DR412="",""," / "&amp;DR412&amp;IF(ER412="",""," / "&amp;ER412)))</f>
        <v/>
      </c>
      <c r="BR412" s="27" t="str">
        <f t="shared" ref="BR412:BR446" si="941">IF(CR412="","",CR412&amp;IF(DS412="",""," / "&amp;DS412&amp;IF(ES412="",""," / "&amp;ES412)))</f>
        <v>Борисевич Л. А. / Псыщаница Н.Н.</v>
      </c>
      <c r="BS412" s="27" t="str">
        <f t="shared" ref="BS412:BS446" si="942">IF(CS412="","",CS412&amp;IF(DT412="",""," / "&amp;DT412&amp;IF(ET412="",""," / "&amp;ET412)))</f>
        <v/>
      </c>
      <c r="BT412" s="27" t="str">
        <f t="shared" ref="BT412:BT446" si="943">IF(CT412="","",CT412&amp;IF(DU412="",""," / "&amp;DU412&amp;IF(EU412="",""," / "&amp;EU412)))</f>
        <v/>
      </c>
      <c r="BU412" s="27" t="str">
        <f t="shared" ref="BU412:BU446" si="944">IF(CU412="","",CU412&amp;IF(DV412="",""," / "&amp;DV412&amp;IF(FV412="",""," / "&amp;FV412)))</f>
        <v/>
      </c>
      <c r="BW412" s="41" t="s">
        <v>210</v>
      </c>
      <c r="BX412" s="29">
        <v>1</v>
      </c>
      <c r="BY412" s="27" t="str">
        <f t="shared" ref="BY412:CU412" si="945">IF(BY331="","",INDEX($B$120:$B$153,MATCH(BY331,$C$120:$C$153,0)))</f>
        <v>Горбач Н.Л.</v>
      </c>
      <c r="BZ412" s="27" t="str">
        <f t="shared" si="945"/>
        <v>Нехаева Л.И.</v>
      </c>
      <c r="CA412" s="27" t="str">
        <f t="shared" si="945"/>
        <v>Лозовская А.С.</v>
      </c>
      <c r="CB412" s="27" t="str">
        <f t="shared" si="945"/>
        <v>Сокол Н.В.</v>
      </c>
      <c r="CC412" s="27" t="str">
        <f t="shared" si="945"/>
        <v>Каспер В.И.</v>
      </c>
      <c r="CD412" s="27" t="str">
        <f t="shared" si="945"/>
        <v>Саврас А.Е.</v>
      </c>
      <c r="CE412" s="27" t="str">
        <f t="shared" si="945"/>
        <v>Червоная Т.Р.</v>
      </c>
      <c r="CF412" s="27" t="str">
        <f t="shared" si="945"/>
        <v>Орда В.Т.</v>
      </c>
      <c r="CG412" s="27" t="str">
        <f t="shared" si="945"/>
        <v>Дубак О.Н.</v>
      </c>
      <c r="CH412" s="27" t="str">
        <f t="shared" si="945"/>
        <v>Власевич С.П.</v>
      </c>
      <c r="CI412" s="27" t="str">
        <f t="shared" si="945"/>
        <v>Морозов А.Ю.</v>
      </c>
      <c r="CJ412" s="27" t="str">
        <f t="shared" si="945"/>
        <v>Орда Г.П.</v>
      </c>
      <c r="CK412" s="27" t="str">
        <f t="shared" si="945"/>
        <v>Труханович С.С.</v>
      </c>
      <c r="CL412" s="27" t="str">
        <f t="shared" si="945"/>
        <v>Мохарь Н.А.</v>
      </c>
      <c r="CM412" s="27" t="str">
        <f t="shared" si="945"/>
        <v>Малахова Е.С.</v>
      </c>
      <c r="CN412" s="27" t="str">
        <f t="shared" si="945"/>
        <v>Бинкевич И.В.</v>
      </c>
      <c r="CO412" s="27" t="str">
        <f t="shared" si="945"/>
        <v>Вайтусенок Л.А.</v>
      </c>
      <c r="CP412" s="27" t="str">
        <f t="shared" si="945"/>
        <v/>
      </c>
      <c r="CQ412" s="27" t="str">
        <f t="shared" si="945"/>
        <v/>
      </c>
      <c r="CR412" s="27" t="str">
        <f t="shared" si="945"/>
        <v>Борисевич Л. А.</v>
      </c>
      <c r="CS412" s="27" t="str">
        <f t="shared" si="945"/>
        <v/>
      </c>
      <c r="CT412" s="27" t="str">
        <f t="shared" si="945"/>
        <v/>
      </c>
      <c r="CU412" s="27" t="str">
        <f t="shared" si="945"/>
        <v/>
      </c>
      <c r="CX412" s="41" t="s">
        <v>210</v>
      </c>
      <c r="CY412" s="29">
        <v>1</v>
      </c>
      <c r="CZ412" s="27" t="str">
        <f t="shared" ref="CZ412:DV412" si="946">IF(CZ331="","",INDEX($B$120:$B$153,MATCH(CZ331,$C$120:$C$153,0)))</f>
        <v/>
      </c>
      <c r="DA412" s="27" t="str">
        <f t="shared" si="946"/>
        <v/>
      </c>
      <c r="DB412" s="27" t="str">
        <f t="shared" si="946"/>
        <v/>
      </c>
      <c r="DC412" s="27" t="str">
        <f t="shared" si="946"/>
        <v/>
      </c>
      <c r="DD412" s="27" t="str">
        <f t="shared" si="946"/>
        <v/>
      </c>
      <c r="DE412" s="27" t="str">
        <f t="shared" si="946"/>
        <v/>
      </c>
      <c r="DF412" s="27" t="str">
        <f t="shared" si="946"/>
        <v>Хоменко Ю.В.</v>
      </c>
      <c r="DG412" s="27" t="str">
        <f t="shared" si="946"/>
        <v/>
      </c>
      <c r="DH412" s="27" t="str">
        <f t="shared" si="946"/>
        <v/>
      </c>
      <c r="DI412" s="27" t="str">
        <f t="shared" si="946"/>
        <v>Ярошевич Е. В.</v>
      </c>
      <c r="DJ412" s="27" t="str">
        <f t="shared" si="946"/>
        <v/>
      </c>
      <c r="DK412" s="27" t="str">
        <f t="shared" si="946"/>
        <v/>
      </c>
      <c r="DL412" s="27" t="str">
        <f t="shared" si="946"/>
        <v/>
      </c>
      <c r="DM412" s="27" t="str">
        <f t="shared" si="946"/>
        <v/>
      </c>
      <c r="DN412" s="27" t="str">
        <f t="shared" si="946"/>
        <v>Жегало Т.В.</v>
      </c>
      <c r="DO412" s="27" t="str">
        <f t="shared" si="946"/>
        <v/>
      </c>
      <c r="DP412" s="27" t="str">
        <f t="shared" si="946"/>
        <v/>
      </c>
      <c r="DQ412" s="27" t="str">
        <f t="shared" si="946"/>
        <v/>
      </c>
      <c r="DR412" s="27" t="str">
        <f t="shared" si="946"/>
        <v/>
      </c>
      <c r="DS412" s="27" t="str">
        <f t="shared" si="946"/>
        <v>Псыщаница Н.Н.</v>
      </c>
      <c r="DT412" s="27" t="str">
        <f t="shared" si="946"/>
        <v/>
      </c>
      <c r="DU412" s="27" t="str">
        <f t="shared" si="946"/>
        <v/>
      </c>
      <c r="DV412" s="27" t="str">
        <f t="shared" si="946"/>
        <v/>
      </c>
      <c r="DX412" s="41" t="s">
        <v>210</v>
      </c>
      <c r="DY412" s="29">
        <v>1</v>
      </c>
      <c r="DZ412" s="27" t="str">
        <f t="shared" ref="DZ412:FV412" si="947">IF(DZ331="","",INDEX($B$120:$B$153,MATCH(DZ331,$C$120:$C$153,0)))</f>
        <v/>
      </c>
      <c r="EA412" s="27" t="str">
        <f t="shared" si="947"/>
        <v/>
      </c>
      <c r="EB412" s="27" t="str">
        <f t="shared" si="947"/>
        <v/>
      </c>
      <c r="EC412" s="27" t="str">
        <f t="shared" si="947"/>
        <v/>
      </c>
      <c r="ED412" s="27" t="str">
        <f t="shared" si="947"/>
        <v/>
      </c>
      <c r="EE412" s="27" t="str">
        <f t="shared" si="947"/>
        <v/>
      </c>
      <c r="EF412" s="27" t="str">
        <f t="shared" si="947"/>
        <v/>
      </c>
      <c r="EG412" s="27" t="str">
        <f t="shared" si="947"/>
        <v/>
      </c>
      <c r="EH412" s="27" t="str">
        <f t="shared" si="947"/>
        <v/>
      </c>
      <c r="EI412" s="27" t="str">
        <f t="shared" si="947"/>
        <v/>
      </c>
      <c r="EJ412" s="27" t="str">
        <f t="shared" si="947"/>
        <v/>
      </c>
      <c r="EK412" s="27" t="str">
        <f t="shared" si="947"/>
        <v/>
      </c>
      <c r="EL412" s="27" t="str">
        <f t="shared" si="947"/>
        <v/>
      </c>
      <c r="EM412" s="27" t="str">
        <f t="shared" si="947"/>
        <v/>
      </c>
      <c r="EN412" s="27" t="str">
        <f t="shared" si="947"/>
        <v/>
      </c>
      <c r="EO412" s="27" t="str">
        <f t="shared" si="947"/>
        <v/>
      </c>
      <c r="EP412" s="27" t="str">
        <f t="shared" si="947"/>
        <v/>
      </c>
      <c r="EQ412" s="27" t="str">
        <f t="shared" si="947"/>
        <v/>
      </c>
      <c r="ER412" s="27" t="str">
        <f t="shared" si="947"/>
        <v/>
      </c>
      <c r="ES412" s="27" t="str">
        <f t="shared" si="947"/>
        <v/>
      </c>
      <c r="ET412" s="27" t="str">
        <f t="shared" si="947"/>
        <v/>
      </c>
      <c r="EU412" s="27" t="str">
        <f t="shared" si="947"/>
        <v/>
      </c>
      <c r="EV412" s="27" t="str">
        <f t="shared" si="947"/>
        <v/>
      </c>
      <c r="EX412" s="41" t="s">
        <v>210</v>
      </c>
      <c r="EY412" s="29">
        <v>1</v>
      </c>
      <c r="EZ412" s="27" t="str">
        <f t="shared" ref="EZ412:FU412" si="948">IF(EZ331="","",INDEX($B$120:$B$153,MATCH(EZ331,$C$120:$C$153,0)))</f>
        <v/>
      </c>
      <c r="FA412" s="27" t="str">
        <f t="shared" si="948"/>
        <v/>
      </c>
      <c r="FB412" s="27" t="str">
        <f t="shared" si="948"/>
        <v/>
      </c>
      <c r="FC412" s="27" t="str">
        <f t="shared" si="948"/>
        <v/>
      </c>
      <c r="FD412" s="27" t="str">
        <f t="shared" si="948"/>
        <v/>
      </c>
      <c r="FE412" s="27" t="str">
        <f t="shared" si="948"/>
        <v/>
      </c>
      <c r="FF412" s="27" t="str">
        <f t="shared" si="948"/>
        <v/>
      </c>
      <c r="FG412" s="27" t="str">
        <f t="shared" si="948"/>
        <v/>
      </c>
      <c r="FH412" s="27" t="str">
        <f t="shared" si="948"/>
        <v/>
      </c>
      <c r="FI412" s="27" t="str">
        <f t="shared" si="948"/>
        <v/>
      </c>
      <c r="FJ412" s="27" t="str">
        <f t="shared" si="948"/>
        <v/>
      </c>
      <c r="FK412" s="27" t="str">
        <f t="shared" si="948"/>
        <v/>
      </c>
      <c r="FL412" s="27" t="str">
        <f t="shared" si="948"/>
        <v/>
      </c>
      <c r="FM412" s="27" t="str">
        <f t="shared" si="948"/>
        <v/>
      </c>
      <c r="FN412" s="27" t="str">
        <f t="shared" si="948"/>
        <v/>
      </c>
      <c r="FO412" s="27" t="str">
        <f t="shared" si="948"/>
        <v/>
      </c>
      <c r="FP412" s="27" t="str">
        <f t="shared" si="948"/>
        <v/>
      </c>
      <c r="FQ412" s="27" t="str">
        <f t="shared" si="948"/>
        <v/>
      </c>
      <c r="FR412" s="27" t="str">
        <f t="shared" si="948"/>
        <v/>
      </c>
      <c r="FS412" s="27" t="str">
        <f t="shared" si="948"/>
        <v/>
      </c>
      <c r="FT412" s="27" t="str">
        <f t="shared" si="948"/>
        <v/>
      </c>
      <c r="FU412" s="27" t="str">
        <f t="shared" si="948"/>
        <v/>
      </c>
      <c r="FV412" s="27" t="str">
        <f t="shared" si="947"/>
        <v/>
      </c>
    </row>
    <row r="413" spans="9:178" x14ac:dyDescent="0.25">
      <c r="AI413"/>
      <c r="AJ413" s="68"/>
      <c r="AW413" s="41" t="s">
        <v>210</v>
      </c>
      <c r="AX413" s="29">
        <v>2</v>
      </c>
      <c r="AY413" s="27" t="str">
        <f t="shared" si="922"/>
        <v>Нехаева Л.И.</v>
      </c>
      <c r="AZ413" s="27" t="str">
        <f t="shared" si="923"/>
        <v>Горбач Н.Л.</v>
      </c>
      <c r="BA413" s="27" t="str">
        <f t="shared" si="924"/>
        <v>Лозовская А.С.</v>
      </c>
      <c r="BB413" s="27" t="str">
        <f t="shared" si="925"/>
        <v>Сокол Н.В.</v>
      </c>
      <c r="BC413" s="27" t="str">
        <f t="shared" si="926"/>
        <v>Березка Г.А.</v>
      </c>
      <c r="BD413" s="27" t="str">
        <f t="shared" si="927"/>
        <v>Дубак О.Н.</v>
      </c>
      <c r="BE413" s="27" t="str">
        <f t="shared" si="928"/>
        <v>Червоная Т.Р. / Хоменко Ю.В.</v>
      </c>
      <c r="BF413" s="27" t="str">
        <f t="shared" si="929"/>
        <v>Морозов А.Ю.</v>
      </c>
      <c r="BG413" s="27" t="str">
        <f t="shared" si="930"/>
        <v>Новогродская С.Г.</v>
      </c>
      <c r="BH413" s="27" t="str">
        <f t="shared" si="931"/>
        <v>Бинкевич И.В.</v>
      </c>
      <c r="BI413" s="27" t="str">
        <f t="shared" si="932"/>
        <v>Москаль Т.К.</v>
      </c>
      <c r="BJ413" s="27" t="str">
        <f t="shared" si="933"/>
        <v>Орда Г.П.</v>
      </c>
      <c r="BK413" s="27" t="str">
        <f t="shared" si="934"/>
        <v>Каспер В.И.</v>
      </c>
      <c r="BL413" s="27" t="str">
        <f t="shared" si="935"/>
        <v>Труханович С.С.</v>
      </c>
      <c r="BM413" s="27" t="str">
        <f t="shared" si="936"/>
        <v>Орда В.Т. / Мохарь Н.А. / Малахова Е.С.</v>
      </c>
      <c r="BN413" s="27" t="str">
        <f t="shared" si="937"/>
        <v>Семашко Г.М.</v>
      </c>
      <c r="BO413" s="27" t="str">
        <f t="shared" si="938"/>
        <v>Вайтусенок Л.А.</v>
      </c>
      <c r="BP413" s="27" t="str">
        <f t="shared" si="939"/>
        <v>Власевич С.П. / Псыщаница Н.Н.</v>
      </c>
      <c r="BQ413" s="27" t="str">
        <f t="shared" si="940"/>
        <v>Василевская А.В. / Дембя М.Э.</v>
      </c>
      <c r="BR413" s="27" t="str">
        <f t="shared" si="941"/>
        <v/>
      </c>
      <c r="BS413" s="27" t="str">
        <f t="shared" si="942"/>
        <v/>
      </c>
      <c r="BT413" s="27" t="str">
        <f t="shared" si="943"/>
        <v/>
      </c>
      <c r="BU413" s="27" t="str">
        <f t="shared" si="944"/>
        <v/>
      </c>
      <c r="BW413" s="41" t="s">
        <v>210</v>
      </c>
      <c r="BX413" s="29">
        <v>2</v>
      </c>
      <c r="BY413" s="27" t="str">
        <f t="shared" ref="BY413:CU413" si="949">IF(BY332="","",INDEX($B$120:$B$153,MATCH(BY332,$C$120:$C$153,0)))</f>
        <v>Нехаева Л.И.</v>
      </c>
      <c r="BZ413" s="27" t="str">
        <f t="shared" si="949"/>
        <v>Горбач Н.Л.</v>
      </c>
      <c r="CA413" s="27" t="str">
        <f t="shared" si="949"/>
        <v>Лозовская А.С.</v>
      </c>
      <c r="CB413" s="27" t="str">
        <f t="shared" si="949"/>
        <v>Сокол Н.В.</v>
      </c>
      <c r="CC413" s="27" t="str">
        <f t="shared" si="949"/>
        <v>Березка Г.А.</v>
      </c>
      <c r="CD413" s="27" t="str">
        <f t="shared" si="949"/>
        <v>Дубак О.Н.</v>
      </c>
      <c r="CE413" s="27" t="str">
        <f t="shared" si="949"/>
        <v>Червоная Т.Р.</v>
      </c>
      <c r="CF413" s="27" t="str">
        <f t="shared" si="949"/>
        <v>Морозов А.Ю.</v>
      </c>
      <c r="CG413" s="27" t="str">
        <f t="shared" si="949"/>
        <v>Новогродская С.Г.</v>
      </c>
      <c r="CH413" s="27" t="str">
        <f t="shared" si="949"/>
        <v>Бинкевич И.В.</v>
      </c>
      <c r="CI413" s="27" t="str">
        <f t="shared" si="949"/>
        <v>Москаль Т.К.</v>
      </c>
      <c r="CJ413" s="27" t="str">
        <f t="shared" si="949"/>
        <v>Орда Г.П.</v>
      </c>
      <c r="CK413" s="27" t="str">
        <f t="shared" si="949"/>
        <v>Каспер В.И.</v>
      </c>
      <c r="CL413" s="27" t="str">
        <f t="shared" si="949"/>
        <v>Труханович С.С.</v>
      </c>
      <c r="CM413" s="27" t="str">
        <f t="shared" si="949"/>
        <v>Орда В.Т.</v>
      </c>
      <c r="CN413" s="27" t="str">
        <f t="shared" si="949"/>
        <v>Семашко Г.М.</v>
      </c>
      <c r="CO413" s="27" t="str">
        <f t="shared" si="949"/>
        <v>Вайтусенок Л.А.</v>
      </c>
      <c r="CP413" s="27" t="str">
        <f t="shared" si="949"/>
        <v>Власевич С.П.</v>
      </c>
      <c r="CQ413" s="27" t="str">
        <f t="shared" si="949"/>
        <v>Василевская А.В.</v>
      </c>
      <c r="CR413" s="27" t="str">
        <f t="shared" si="949"/>
        <v/>
      </c>
      <c r="CS413" s="27" t="str">
        <f t="shared" si="949"/>
        <v/>
      </c>
      <c r="CT413" s="27" t="str">
        <f t="shared" si="949"/>
        <v/>
      </c>
      <c r="CU413" s="27" t="str">
        <f t="shared" si="949"/>
        <v/>
      </c>
      <c r="CX413" s="41" t="s">
        <v>210</v>
      </c>
      <c r="CY413" s="29">
        <v>2</v>
      </c>
      <c r="CZ413" s="27" t="str">
        <f t="shared" ref="CZ413:DV413" si="950">IF(CZ332="","",INDEX($B$120:$B$153,MATCH(CZ332,$C$120:$C$153,0)))</f>
        <v/>
      </c>
      <c r="DA413" s="27" t="str">
        <f t="shared" si="950"/>
        <v/>
      </c>
      <c r="DB413" s="27" t="str">
        <f t="shared" si="950"/>
        <v/>
      </c>
      <c r="DC413" s="27" t="str">
        <f t="shared" si="950"/>
        <v/>
      </c>
      <c r="DD413" s="27" t="str">
        <f t="shared" si="950"/>
        <v/>
      </c>
      <c r="DE413" s="27" t="str">
        <f t="shared" si="950"/>
        <v/>
      </c>
      <c r="DF413" s="27" t="str">
        <f t="shared" si="950"/>
        <v>Хоменко Ю.В.</v>
      </c>
      <c r="DG413" s="27" t="str">
        <f t="shared" si="950"/>
        <v/>
      </c>
      <c r="DH413" s="27" t="str">
        <f t="shared" si="950"/>
        <v/>
      </c>
      <c r="DI413" s="27" t="str">
        <f t="shared" si="950"/>
        <v/>
      </c>
      <c r="DJ413" s="27" t="str">
        <f t="shared" si="950"/>
        <v/>
      </c>
      <c r="DK413" s="27" t="str">
        <f t="shared" si="950"/>
        <v/>
      </c>
      <c r="DL413" s="27" t="str">
        <f t="shared" si="950"/>
        <v/>
      </c>
      <c r="DM413" s="27" t="str">
        <f t="shared" si="950"/>
        <v/>
      </c>
      <c r="DN413" s="27" t="str">
        <f t="shared" si="950"/>
        <v>Мохарь Н.А.</v>
      </c>
      <c r="DO413" s="27" t="str">
        <f t="shared" si="950"/>
        <v/>
      </c>
      <c r="DP413" s="27" t="str">
        <f t="shared" si="950"/>
        <v/>
      </c>
      <c r="DQ413" s="27" t="str">
        <f t="shared" si="950"/>
        <v>Псыщаница Н.Н.</v>
      </c>
      <c r="DR413" s="27" t="str">
        <f t="shared" si="950"/>
        <v>Дембя М.Э.</v>
      </c>
      <c r="DS413" s="27" t="str">
        <f t="shared" si="950"/>
        <v/>
      </c>
      <c r="DT413" s="27" t="str">
        <f t="shared" si="950"/>
        <v/>
      </c>
      <c r="DU413" s="27" t="str">
        <f t="shared" si="950"/>
        <v/>
      </c>
      <c r="DV413" s="27" t="str">
        <f t="shared" si="950"/>
        <v/>
      </c>
      <c r="DX413" s="41" t="s">
        <v>210</v>
      </c>
      <c r="DY413" s="29">
        <v>2</v>
      </c>
      <c r="DZ413" s="27" t="str">
        <f t="shared" ref="DZ413:FV413" si="951">IF(DZ332="","",INDEX($B$120:$B$153,MATCH(DZ332,$C$120:$C$153,0)))</f>
        <v/>
      </c>
      <c r="EA413" s="27" t="str">
        <f t="shared" si="951"/>
        <v/>
      </c>
      <c r="EB413" s="27" t="str">
        <f t="shared" si="951"/>
        <v/>
      </c>
      <c r="EC413" s="27" t="str">
        <f t="shared" si="951"/>
        <v/>
      </c>
      <c r="ED413" s="27" t="str">
        <f t="shared" si="951"/>
        <v/>
      </c>
      <c r="EE413" s="27" t="str">
        <f t="shared" si="951"/>
        <v/>
      </c>
      <c r="EF413" s="27" t="str">
        <f t="shared" si="951"/>
        <v/>
      </c>
      <c r="EG413" s="27" t="str">
        <f t="shared" si="951"/>
        <v/>
      </c>
      <c r="EH413" s="27" t="str">
        <f t="shared" si="951"/>
        <v/>
      </c>
      <c r="EI413" s="27" t="str">
        <f t="shared" si="951"/>
        <v/>
      </c>
      <c r="EJ413" s="27" t="str">
        <f t="shared" si="951"/>
        <v/>
      </c>
      <c r="EK413" s="27" t="str">
        <f t="shared" si="951"/>
        <v/>
      </c>
      <c r="EL413" s="27" t="str">
        <f t="shared" si="951"/>
        <v/>
      </c>
      <c r="EM413" s="27" t="str">
        <f t="shared" si="951"/>
        <v/>
      </c>
      <c r="EN413" s="27" t="str">
        <f t="shared" si="951"/>
        <v>Малахова Е.С.</v>
      </c>
      <c r="EO413" s="27" t="str">
        <f t="shared" si="951"/>
        <v/>
      </c>
      <c r="EP413" s="27" t="str">
        <f t="shared" si="951"/>
        <v/>
      </c>
      <c r="EQ413" s="27" t="str">
        <f t="shared" si="951"/>
        <v/>
      </c>
      <c r="ER413" s="27" t="str">
        <f t="shared" si="951"/>
        <v/>
      </c>
      <c r="ES413" s="27" t="str">
        <f t="shared" si="951"/>
        <v/>
      </c>
      <c r="ET413" s="27" t="str">
        <f t="shared" si="951"/>
        <v/>
      </c>
      <c r="EU413" s="27" t="str">
        <f t="shared" si="951"/>
        <v/>
      </c>
      <c r="EV413" s="27" t="str">
        <f t="shared" si="951"/>
        <v/>
      </c>
      <c r="EX413" s="41" t="s">
        <v>210</v>
      </c>
      <c r="EY413" s="29">
        <v>2</v>
      </c>
      <c r="EZ413" s="27" t="str">
        <f t="shared" ref="EZ413:FU413" si="952">IF(EZ332="","",INDEX($B$120:$B$153,MATCH(EZ332,$C$120:$C$153,0)))</f>
        <v/>
      </c>
      <c r="FA413" s="27" t="str">
        <f t="shared" si="952"/>
        <v/>
      </c>
      <c r="FB413" s="27" t="str">
        <f t="shared" si="952"/>
        <v/>
      </c>
      <c r="FC413" s="27" t="str">
        <f t="shared" si="952"/>
        <v/>
      </c>
      <c r="FD413" s="27" t="str">
        <f t="shared" si="952"/>
        <v/>
      </c>
      <c r="FE413" s="27" t="str">
        <f t="shared" si="952"/>
        <v/>
      </c>
      <c r="FF413" s="27" t="str">
        <f t="shared" si="952"/>
        <v/>
      </c>
      <c r="FG413" s="27" t="str">
        <f t="shared" si="952"/>
        <v/>
      </c>
      <c r="FH413" s="27" t="str">
        <f t="shared" si="952"/>
        <v/>
      </c>
      <c r="FI413" s="27" t="str">
        <f t="shared" si="952"/>
        <v/>
      </c>
      <c r="FJ413" s="27" t="str">
        <f t="shared" si="952"/>
        <v/>
      </c>
      <c r="FK413" s="27" t="str">
        <f t="shared" si="952"/>
        <v/>
      </c>
      <c r="FL413" s="27" t="str">
        <f t="shared" si="952"/>
        <v/>
      </c>
      <c r="FM413" s="27" t="str">
        <f t="shared" si="952"/>
        <v/>
      </c>
      <c r="FN413" s="27" t="str">
        <f t="shared" si="952"/>
        <v/>
      </c>
      <c r="FO413" s="27" t="str">
        <f t="shared" si="952"/>
        <v/>
      </c>
      <c r="FP413" s="27" t="str">
        <f t="shared" si="952"/>
        <v/>
      </c>
      <c r="FQ413" s="27" t="str">
        <f t="shared" si="952"/>
        <v/>
      </c>
      <c r="FR413" s="27" t="str">
        <f t="shared" si="952"/>
        <v/>
      </c>
      <c r="FS413" s="27" t="str">
        <f t="shared" si="952"/>
        <v/>
      </c>
      <c r="FT413" s="27" t="str">
        <f t="shared" si="952"/>
        <v/>
      </c>
      <c r="FU413" s="27" t="str">
        <f t="shared" si="952"/>
        <v/>
      </c>
      <c r="FV413" s="27" t="str">
        <f t="shared" si="951"/>
        <v/>
      </c>
    </row>
    <row r="414" spans="9:178" x14ac:dyDescent="0.25">
      <c r="AI414"/>
      <c r="AJ414" s="68"/>
      <c r="AW414" s="41" t="s">
        <v>210</v>
      </c>
      <c r="AX414" s="29">
        <v>3</v>
      </c>
      <c r="AY414" s="27" t="str">
        <f t="shared" si="922"/>
        <v>Сокол Н.В.</v>
      </c>
      <c r="AZ414" s="27" t="str">
        <f t="shared" si="923"/>
        <v>Лозовская А.С.</v>
      </c>
      <c r="BA414" s="27" t="str">
        <f t="shared" si="924"/>
        <v>Березка Г.А.</v>
      </c>
      <c r="BB414" s="27" t="str">
        <f t="shared" si="925"/>
        <v>Новогродская С.Г.</v>
      </c>
      <c r="BC414" s="27" t="str">
        <f t="shared" si="926"/>
        <v>Дубак О.Н.</v>
      </c>
      <c r="BD414" s="27" t="str">
        <f t="shared" si="927"/>
        <v>Орда Г.П.</v>
      </c>
      <c r="BE414" s="27" t="str">
        <f t="shared" si="928"/>
        <v>Василевская А.В. / Малахова Е.С.</v>
      </c>
      <c r="BF414" s="27" t="str">
        <f t="shared" si="929"/>
        <v>Ярошевич Е. В. / Псыщаница Н.Н.</v>
      </c>
      <c r="BG414" s="27" t="str">
        <f t="shared" si="930"/>
        <v>Борисевич Л. А. / Ярмантович К.В.</v>
      </c>
      <c r="BH414" s="27" t="str">
        <f t="shared" si="931"/>
        <v>Червоная Т.Р. / Хоменко Ю.В.</v>
      </c>
      <c r="BI414" s="27" t="str">
        <f t="shared" si="932"/>
        <v>Москаль Т.К.</v>
      </c>
      <c r="BJ414" s="27" t="str">
        <f t="shared" si="933"/>
        <v>Бинкевич И.В.</v>
      </c>
      <c r="BK414" s="27" t="str">
        <f t="shared" si="934"/>
        <v>Жегало Т.В.</v>
      </c>
      <c r="BL414" s="27" t="str">
        <f t="shared" si="935"/>
        <v>Каспер В.И.</v>
      </c>
      <c r="BM414" s="27" t="str">
        <f t="shared" si="936"/>
        <v>Семашко Г.М. / Орда В.Т.</v>
      </c>
      <c r="BN414" s="27" t="str">
        <f t="shared" si="937"/>
        <v>Морозов А.Ю.</v>
      </c>
      <c r="BO414" s="27" t="str">
        <f t="shared" si="938"/>
        <v>Мохарь Н.А. / Власевич С.П.</v>
      </c>
      <c r="BP414" s="27" t="str">
        <f t="shared" si="939"/>
        <v/>
      </c>
      <c r="BQ414" s="27" t="str">
        <f t="shared" si="940"/>
        <v/>
      </c>
      <c r="BR414" s="27" t="str">
        <f t="shared" si="941"/>
        <v/>
      </c>
      <c r="BS414" s="27" t="str">
        <f t="shared" si="942"/>
        <v/>
      </c>
      <c r="BT414" s="27" t="str">
        <f t="shared" si="943"/>
        <v/>
      </c>
      <c r="BU414" s="27" t="str">
        <f t="shared" si="944"/>
        <v/>
      </c>
      <c r="BW414" s="41" t="s">
        <v>210</v>
      </c>
      <c r="BX414" s="29">
        <v>3</v>
      </c>
      <c r="BY414" s="27" t="str">
        <f t="shared" ref="BY414:CU414" si="953">IF(BY333="","",INDEX($B$120:$B$153,MATCH(BY333,$C$120:$C$153,0)))</f>
        <v>Сокол Н.В.</v>
      </c>
      <c r="BZ414" s="27" t="str">
        <f t="shared" si="953"/>
        <v>Лозовская А.С.</v>
      </c>
      <c r="CA414" s="27" t="str">
        <f t="shared" si="953"/>
        <v>Березка Г.А.</v>
      </c>
      <c r="CB414" s="27" t="str">
        <f t="shared" si="953"/>
        <v>Новогродская С.Г.</v>
      </c>
      <c r="CC414" s="27" t="str">
        <f t="shared" si="953"/>
        <v>Дубак О.Н.</v>
      </c>
      <c r="CD414" s="27" t="str">
        <f t="shared" si="953"/>
        <v>Орда Г.П.</v>
      </c>
      <c r="CE414" s="27" t="str">
        <f t="shared" si="953"/>
        <v>Василевская А.В.</v>
      </c>
      <c r="CF414" s="27" t="str">
        <f t="shared" si="953"/>
        <v>Ярошевич Е. В.</v>
      </c>
      <c r="CG414" s="27" t="str">
        <f t="shared" si="953"/>
        <v>Борисевич Л. А.</v>
      </c>
      <c r="CH414" s="27" t="str">
        <f t="shared" si="953"/>
        <v>Червоная Т.Р.</v>
      </c>
      <c r="CI414" s="27" t="str">
        <f t="shared" si="953"/>
        <v>Москаль Т.К.</v>
      </c>
      <c r="CJ414" s="27" t="str">
        <f t="shared" si="953"/>
        <v>Бинкевич И.В.</v>
      </c>
      <c r="CK414" s="27" t="str">
        <f t="shared" si="953"/>
        <v>Жегало Т.В.</v>
      </c>
      <c r="CL414" s="27" t="str">
        <f t="shared" si="953"/>
        <v>Каспер В.И.</v>
      </c>
      <c r="CM414" s="27" t="str">
        <f t="shared" si="953"/>
        <v>Семашко Г.М.</v>
      </c>
      <c r="CN414" s="27" t="str">
        <f t="shared" si="953"/>
        <v>Морозов А.Ю.</v>
      </c>
      <c r="CO414" s="27" t="str">
        <f t="shared" si="953"/>
        <v>Мохарь Н.А.</v>
      </c>
      <c r="CP414" s="27" t="str">
        <f t="shared" si="953"/>
        <v/>
      </c>
      <c r="CQ414" s="27" t="str">
        <f t="shared" si="953"/>
        <v/>
      </c>
      <c r="CR414" s="27" t="str">
        <f t="shared" si="953"/>
        <v/>
      </c>
      <c r="CS414" s="27" t="str">
        <f t="shared" si="953"/>
        <v/>
      </c>
      <c r="CT414" s="27" t="str">
        <f t="shared" si="953"/>
        <v/>
      </c>
      <c r="CU414" s="27" t="str">
        <f t="shared" si="953"/>
        <v/>
      </c>
      <c r="CX414" s="41" t="s">
        <v>210</v>
      </c>
      <c r="CY414" s="29">
        <v>3</v>
      </c>
      <c r="CZ414" s="27" t="str">
        <f t="shared" ref="CZ414:DV414" si="954">IF(CZ333="","",INDEX($B$120:$B$153,MATCH(CZ333,$C$120:$C$153,0)))</f>
        <v/>
      </c>
      <c r="DA414" s="27" t="str">
        <f t="shared" si="954"/>
        <v/>
      </c>
      <c r="DB414" s="27" t="str">
        <f t="shared" si="954"/>
        <v/>
      </c>
      <c r="DC414" s="27" t="str">
        <f t="shared" si="954"/>
        <v/>
      </c>
      <c r="DD414" s="27" t="str">
        <f t="shared" si="954"/>
        <v/>
      </c>
      <c r="DE414" s="27" t="str">
        <f t="shared" si="954"/>
        <v/>
      </c>
      <c r="DF414" s="27" t="str">
        <f t="shared" si="954"/>
        <v>Малахова Е.С.</v>
      </c>
      <c r="DG414" s="27" t="str">
        <f t="shared" si="954"/>
        <v>Псыщаница Н.Н.</v>
      </c>
      <c r="DH414" s="27" t="str">
        <f t="shared" si="954"/>
        <v>Ярмантович К.В.</v>
      </c>
      <c r="DI414" s="27" t="str">
        <f t="shared" si="954"/>
        <v>Хоменко Ю.В.</v>
      </c>
      <c r="DJ414" s="27" t="str">
        <f t="shared" si="954"/>
        <v/>
      </c>
      <c r="DK414" s="27" t="str">
        <f t="shared" si="954"/>
        <v/>
      </c>
      <c r="DL414" s="27" t="str">
        <f t="shared" si="954"/>
        <v/>
      </c>
      <c r="DM414" s="27" t="str">
        <f t="shared" si="954"/>
        <v/>
      </c>
      <c r="DN414" s="27" t="str">
        <f t="shared" si="954"/>
        <v>Орда В.Т.</v>
      </c>
      <c r="DO414" s="27" t="str">
        <f t="shared" si="954"/>
        <v/>
      </c>
      <c r="DP414" s="27" t="str">
        <f t="shared" si="954"/>
        <v>Власевич С.П.</v>
      </c>
      <c r="DQ414" s="27" t="str">
        <f t="shared" si="954"/>
        <v/>
      </c>
      <c r="DR414" s="27" t="str">
        <f t="shared" si="954"/>
        <v/>
      </c>
      <c r="DS414" s="27" t="str">
        <f t="shared" si="954"/>
        <v/>
      </c>
      <c r="DT414" s="27" t="str">
        <f t="shared" si="954"/>
        <v/>
      </c>
      <c r="DU414" s="27" t="str">
        <f t="shared" si="954"/>
        <v/>
      </c>
      <c r="DV414" s="27" t="str">
        <f t="shared" si="954"/>
        <v/>
      </c>
      <c r="DX414" s="41" t="s">
        <v>210</v>
      </c>
      <c r="DY414" s="29">
        <v>3</v>
      </c>
      <c r="DZ414" s="27" t="str">
        <f t="shared" ref="DZ414:FV414" si="955">IF(DZ333="","",INDEX($B$120:$B$153,MATCH(DZ333,$C$120:$C$153,0)))</f>
        <v/>
      </c>
      <c r="EA414" s="27" t="str">
        <f t="shared" si="955"/>
        <v/>
      </c>
      <c r="EB414" s="27" t="str">
        <f t="shared" si="955"/>
        <v/>
      </c>
      <c r="EC414" s="27" t="str">
        <f t="shared" si="955"/>
        <v/>
      </c>
      <c r="ED414" s="27" t="str">
        <f t="shared" si="955"/>
        <v/>
      </c>
      <c r="EE414" s="27" t="str">
        <f t="shared" si="955"/>
        <v/>
      </c>
      <c r="EF414" s="27" t="str">
        <f t="shared" si="955"/>
        <v/>
      </c>
      <c r="EG414" s="27" t="str">
        <f t="shared" si="955"/>
        <v/>
      </c>
      <c r="EH414" s="27" t="str">
        <f t="shared" si="955"/>
        <v/>
      </c>
      <c r="EI414" s="27" t="str">
        <f t="shared" si="955"/>
        <v/>
      </c>
      <c r="EJ414" s="27" t="str">
        <f t="shared" si="955"/>
        <v/>
      </c>
      <c r="EK414" s="27" t="str">
        <f t="shared" si="955"/>
        <v/>
      </c>
      <c r="EL414" s="27" t="str">
        <f t="shared" si="955"/>
        <v/>
      </c>
      <c r="EM414" s="27" t="str">
        <f t="shared" si="955"/>
        <v/>
      </c>
      <c r="EN414" s="27" t="str">
        <f t="shared" si="955"/>
        <v/>
      </c>
      <c r="EO414" s="27" t="str">
        <f t="shared" si="955"/>
        <v/>
      </c>
      <c r="EP414" s="27" t="str">
        <f t="shared" si="955"/>
        <v/>
      </c>
      <c r="EQ414" s="27" t="str">
        <f t="shared" si="955"/>
        <v/>
      </c>
      <c r="ER414" s="27" t="str">
        <f t="shared" si="955"/>
        <v/>
      </c>
      <c r="ES414" s="27" t="str">
        <f t="shared" si="955"/>
        <v/>
      </c>
      <c r="ET414" s="27" t="str">
        <f t="shared" si="955"/>
        <v/>
      </c>
      <c r="EU414" s="27" t="str">
        <f t="shared" si="955"/>
        <v/>
      </c>
      <c r="EV414" s="27" t="str">
        <f t="shared" si="955"/>
        <v/>
      </c>
      <c r="EX414" s="41" t="s">
        <v>210</v>
      </c>
      <c r="EY414" s="29">
        <v>3</v>
      </c>
      <c r="EZ414" s="27" t="str">
        <f t="shared" ref="EZ414:FU414" si="956">IF(EZ333="","",INDEX($B$120:$B$153,MATCH(EZ333,$C$120:$C$153,0)))</f>
        <v/>
      </c>
      <c r="FA414" s="27" t="str">
        <f t="shared" si="956"/>
        <v/>
      </c>
      <c r="FB414" s="27" t="str">
        <f t="shared" si="956"/>
        <v/>
      </c>
      <c r="FC414" s="27" t="str">
        <f t="shared" si="956"/>
        <v/>
      </c>
      <c r="FD414" s="27" t="str">
        <f t="shared" si="956"/>
        <v/>
      </c>
      <c r="FE414" s="27" t="str">
        <f t="shared" si="956"/>
        <v/>
      </c>
      <c r="FF414" s="27" t="str">
        <f t="shared" si="956"/>
        <v/>
      </c>
      <c r="FG414" s="27" t="str">
        <f t="shared" si="956"/>
        <v/>
      </c>
      <c r="FH414" s="27" t="str">
        <f t="shared" si="956"/>
        <v/>
      </c>
      <c r="FI414" s="27" t="str">
        <f t="shared" si="956"/>
        <v/>
      </c>
      <c r="FJ414" s="27" t="str">
        <f t="shared" si="956"/>
        <v/>
      </c>
      <c r="FK414" s="27" t="str">
        <f t="shared" si="956"/>
        <v/>
      </c>
      <c r="FL414" s="27" t="str">
        <f t="shared" si="956"/>
        <v/>
      </c>
      <c r="FM414" s="27" t="str">
        <f t="shared" si="956"/>
        <v/>
      </c>
      <c r="FN414" s="27" t="str">
        <f t="shared" si="956"/>
        <v/>
      </c>
      <c r="FO414" s="27" t="str">
        <f t="shared" si="956"/>
        <v/>
      </c>
      <c r="FP414" s="27" t="str">
        <f t="shared" si="956"/>
        <v/>
      </c>
      <c r="FQ414" s="27" t="str">
        <f t="shared" si="956"/>
        <v/>
      </c>
      <c r="FR414" s="27" t="str">
        <f t="shared" si="956"/>
        <v/>
      </c>
      <c r="FS414" s="27" t="str">
        <f t="shared" si="956"/>
        <v/>
      </c>
      <c r="FT414" s="27" t="str">
        <f t="shared" si="956"/>
        <v/>
      </c>
      <c r="FU414" s="27" t="str">
        <f t="shared" si="956"/>
        <v/>
      </c>
      <c r="FV414" s="27" t="str">
        <f t="shared" si="955"/>
        <v/>
      </c>
    </row>
    <row r="415" spans="9:178" x14ac:dyDescent="0.25">
      <c r="AI415"/>
      <c r="AJ415" s="68"/>
      <c r="AW415" s="41" t="s">
        <v>210</v>
      </c>
      <c r="AX415" s="29">
        <v>4</v>
      </c>
      <c r="AY415" s="27" t="str">
        <f t="shared" si="922"/>
        <v>Сокол Н.В.</v>
      </c>
      <c r="AZ415" s="27" t="str">
        <f t="shared" si="923"/>
        <v>Лозовская А.С.</v>
      </c>
      <c r="BA415" s="27" t="str">
        <f t="shared" si="924"/>
        <v>Коршак О.С.</v>
      </c>
      <c r="BB415" s="27" t="str">
        <f t="shared" si="925"/>
        <v>Каспер В.И.</v>
      </c>
      <c r="BC415" s="27" t="str">
        <f t="shared" si="926"/>
        <v>Москаль Т.К.</v>
      </c>
      <c r="BD415" s="27" t="str">
        <f t="shared" si="927"/>
        <v>Березка Г.А.</v>
      </c>
      <c r="BE415" s="27" t="str">
        <f t="shared" si="928"/>
        <v>Новогродская С.Г.</v>
      </c>
      <c r="BF415" s="27" t="str">
        <f t="shared" si="929"/>
        <v>Дубак О.Н.</v>
      </c>
      <c r="BG415" s="27" t="str">
        <f t="shared" si="930"/>
        <v>Малахова Е.С. / Хоменко Ю.В.</v>
      </c>
      <c r="BH415" s="27" t="str">
        <f t="shared" si="931"/>
        <v>Орда В.Т.</v>
      </c>
      <c r="BI415" s="27" t="str">
        <f t="shared" si="932"/>
        <v>Бинкевич И.В.</v>
      </c>
      <c r="BJ415" s="27" t="str">
        <f t="shared" si="933"/>
        <v>Морозов А.Ю.</v>
      </c>
      <c r="BK415" s="27" t="str">
        <f t="shared" si="934"/>
        <v>Орда Г.П.</v>
      </c>
      <c r="BL415" s="27" t="str">
        <f t="shared" si="935"/>
        <v>Жегало Т.В.</v>
      </c>
      <c r="BM415" s="27" t="str">
        <f t="shared" si="936"/>
        <v>Червоная Т.Р.</v>
      </c>
      <c r="BN415" s="27" t="str">
        <f t="shared" si="937"/>
        <v>Мохарь Н.А.</v>
      </c>
      <c r="BO415" s="27" t="str">
        <f t="shared" si="938"/>
        <v>Семашко Г.М.</v>
      </c>
      <c r="BP415" s="27" t="str">
        <f t="shared" si="939"/>
        <v/>
      </c>
      <c r="BQ415" s="27" t="str">
        <f t="shared" si="940"/>
        <v/>
      </c>
      <c r="BR415" s="27" t="str">
        <f t="shared" si="941"/>
        <v/>
      </c>
      <c r="BS415" s="27" t="str">
        <f t="shared" si="942"/>
        <v>Власевич С.П. / Псыщаница Н.Н.</v>
      </c>
      <c r="BT415" s="27" t="str">
        <f t="shared" si="943"/>
        <v>Ярошевич Е. В. / Дембя М.Э.</v>
      </c>
      <c r="BU415" s="27" t="str">
        <f t="shared" si="944"/>
        <v>Василевская А.В. / Ярмантович К.В.</v>
      </c>
      <c r="BW415" s="41" t="s">
        <v>210</v>
      </c>
      <c r="BX415" s="29">
        <v>4</v>
      </c>
      <c r="BY415" s="27" t="str">
        <f t="shared" ref="BY415:CU415" si="957">IF(BY334="","",INDEX($B$120:$B$153,MATCH(BY334,$C$120:$C$153,0)))</f>
        <v>Сокол Н.В.</v>
      </c>
      <c r="BZ415" s="27" t="str">
        <f t="shared" si="957"/>
        <v>Лозовская А.С.</v>
      </c>
      <c r="CA415" s="27" t="str">
        <f t="shared" si="957"/>
        <v>Коршак О.С.</v>
      </c>
      <c r="CB415" s="27" t="str">
        <f t="shared" si="957"/>
        <v>Каспер В.И.</v>
      </c>
      <c r="CC415" s="27" t="str">
        <f t="shared" si="957"/>
        <v>Москаль Т.К.</v>
      </c>
      <c r="CD415" s="27" t="str">
        <f t="shared" si="957"/>
        <v>Березка Г.А.</v>
      </c>
      <c r="CE415" s="27" t="str">
        <f t="shared" si="957"/>
        <v>Новогродская С.Г.</v>
      </c>
      <c r="CF415" s="27" t="str">
        <f t="shared" si="957"/>
        <v>Дубак О.Н.</v>
      </c>
      <c r="CG415" s="27" t="str">
        <f t="shared" si="957"/>
        <v>Малахова Е.С.</v>
      </c>
      <c r="CH415" s="27" t="str">
        <f t="shared" si="957"/>
        <v>Орда В.Т.</v>
      </c>
      <c r="CI415" s="27" t="str">
        <f t="shared" si="957"/>
        <v>Бинкевич И.В.</v>
      </c>
      <c r="CJ415" s="27" t="str">
        <f t="shared" si="957"/>
        <v>Морозов А.Ю.</v>
      </c>
      <c r="CK415" s="27" t="str">
        <f t="shared" si="957"/>
        <v>Орда Г.П.</v>
      </c>
      <c r="CL415" s="27" t="str">
        <f t="shared" si="957"/>
        <v>Жегало Т.В.</v>
      </c>
      <c r="CM415" s="27" t="str">
        <f t="shared" si="957"/>
        <v>Червоная Т.Р.</v>
      </c>
      <c r="CN415" s="27" t="str">
        <f t="shared" si="957"/>
        <v>Мохарь Н.А.</v>
      </c>
      <c r="CO415" s="27" t="str">
        <f t="shared" si="957"/>
        <v>Семашко Г.М.</v>
      </c>
      <c r="CP415" s="27" t="str">
        <f t="shared" si="957"/>
        <v/>
      </c>
      <c r="CQ415" s="27" t="str">
        <f t="shared" si="957"/>
        <v/>
      </c>
      <c r="CR415" s="27" t="str">
        <f t="shared" si="957"/>
        <v/>
      </c>
      <c r="CS415" s="27" t="str">
        <f t="shared" si="957"/>
        <v>Власевич С.П.</v>
      </c>
      <c r="CT415" s="27" t="str">
        <f t="shared" si="957"/>
        <v>Ярошевич Е. В.</v>
      </c>
      <c r="CU415" s="27" t="str">
        <f t="shared" si="957"/>
        <v>Василевская А.В.</v>
      </c>
      <c r="CX415" s="41" t="s">
        <v>210</v>
      </c>
      <c r="CY415" s="29">
        <v>4</v>
      </c>
      <c r="CZ415" s="27" t="str">
        <f t="shared" ref="CZ415:DV415" si="958">IF(CZ334="","",INDEX($B$120:$B$153,MATCH(CZ334,$C$120:$C$153,0)))</f>
        <v/>
      </c>
      <c r="DA415" s="27" t="str">
        <f t="shared" si="958"/>
        <v/>
      </c>
      <c r="DB415" s="27" t="str">
        <f t="shared" si="958"/>
        <v/>
      </c>
      <c r="DC415" s="27" t="str">
        <f t="shared" si="958"/>
        <v/>
      </c>
      <c r="DD415" s="27" t="str">
        <f t="shared" si="958"/>
        <v/>
      </c>
      <c r="DE415" s="27" t="str">
        <f t="shared" si="958"/>
        <v/>
      </c>
      <c r="DF415" s="27" t="str">
        <f t="shared" si="958"/>
        <v/>
      </c>
      <c r="DG415" s="27" t="str">
        <f t="shared" si="958"/>
        <v/>
      </c>
      <c r="DH415" s="27" t="str">
        <f t="shared" si="958"/>
        <v>Хоменко Ю.В.</v>
      </c>
      <c r="DI415" s="27" t="str">
        <f t="shared" si="958"/>
        <v/>
      </c>
      <c r="DJ415" s="27" t="str">
        <f t="shared" si="958"/>
        <v/>
      </c>
      <c r="DK415" s="27" t="str">
        <f t="shared" si="958"/>
        <v/>
      </c>
      <c r="DL415" s="27" t="str">
        <f t="shared" si="958"/>
        <v/>
      </c>
      <c r="DM415" s="27" t="str">
        <f t="shared" si="958"/>
        <v/>
      </c>
      <c r="DN415" s="27" t="str">
        <f t="shared" si="958"/>
        <v/>
      </c>
      <c r="DO415" s="27" t="str">
        <f t="shared" si="958"/>
        <v/>
      </c>
      <c r="DP415" s="27" t="str">
        <f t="shared" si="958"/>
        <v/>
      </c>
      <c r="DQ415" s="27" t="str">
        <f t="shared" si="958"/>
        <v/>
      </c>
      <c r="DR415" s="27" t="str">
        <f t="shared" si="958"/>
        <v/>
      </c>
      <c r="DS415" s="27" t="str">
        <f t="shared" si="958"/>
        <v/>
      </c>
      <c r="DT415" s="27" t="str">
        <f t="shared" si="958"/>
        <v>Псыщаница Н.Н.</v>
      </c>
      <c r="DU415" s="27" t="str">
        <f t="shared" si="958"/>
        <v>Дембя М.Э.</v>
      </c>
      <c r="DV415" s="27" t="str">
        <f t="shared" si="958"/>
        <v>Ярмантович К.В.</v>
      </c>
      <c r="DX415" s="41" t="s">
        <v>210</v>
      </c>
      <c r="DY415" s="29">
        <v>4</v>
      </c>
      <c r="DZ415" s="27" t="str">
        <f t="shared" ref="DZ415:FV415" si="959">IF(DZ334="","",INDEX($B$120:$B$153,MATCH(DZ334,$C$120:$C$153,0)))</f>
        <v/>
      </c>
      <c r="EA415" s="27" t="str">
        <f t="shared" si="959"/>
        <v/>
      </c>
      <c r="EB415" s="27" t="str">
        <f t="shared" si="959"/>
        <v/>
      </c>
      <c r="EC415" s="27" t="str">
        <f t="shared" si="959"/>
        <v/>
      </c>
      <c r="ED415" s="27" t="str">
        <f t="shared" si="959"/>
        <v/>
      </c>
      <c r="EE415" s="27" t="str">
        <f t="shared" si="959"/>
        <v/>
      </c>
      <c r="EF415" s="27" t="str">
        <f t="shared" si="959"/>
        <v/>
      </c>
      <c r="EG415" s="27" t="str">
        <f t="shared" si="959"/>
        <v/>
      </c>
      <c r="EH415" s="27" t="str">
        <f t="shared" si="959"/>
        <v/>
      </c>
      <c r="EI415" s="27" t="str">
        <f t="shared" si="959"/>
        <v/>
      </c>
      <c r="EJ415" s="27" t="str">
        <f t="shared" si="959"/>
        <v/>
      </c>
      <c r="EK415" s="27" t="str">
        <f t="shared" si="959"/>
        <v/>
      </c>
      <c r="EL415" s="27" t="str">
        <f t="shared" si="959"/>
        <v/>
      </c>
      <c r="EM415" s="27" t="str">
        <f t="shared" si="959"/>
        <v/>
      </c>
      <c r="EN415" s="27" t="str">
        <f t="shared" si="959"/>
        <v/>
      </c>
      <c r="EO415" s="27" t="str">
        <f t="shared" si="959"/>
        <v/>
      </c>
      <c r="EP415" s="27" t="str">
        <f t="shared" si="959"/>
        <v/>
      </c>
      <c r="EQ415" s="27" t="str">
        <f t="shared" si="959"/>
        <v/>
      </c>
      <c r="ER415" s="27" t="str">
        <f t="shared" si="959"/>
        <v/>
      </c>
      <c r="ES415" s="27" t="str">
        <f t="shared" si="959"/>
        <v/>
      </c>
      <c r="ET415" s="27" t="str">
        <f t="shared" si="959"/>
        <v/>
      </c>
      <c r="EU415" s="27" t="str">
        <f t="shared" si="959"/>
        <v/>
      </c>
      <c r="EV415" s="27" t="str">
        <f t="shared" si="959"/>
        <v/>
      </c>
      <c r="EX415" s="41" t="s">
        <v>210</v>
      </c>
      <c r="EY415" s="29">
        <v>4</v>
      </c>
      <c r="EZ415" s="27" t="str">
        <f t="shared" ref="EZ415:FU415" si="960">IF(EZ334="","",INDEX($B$120:$B$153,MATCH(EZ334,$C$120:$C$153,0)))</f>
        <v/>
      </c>
      <c r="FA415" s="27" t="str">
        <f t="shared" si="960"/>
        <v/>
      </c>
      <c r="FB415" s="27" t="str">
        <f t="shared" si="960"/>
        <v/>
      </c>
      <c r="FC415" s="27" t="str">
        <f t="shared" si="960"/>
        <v/>
      </c>
      <c r="FD415" s="27" t="str">
        <f t="shared" si="960"/>
        <v/>
      </c>
      <c r="FE415" s="27" t="str">
        <f t="shared" si="960"/>
        <v/>
      </c>
      <c r="FF415" s="27" t="str">
        <f t="shared" si="960"/>
        <v/>
      </c>
      <c r="FG415" s="27" t="str">
        <f t="shared" si="960"/>
        <v/>
      </c>
      <c r="FH415" s="27" t="str">
        <f t="shared" si="960"/>
        <v/>
      </c>
      <c r="FI415" s="27" t="str">
        <f t="shared" si="960"/>
        <v/>
      </c>
      <c r="FJ415" s="27" t="str">
        <f t="shared" si="960"/>
        <v/>
      </c>
      <c r="FK415" s="27" t="str">
        <f t="shared" si="960"/>
        <v/>
      </c>
      <c r="FL415" s="27" t="str">
        <f t="shared" si="960"/>
        <v/>
      </c>
      <c r="FM415" s="27" t="str">
        <f t="shared" si="960"/>
        <v/>
      </c>
      <c r="FN415" s="27" t="str">
        <f t="shared" si="960"/>
        <v/>
      </c>
      <c r="FO415" s="27" t="str">
        <f t="shared" si="960"/>
        <v/>
      </c>
      <c r="FP415" s="27" t="str">
        <f t="shared" si="960"/>
        <v/>
      </c>
      <c r="FQ415" s="27" t="str">
        <f t="shared" si="960"/>
        <v/>
      </c>
      <c r="FR415" s="27" t="str">
        <f t="shared" si="960"/>
        <v/>
      </c>
      <c r="FS415" s="27" t="str">
        <f t="shared" si="960"/>
        <v/>
      </c>
      <c r="FT415" s="27" t="str">
        <f t="shared" si="960"/>
        <v/>
      </c>
      <c r="FU415" s="27" t="str">
        <f t="shared" si="960"/>
        <v/>
      </c>
      <c r="FV415" s="27" t="str">
        <f t="shared" si="959"/>
        <v/>
      </c>
    </row>
    <row r="416" spans="9:178" x14ac:dyDescent="0.25">
      <c r="AI416"/>
      <c r="AJ416" s="68"/>
      <c r="AW416" s="41" t="s">
        <v>210</v>
      </c>
      <c r="AX416" s="29">
        <v>5</v>
      </c>
      <c r="AY416" s="27" t="str">
        <f t="shared" si="922"/>
        <v>Каспер В.И.</v>
      </c>
      <c r="AZ416" s="27" t="str">
        <f t="shared" si="923"/>
        <v>Коршак О.С.</v>
      </c>
      <c r="BA416" s="27" t="str">
        <f t="shared" si="924"/>
        <v>Горбач Н.Л.</v>
      </c>
      <c r="BB416" s="27" t="str">
        <f t="shared" si="925"/>
        <v>Дубак О.Н.</v>
      </c>
      <c r="BC416" s="27" t="str">
        <f t="shared" si="926"/>
        <v>Москаль Т.К.</v>
      </c>
      <c r="BD416" s="27" t="str">
        <f t="shared" si="927"/>
        <v>Морозов А.Ю.</v>
      </c>
      <c r="BE416" s="27" t="str">
        <f t="shared" si="928"/>
        <v>Малахова Е.С. / Власевич С.П.</v>
      </c>
      <c r="BF416" s="27" t="str">
        <f t="shared" si="929"/>
        <v>Сокол Н.В.</v>
      </c>
      <c r="BG416" s="27" t="str">
        <f t="shared" si="930"/>
        <v>Червоная Т.Р. / Хоменко Ю.В.</v>
      </c>
      <c r="BH416" s="27" t="str">
        <f t="shared" si="931"/>
        <v>Лозовская А.С.</v>
      </c>
      <c r="BI416" s="27" t="str">
        <f t="shared" si="932"/>
        <v>Березка Г.А.</v>
      </c>
      <c r="BJ416" s="27" t="str">
        <f t="shared" si="933"/>
        <v>Орда В.Т.</v>
      </c>
      <c r="BK416" s="27" t="str">
        <f t="shared" si="934"/>
        <v>Новогродская С.Г.</v>
      </c>
      <c r="BL416" s="27" t="str">
        <f t="shared" si="935"/>
        <v>Орда Г.П.</v>
      </c>
      <c r="BM416" s="27" t="str">
        <f t="shared" si="936"/>
        <v>Борисевич Л. А. / Псыщаница Н.Н. / Ярмантович К.В.</v>
      </c>
      <c r="BN416" s="27" t="str">
        <f t="shared" si="937"/>
        <v>Ярошевич Е. В. / Дембя М.Э.</v>
      </c>
      <c r="BO416" s="27" t="str">
        <f t="shared" si="938"/>
        <v>Жегало Т.В. / Бинкевич И.В.</v>
      </c>
      <c r="BP416" s="27" t="str">
        <f t="shared" si="939"/>
        <v/>
      </c>
      <c r="BQ416" s="27" t="str">
        <f t="shared" si="940"/>
        <v/>
      </c>
      <c r="BR416" s="27" t="str">
        <f t="shared" si="941"/>
        <v/>
      </c>
      <c r="BS416" s="27" t="str">
        <f t="shared" si="942"/>
        <v/>
      </c>
      <c r="BT416" s="27" t="str">
        <f t="shared" si="943"/>
        <v/>
      </c>
      <c r="BU416" s="27" t="str">
        <f t="shared" si="944"/>
        <v/>
      </c>
      <c r="BW416" s="41" t="s">
        <v>210</v>
      </c>
      <c r="BX416" s="29">
        <v>5</v>
      </c>
      <c r="BY416" s="27" t="str">
        <f t="shared" ref="BY416:CU416" si="961">IF(BY335="","",INDEX($B$120:$B$153,MATCH(BY335,$C$120:$C$153,0)))</f>
        <v>Каспер В.И.</v>
      </c>
      <c r="BZ416" s="27" t="str">
        <f t="shared" si="961"/>
        <v>Коршак О.С.</v>
      </c>
      <c r="CA416" s="27" t="str">
        <f t="shared" si="961"/>
        <v>Горбач Н.Л.</v>
      </c>
      <c r="CB416" s="27" t="str">
        <f t="shared" si="961"/>
        <v>Дубак О.Н.</v>
      </c>
      <c r="CC416" s="27" t="str">
        <f t="shared" si="961"/>
        <v>Москаль Т.К.</v>
      </c>
      <c r="CD416" s="27" t="str">
        <f t="shared" si="961"/>
        <v>Морозов А.Ю.</v>
      </c>
      <c r="CE416" s="27" t="str">
        <f t="shared" si="961"/>
        <v>Малахова Е.С.</v>
      </c>
      <c r="CF416" s="27" t="str">
        <f t="shared" si="961"/>
        <v>Сокол Н.В.</v>
      </c>
      <c r="CG416" s="27" t="str">
        <f t="shared" si="961"/>
        <v>Червоная Т.Р.</v>
      </c>
      <c r="CH416" s="27" t="str">
        <f t="shared" si="961"/>
        <v>Лозовская А.С.</v>
      </c>
      <c r="CI416" s="27" t="str">
        <f t="shared" si="961"/>
        <v>Березка Г.А.</v>
      </c>
      <c r="CJ416" s="27" t="str">
        <f t="shared" si="961"/>
        <v>Орда В.Т.</v>
      </c>
      <c r="CK416" s="27" t="str">
        <f t="shared" si="961"/>
        <v>Новогродская С.Г.</v>
      </c>
      <c r="CL416" s="27" t="str">
        <f t="shared" si="961"/>
        <v>Орда Г.П.</v>
      </c>
      <c r="CM416" s="27" t="str">
        <f t="shared" si="961"/>
        <v>Борисевич Л. А.</v>
      </c>
      <c r="CN416" s="27" t="str">
        <f t="shared" si="961"/>
        <v>Ярошевич Е. В.</v>
      </c>
      <c r="CO416" s="27" t="str">
        <f t="shared" si="961"/>
        <v>Жегало Т.В.</v>
      </c>
      <c r="CP416" s="27" t="str">
        <f t="shared" si="961"/>
        <v/>
      </c>
      <c r="CQ416" s="27" t="str">
        <f t="shared" si="961"/>
        <v/>
      </c>
      <c r="CR416" s="27" t="str">
        <f t="shared" si="961"/>
        <v/>
      </c>
      <c r="CS416" s="27" t="str">
        <f t="shared" si="961"/>
        <v/>
      </c>
      <c r="CT416" s="27" t="str">
        <f t="shared" si="961"/>
        <v/>
      </c>
      <c r="CU416" s="27" t="str">
        <f t="shared" si="961"/>
        <v/>
      </c>
      <c r="CX416" s="41" t="s">
        <v>210</v>
      </c>
      <c r="CY416" s="29">
        <v>5</v>
      </c>
      <c r="CZ416" s="27" t="str">
        <f t="shared" ref="CZ416:DV416" si="962">IF(CZ335="","",INDEX($B$120:$B$153,MATCH(CZ335,$C$120:$C$153,0)))</f>
        <v/>
      </c>
      <c r="DA416" s="27" t="str">
        <f t="shared" si="962"/>
        <v/>
      </c>
      <c r="DB416" s="27" t="str">
        <f t="shared" si="962"/>
        <v/>
      </c>
      <c r="DC416" s="27" t="str">
        <f t="shared" si="962"/>
        <v/>
      </c>
      <c r="DD416" s="27" t="str">
        <f t="shared" si="962"/>
        <v/>
      </c>
      <c r="DE416" s="27" t="str">
        <f t="shared" si="962"/>
        <v/>
      </c>
      <c r="DF416" s="27" t="str">
        <f t="shared" si="962"/>
        <v>Власевич С.П.</v>
      </c>
      <c r="DG416" s="27" t="str">
        <f t="shared" si="962"/>
        <v/>
      </c>
      <c r="DH416" s="27" t="str">
        <f t="shared" si="962"/>
        <v>Хоменко Ю.В.</v>
      </c>
      <c r="DI416" s="27" t="str">
        <f t="shared" si="962"/>
        <v/>
      </c>
      <c r="DJ416" s="27" t="str">
        <f t="shared" si="962"/>
        <v/>
      </c>
      <c r="DK416" s="27" t="str">
        <f t="shared" si="962"/>
        <v/>
      </c>
      <c r="DL416" s="27" t="str">
        <f t="shared" si="962"/>
        <v/>
      </c>
      <c r="DM416" s="27" t="str">
        <f t="shared" si="962"/>
        <v/>
      </c>
      <c r="DN416" s="27" t="str">
        <f t="shared" si="962"/>
        <v>Псыщаница Н.Н.</v>
      </c>
      <c r="DO416" s="27" t="str">
        <f t="shared" si="962"/>
        <v>Дембя М.Э.</v>
      </c>
      <c r="DP416" s="27" t="str">
        <f t="shared" si="962"/>
        <v>Бинкевич И.В.</v>
      </c>
      <c r="DQ416" s="27" t="str">
        <f t="shared" si="962"/>
        <v/>
      </c>
      <c r="DR416" s="27" t="str">
        <f t="shared" si="962"/>
        <v/>
      </c>
      <c r="DS416" s="27" t="str">
        <f t="shared" si="962"/>
        <v/>
      </c>
      <c r="DT416" s="27" t="str">
        <f t="shared" si="962"/>
        <v/>
      </c>
      <c r="DU416" s="27" t="str">
        <f t="shared" si="962"/>
        <v/>
      </c>
      <c r="DV416" s="27" t="str">
        <f t="shared" si="962"/>
        <v/>
      </c>
      <c r="DX416" s="41" t="s">
        <v>210</v>
      </c>
      <c r="DY416" s="29">
        <v>5</v>
      </c>
      <c r="DZ416" s="27" t="str">
        <f t="shared" ref="DZ416:FV416" si="963">IF(DZ335="","",INDEX($B$120:$B$153,MATCH(DZ335,$C$120:$C$153,0)))</f>
        <v/>
      </c>
      <c r="EA416" s="27" t="str">
        <f t="shared" si="963"/>
        <v/>
      </c>
      <c r="EB416" s="27" t="str">
        <f t="shared" si="963"/>
        <v/>
      </c>
      <c r="EC416" s="27" t="str">
        <f t="shared" si="963"/>
        <v/>
      </c>
      <c r="ED416" s="27" t="str">
        <f t="shared" si="963"/>
        <v/>
      </c>
      <c r="EE416" s="27" t="str">
        <f t="shared" si="963"/>
        <v/>
      </c>
      <c r="EF416" s="27" t="str">
        <f t="shared" si="963"/>
        <v/>
      </c>
      <c r="EG416" s="27" t="str">
        <f t="shared" si="963"/>
        <v/>
      </c>
      <c r="EH416" s="27" t="str">
        <f t="shared" si="963"/>
        <v/>
      </c>
      <c r="EI416" s="27" t="str">
        <f t="shared" si="963"/>
        <v/>
      </c>
      <c r="EJ416" s="27" t="str">
        <f t="shared" si="963"/>
        <v/>
      </c>
      <c r="EK416" s="27" t="str">
        <f t="shared" si="963"/>
        <v/>
      </c>
      <c r="EL416" s="27" t="str">
        <f t="shared" si="963"/>
        <v/>
      </c>
      <c r="EM416" s="27" t="str">
        <f t="shared" si="963"/>
        <v/>
      </c>
      <c r="EN416" s="27" t="str">
        <f t="shared" si="963"/>
        <v>Ярмантович К.В.</v>
      </c>
      <c r="EO416" s="27" t="str">
        <f t="shared" si="963"/>
        <v/>
      </c>
      <c r="EP416" s="27" t="str">
        <f t="shared" si="963"/>
        <v/>
      </c>
      <c r="EQ416" s="27" t="str">
        <f t="shared" si="963"/>
        <v/>
      </c>
      <c r="ER416" s="27" t="str">
        <f t="shared" si="963"/>
        <v/>
      </c>
      <c r="ES416" s="27" t="str">
        <f t="shared" si="963"/>
        <v/>
      </c>
      <c r="ET416" s="27" t="str">
        <f t="shared" si="963"/>
        <v/>
      </c>
      <c r="EU416" s="27" t="str">
        <f t="shared" si="963"/>
        <v/>
      </c>
      <c r="EV416" s="27" t="str">
        <f t="shared" si="963"/>
        <v/>
      </c>
      <c r="EX416" s="41" t="s">
        <v>210</v>
      </c>
      <c r="EY416" s="29">
        <v>5</v>
      </c>
      <c r="EZ416" s="27" t="str">
        <f t="shared" ref="EZ416:FU416" si="964">IF(EZ335="","",INDEX($B$120:$B$153,MATCH(EZ335,$C$120:$C$153,0)))</f>
        <v/>
      </c>
      <c r="FA416" s="27" t="str">
        <f t="shared" si="964"/>
        <v/>
      </c>
      <c r="FB416" s="27" t="str">
        <f t="shared" si="964"/>
        <v/>
      </c>
      <c r="FC416" s="27" t="str">
        <f t="shared" si="964"/>
        <v/>
      </c>
      <c r="FD416" s="27" t="str">
        <f t="shared" si="964"/>
        <v/>
      </c>
      <c r="FE416" s="27" t="str">
        <f t="shared" si="964"/>
        <v/>
      </c>
      <c r="FF416" s="27" t="str">
        <f t="shared" si="964"/>
        <v/>
      </c>
      <c r="FG416" s="27" t="str">
        <f t="shared" si="964"/>
        <v/>
      </c>
      <c r="FH416" s="27" t="str">
        <f t="shared" si="964"/>
        <v/>
      </c>
      <c r="FI416" s="27" t="str">
        <f t="shared" si="964"/>
        <v/>
      </c>
      <c r="FJ416" s="27" t="str">
        <f t="shared" si="964"/>
        <v/>
      </c>
      <c r="FK416" s="27" t="str">
        <f t="shared" si="964"/>
        <v/>
      </c>
      <c r="FL416" s="27" t="str">
        <f t="shared" si="964"/>
        <v/>
      </c>
      <c r="FM416" s="27" t="str">
        <f t="shared" si="964"/>
        <v/>
      </c>
      <c r="FN416" s="27" t="str">
        <f t="shared" si="964"/>
        <v/>
      </c>
      <c r="FO416" s="27" t="str">
        <f t="shared" si="964"/>
        <v/>
      </c>
      <c r="FP416" s="27" t="str">
        <f t="shared" si="964"/>
        <v/>
      </c>
      <c r="FQ416" s="27" t="str">
        <f t="shared" si="964"/>
        <v/>
      </c>
      <c r="FR416" s="27" t="str">
        <f t="shared" si="964"/>
        <v/>
      </c>
      <c r="FS416" s="27" t="str">
        <f t="shared" si="964"/>
        <v/>
      </c>
      <c r="FT416" s="27" t="str">
        <f t="shared" si="964"/>
        <v/>
      </c>
      <c r="FU416" s="27" t="str">
        <f t="shared" si="964"/>
        <v/>
      </c>
      <c r="FV416" s="27" t="str">
        <f t="shared" si="963"/>
        <v/>
      </c>
    </row>
    <row r="417" spans="35:178" x14ac:dyDescent="0.25">
      <c r="AI417"/>
      <c r="AJ417" s="68"/>
      <c r="AW417" s="41" t="s">
        <v>210</v>
      </c>
      <c r="AX417" s="29">
        <v>6</v>
      </c>
      <c r="AY417" s="27" t="str">
        <f t="shared" si="922"/>
        <v/>
      </c>
      <c r="AZ417" s="27" t="str">
        <f t="shared" si="923"/>
        <v/>
      </c>
      <c r="BA417" s="27" t="str">
        <f t="shared" si="924"/>
        <v/>
      </c>
      <c r="BB417" s="27" t="str">
        <f t="shared" si="925"/>
        <v/>
      </c>
      <c r="BC417" s="27" t="str">
        <f t="shared" si="926"/>
        <v/>
      </c>
      <c r="BD417" s="27" t="str">
        <f t="shared" si="927"/>
        <v/>
      </c>
      <c r="BE417" s="27" t="str">
        <f t="shared" si="928"/>
        <v>Дубак О.Н.</v>
      </c>
      <c r="BF417" s="27" t="str">
        <f t="shared" si="929"/>
        <v>Саврас А.Е.</v>
      </c>
      <c r="BG417" s="27" t="str">
        <f t="shared" si="930"/>
        <v>Червоная Т.Р. / Малахова Е.С.</v>
      </c>
      <c r="BH417" s="27" t="str">
        <f t="shared" si="931"/>
        <v>Лозовская А.С.</v>
      </c>
      <c r="BI417" s="27" t="str">
        <f t="shared" si="932"/>
        <v>Борисевич Л. А. / Ярошевич Е. В. / Дембя М.Э.</v>
      </c>
      <c r="BJ417" s="27" t="str">
        <f t="shared" si="933"/>
        <v>Василевская А.В. / Ярмантович К.В.</v>
      </c>
      <c r="BK417" s="27" t="str">
        <f t="shared" si="934"/>
        <v>Орда Г.П.</v>
      </c>
      <c r="BL417" s="27" t="str">
        <f t="shared" si="935"/>
        <v>Новогродская С.Г.</v>
      </c>
      <c r="BM417" s="27" t="str">
        <f t="shared" si="936"/>
        <v>Жегало Т.В. / Бинкевич И.В.</v>
      </c>
      <c r="BN417" s="27" t="str">
        <f t="shared" si="937"/>
        <v/>
      </c>
      <c r="BO417" s="27" t="str">
        <f t="shared" si="938"/>
        <v>Каспер В.И. / Морозов А.Ю.</v>
      </c>
      <c r="BP417" s="27" t="str">
        <f t="shared" si="939"/>
        <v/>
      </c>
      <c r="BQ417" s="27" t="str">
        <f t="shared" si="940"/>
        <v/>
      </c>
      <c r="BR417" s="27" t="str">
        <f t="shared" si="941"/>
        <v/>
      </c>
      <c r="BS417" s="27" t="str">
        <f t="shared" si="942"/>
        <v/>
      </c>
      <c r="BT417" s="27" t="str">
        <f t="shared" si="943"/>
        <v/>
      </c>
      <c r="BU417" s="27" t="str">
        <f t="shared" si="944"/>
        <v/>
      </c>
      <c r="BW417" s="41" t="s">
        <v>210</v>
      </c>
      <c r="BX417" s="29">
        <v>6</v>
      </c>
      <c r="BY417" s="27" t="str">
        <f t="shared" ref="BY417:CU417" si="965">IF(BY336="","",INDEX($B$120:$B$153,MATCH(BY336,$C$120:$C$153,0)))</f>
        <v/>
      </c>
      <c r="BZ417" s="27" t="str">
        <f t="shared" si="965"/>
        <v/>
      </c>
      <c r="CA417" s="27" t="str">
        <f t="shared" si="965"/>
        <v/>
      </c>
      <c r="CB417" s="27" t="str">
        <f t="shared" si="965"/>
        <v/>
      </c>
      <c r="CC417" s="27" t="str">
        <f t="shared" si="965"/>
        <v/>
      </c>
      <c r="CD417" s="27" t="str">
        <f t="shared" si="965"/>
        <v/>
      </c>
      <c r="CE417" s="27" t="str">
        <f t="shared" si="965"/>
        <v>Дубак О.Н.</v>
      </c>
      <c r="CF417" s="27" t="str">
        <f t="shared" si="965"/>
        <v>Саврас А.Е.</v>
      </c>
      <c r="CG417" s="27" t="str">
        <f t="shared" si="965"/>
        <v>Червоная Т.Р.</v>
      </c>
      <c r="CH417" s="27" t="str">
        <f t="shared" si="965"/>
        <v>Лозовская А.С.</v>
      </c>
      <c r="CI417" s="27" t="str">
        <f t="shared" si="965"/>
        <v>Борисевич Л. А.</v>
      </c>
      <c r="CJ417" s="27" t="str">
        <f t="shared" si="965"/>
        <v>Василевская А.В.</v>
      </c>
      <c r="CK417" s="27" t="str">
        <f t="shared" si="965"/>
        <v>Орда Г.П.</v>
      </c>
      <c r="CL417" s="27" t="str">
        <f t="shared" si="965"/>
        <v>Новогродская С.Г.</v>
      </c>
      <c r="CM417" s="27" t="str">
        <f t="shared" si="965"/>
        <v>Жегало Т.В.</v>
      </c>
      <c r="CN417" s="27" t="str">
        <f t="shared" si="965"/>
        <v/>
      </c>
      <c r="CO417" s="27" t="str">
        <f t="shared" si="965"/>
        <v>Каспер В.И.</v>
      </c>
      <c r="CP417" s="27" t="str">
        <f t="shared" si="965"/>
        <v/>
      </c>
      <c r="CQ417" s="27" t="str">
        <f t="shared" si="965"/>
        <v/>
      </c>
      <c r="CR417" s="27" t="str">
        <f t="shared" si="965"/>
        <v/>
      </c>
      <c r="CS417" s="27" t="str">
        <f t="shared" si="965"/>
        <v/>
      </c>
      <c r="CT417" s="27" t="str">
        <f t="shared" si="965"/>
        <v/>
      </c>
      <c r="CU417" s="27" t="str">
        <f t="shared" si="965"/>
        <v/>
      </c>
      <c r="CX417" s="41" t="s">
        <v>210</v>
      </c>
      <c r="CY417" s="29">
        <v>6</v>
      </c>
      <c r="CZ417" s="27" t="str">
        <f t="shared" ref="CZ417:DV417" si="966">IF(CZ336="","",INDEX($B$120:$B$153,MATCH(CZ336,$C$120:$C$153,0)))</f>
        <v/>
      </c>
      <c r="DA417" s="27" t="str">
        <f t="shared" si="966"/>
        <v/>
      </c>
      <c r="DB417" s="27" t="str">
        <f t="shared" si="966"/>
        <v/>
      </c>
      <c r="DC417" s="27" t="str">
        <f t="shared" si="966"/>
        <v/>
      </c>
      <c r="DD417" s="27" t="str">
        <f t="shared" si="966"/>
        <v/>
      </c>
      <c r="DE417" s="27" t="str">
        <f t="shared" si="966"/>
        <v/>
      </c>
      <c r="DF417" s="27" t="str">
        <f t="shared" si="966"/>
        <v/>
      </c>
      <c r="DG417" s="27" t="str">
        <f t="shared" si="966"/>
        <v/>
      </c>
      <c r="DH417" s="27" t="str">
        <f t="shared" si="966"/>
        <v>Малахова Е.С.</v>
      </c>
      <c r="DI417" s="27" t="str">
        <f t="shared" si="966"/>
        <v/>
      </c>
      <c r="DJ417" s="27" t="str">
        <f t="shared" si="966"/>
        <v>Ярошевич Е. В.</v>
      </c>
      <c r="DK417" s="27" t="str">
        <f t="shared" si="966"/>
        <v>Ярмантович К.В.</v>
      </c>
      <c r="DL417" s="27" t="str">
        <f t="shared" si="966"/>
        <v/>
      </c>
      <c r="DM417" s="27" t="str">
        <f t="shared" si="966"/>
        <v/>
      </c>
      <c r="DN417" s="27" t="str">
        <f t="shared" si="966"/>
        <v>Бинкевич И.В.</v>
      </c>
      <c r="DO417" s="27" t="str">
        <f t="shared" si="966"/>
        <v/>
      </c>
      <c r="DP417" s="27" t="str">
        <f t="shared" si="966"/>
        <v>Морозов А.Ю.</v>
      </c>
      <c r="DQ417" s="27" t="str">
        <f t="shared" si="966"/>
        <v/>
      </c>
      <c r="DR417" s="27" t="str">
        <f t="shared" si="966"/>
        <v/>
      </c>
      <c r="DS417" s="27" t="str">
        <f t="shared" si="966"/>
        <v/>
      </c>
      <c r="DT417" s="27" t="str">
        <f t="shared" si="966"/>
        <v/>
      </c>
      <c r="DU417" s="27" t="str">
        <f t="shared" si="966"/>
        <v/>
      </c>
      <c r="DV417" s="27" t="str">
        <f t="shared" si="966"/>
        <v/>
      </c>
      <c r="DX417" s="41" t="s">
        <v>210</v>
      </c>
      <c r="DY417" s="29">
        <v>6</v>
      </c>
      <c r="DZ417" s="27" t="str">
        <f t="shared" ref="DZ417:FV417" si="967">IF(DZ336="","",INDEX($B$120:$B$153,MATCH(DZ336,$C$120:$C$153,0)))</f>
        <v/>
      </c>
      <c r="EA417" s="27" t="str">
        <f t="shared" si="967"/>
        <v/>
      </c>
      <c r="EB417" s="27" t="str">
        <f t="shared" si="967"/>
        <v/>
      </c>
      <c r="EC417" s="27" t="str">
        <f t="shared" si="967"/>
        <v/>
      </c>
      <c r="ED417" s="27" t="str">
        <f t="shared" si="967"/>
        <v/>
      </c>
      <c r="EE417" s="27" t="str">
        <f t="shared" si="967"/>
        <v/>
      </c>
      <c r="EF417" s="27" t="str">
        <f t="shared" si="967"/>
        <v/>
      </c>
      <c r="EG417" s="27" t="str">
        <f t="shared" si="967"/>
        <v/>
      </c>
      <c r="EH417" s="27" t="str">
        <f t="shared" si="967"/>
        <v/>
      </c>
      <c r="EI417" s="27" t="str">
        <f t="shared" si="967"/>
        <v/>
      </c>
      <c r="EJ417" s="27" t="str">
        <f t="shared" si="967"/>
        <v>Дембя М.Э.</v>
      </c>
      <c r="EK417" s="27" t="str">
        <f t="shared" si="967"/>
        <v/>
      </c>
      <c r="EL417" s="27" t="str">
        <f t="shared" si="967"/>
        <v/>
      </c>
      <c r="EM417" s="27" t="str">
        <f t="shared" si="967"/>
        <v/>
      </c>
      <c r="EN417" s="27" t="str">
        <f t="shared" si="967"/>
        <v/>
      </c>
      <c r="EO417" s="27" t="str">
        <f t="shared" si="967"/>
        <v/>
      </c>
      <c r="EP417" s="27" t="str">
        <f t="shared" si="967"/>
        <v/>
      </c>
      <c r="EQ417" s="27" t="str">
        <f t="shared" si="967"/>
        <v/>
      </c>
      <c r="ER417" s="27" t="str">
        <f t="shared" si="967"/>
        <v/>
      </c>
      <c r="ES417" s="27" t="str">
        <f t="shared" si="967"/>
        <v/>
      </c>
      <c r="ET417" s="27" t="str">
        <f t="shared" si="967"/>
        <v/>
      </c>
      <c r="EU417" s="27" t="str">
        <f t="shared" si="967"/>
        <v/>
      </c>
      <c r="EV417" s="27" t="str">
        <f t="shared" si="967"/>
        <v/>
      </c>
      <c r="EX417" s="41" t="s">
        <v>210</v>
      </c>
      <c r="EY417" s="29">
        <v>6</v>
      </c>
      <c r="EZ417" s="27" t="str">
        <f t="shared" ref="EZ417:FU417" si="968">IF(EZ336="","",INDEX($B$120:$B$153,MATCH(EZ336,$C$120:$C$153,0)))</f>
        <v/>
      </c>
      <c r="FA417" s="27" t="str">
        <f t="shared" si="968"/>
        <v/>
      </c>
      <c r="FB417" s="27" t="str">
        <f t="shared" si="968"/>
        <v/>
      </c>
      <c r="FC417" s="27" t="str">
        <f t="shared" si="968"/>
        <v/>
      </c>
      <c r="FD417" s="27" t="str">
        <f t="shared" si="968"/>
        <v/>
      </c>
      <c r="FE417" s="27" t="str">
        <f t="shared" si="968"/>
        <v/>
      </c>
      <c r="FF417" s="27" t="str">
        <f t="shared" si="968"/>
        <v/>
      </c>
      <c r="FG417" s="27" t="str">
        <f t="shared" si="968"/>
        <v/>
      </c>
      <c r="FH417" s="27" t="str">
        <f t="shared" si="968"/>
        <v/>
      </c>
      <c r="FI417" s="27" t="str">
        <f t="shared" si="968"/>
        <v/>
      </c>
      <c r="FJ417" s="27" t="str">
        <f t="shared" si="968"/>
        <v/>
      </c>
      <c r="FK417" s="27" t="str">
        <f t="shared" si="968"/>
        <v/>
      </c>
      <c r="FL417" s="27" t="str">
        <f t="shared" si="968"/>
        <v/>
      </c>
      <c r="FM417" s="27" t="str">
        <f t="shared" si="968"/>
        <v/>
      </c>
      <c r="FN417" s="27" t="str">
        <f t="shared" si="968"/>
        <v/>
      </c>
      <c r="FO417" s="27" t="str">
        <f t="shared" si="968"/>
        <v/>
      </c>
      <c r="FP417" s="27" t="str">
        <f t="shared" si="968"/>
        <v/>
      </c>
      <c r="FQ417" s="27" t="str">
        <f t="shared" si="968"/>
        <v/>
      </c>
      <c r="FR417" s="27" t="str">
        <f t="shared" si="968"/>
        <v/>
      </c>
      <c r="FS417" s="27" t="str">
        <f t="shared" si="968"/>
        <v/>
      </c>
      <c r="FT417" s="27" t="str">
        <f t="shared" si="968"/>
        <v/>
      </c>
      <c r="FU417" s="27" t="str">
        <f t="shared" si="968"/>
        <v/>
      </c>
      <c r="FV417" s="27" t="str">
        <f t="shared" si="967"/>
        <v/>
      </c>
    </row>
    <row r="418" spans="35:178" x14ac:dyDescent="0.25">
      <c r="AI418"/>
      <c r="AJ418" s="68"/>
      <c r="AW418" s="41" t="s">
        <v>210</v>
      </c>
      <c r="AX418" s="88">
        <v>7</v>
      </c>
      <c r="AY418" s="27" t="str">
        <f t="shared" si="922"/>
        <v/>
      </c>
      <c r="AZ418" s="27" t="str">
        <f t="shared" si="923"/>
        <v/>
      </c>
      <c r="BA418" s="27" t="str">
        <f t="shared" si="924"/>
        <v/>
      </c>
      <c r="BB418" s="27" t="str">
        <f t="shared" si="925"/>
        <v/>
      </c>
      <c r="BC418" s="27" t="str">
        <f t="shared" si="926"/>
        <v/>
      </c>
      <c r="BD418" s="27" t="str">
        <f t="shared" si="927"/>
        <v/>
      </c>
      <c r="BE418" s="27" t="str">
        <f t="shared" si="928"/>
        <v/>
      </c>
      <c r="BF418" s="27" t="str">
        <f t="shared" si="929"/>
        <v/>
      </c>
      <c r="BG418" s="27" t="str">
        <f t="shared" si="930"/>
        <v/>
      </c>
      <c r="BH418" s="27" t="str">
        <f t="shared" si="931"/>
        <v>Каспер В.И.</v>
      </c>
      <c r="BI418" s="27" t="str">
        <f t="shared" si="932"/>
        <v/>
      </c>
      <c r="BJ418" s="27" t="str">
        <f t="shared" si="933"/>
        <v/>
      </c>
      <c r="BK418" s="27" t="str">
        <f t="shared" si="934"/>
        <v>Мохарь Н.А.</v>
      </c>
      <c r="BL418" s="27" t="str">
        <f t="shared" si="935"/>
        <v/>
      </c>
      <c r="BM418" s="27" t="str">
        <f t="shared" si="936"/>
        <v/>
      </c>
      <c r="BN418" s="27" t="str">
        <f t="shared" si="937"/>
        <v/>
      </c>
      <c r="BO418" s="27" t="str">
        <f t="shared" si="938"/>
        <v/>
      </c>
      <c r="BP418" s="27" t="str">
        <f t="shared" si="939"/>
        <v/>
      </c>
      <c r="BQ418" s="27" t="str">
        <f t="shared" si="940"/>
        <v/>
      </c>
      <c r="BR418" s="27" t="str">
        <f t="shared" si="941"/>
        <v/>
      </c>
      <c r="BS418" s="27" t="str">
        <f t="shared" si="942"/>
        <v/>
      </c>
      <c r="BT418" s="27" t="str">
        <f t="shared" si="943"/>
        <v/>
      </c>
      <c r="BU418" s="27" t="str">
        <f t="shared" si="944"/>
        <v/>
      </c>
      <c r="BW418" s="41" t="s">
        <v>210</v>
      </c>
      <c r="BX418" s="88">
        <v>7</v>
      </c>
      <c r="BY418" s="27" t="str">
        <f t="shared" ref="BY418:CU418" si="969">IF(BY337="","",INDEX($B$120:$B$153,MATCH(BY337,$C$120:$C$153,0)))</f>
        <v/>
      </c>
      <c r="BZ418" s="27" t="str">
        <f t="shared" si="969"/>
        <v/>
      </c>
      <c r="CA418" s="27" t="str">
        <f t="shared" si="969"/>
        <v/>
      </c>
      <c r="CB418" s="27" t="str">
        <f t="shared" si="969"/>
        <v/>
      </c>
      <c r="CC418" s="27" t="str">
        <f t="shared" si="969"/>
        <v/>
      </c>
      <c r="CD418" s="27" t="str">
        <f t="shared" si="969"/>
        <v/>
      </c>
      <c r="CE418" s="27" t="str">
        <f t="shared" si="969"/>
        <v/>
      </c>
      <c r="CF418" s="27" t="str">
        <f t="shared" si="969"/>
        <v/>
      </c>
      <c r="CG418" s="27" t="str">
        <f t="shared" si="969"/>
        <v/>
      </c>
      <c r="CH418" s="27" t="str">
        <f t="shared" si="969"/>
        <v>Каспер В.И.</v>
      </c>
      <c r="CI418" s="27" t="str">
        <f t="shared" si="969"/>
        <v/>
      </c>
      <c r="CJ418" s="27" t="str">
        <f t="shared" si="969"/>
        <v/>
      </c>
      <c r="CK418" s="27" t="str">
        <f t="shared" si="969"/>
        <v>Мохарь Н.А.</v>
      </c>
      <c r="CL418" s="27" t="str">
        <f t="shared" si="969"/>
        <v/>
      </c>
      <c r="CM418" s="27" t="str">
        <f t="shared" si="969"/>
        <v/>
      </c>
      <c r="CN418" s="27" t="str">
        <f t="shared" si="969"/>
        <v/>
      </c>
      <c r="CO418" s="27" t="str">
        <f t="shared" si="969"/>
        <v/>
      </c>
      <c r="CP418" s="27" t="str">
        <f t="shared" si="969"/>
        <v/>
      </c>
      <c r="CQ418" s="27" t="str">
        <f t="shared" si="969"/>
        <v/>
      </c>
      <c r="CR418" s="27" t="str">
        <f t="shared" si="969"/>
        <v/>
      </c>
      <c r="CS418" s="27" t="str">
        <f t="shared" si="969"/>
        <v/>
      </c>
      <c r="CT418" s="27" t="str">
        <f t="shared" si="969"/>
        <v/>
      </c>
      <c r="CU418" s="27" t="str">
        <f t="shared" si="969"/>
        <v/>
      </c>
      <c r="CX418" s="41" t="s">
        <v>210</v>
      </c>
      <c r="CY418" s="88">
        <v>7</v>
      </c>
      <c r="CZ418" s="27" t="str">
        <f t="shared" ref="CZ418:DV418" si="970">IF(CZ337="","",INDEX($B$120:$B$153,MATCH(CZ337,$C$120:$C$153,0)))</f>
        <v/>
      </c>
      <c r="DA418" s="27" t="str">
        <f t="shared" si="970"/>
        <v/>
      </c>
      <c r="DB418" s="27" t="str">
        <f t="shared" si="970"/>
        <v/>
      </c>
      <c r="DC418" s="27" t="str">
        <f t="shared" si="970"/>
        <v/>
      </c>
      <c r="DD418" s="27" t="str">
        <f t="shared" si="970"/>
        <v/>
      </c>
      <c r="DE418" s="27" t="str">
        <f t="shared" si="970"/>
        <v/>
      </c>
      <c r="DF418" s="27" t="str">
        <f t="shared" si="970"/>
        <v/>
      </c>
      <c r="DG418" s="27" t="str">
        <f t="shared" si="970"/>
        <v/>
      </c>
      <c r="DH418" s="27" t="str">
        <f t="shared" si="970"/>
        <v/>
      </c>
      <c r="DI418" s="27" t="str">
        <f t="shared" si="970"/>
        <v/>
      </c>
      <c r="DJ418" s="27" t="str">
        <f t="shared" si="970"/>
        <v/>
      </c>
      <c r="DK418" s="27" t="str">
        <f t="shared" si="970"/>
        <v/>
      </c>
      <c r="DL418" s="27" t="str">
        <f t="shared" si="970"/>
        <v/>
      </c>
      <c r="DM418" s="27" t="str">
        <f t="shared" si="970"/>
        <v/>
      </c>
      <c r="DN418" s="27" t="str">
        <f t="shared" si="970"/>
        <v/>
      </c>
      <c r="DO418" s="27" t="str">
        <f t="shared" si="970"/>
        <v/>
      </c>
      <c r="DP418" s="27" t="str">
        <f t="shared" si="970"/>
        <v/>
      </c>
      <c r="DQ418" s="27" t="str">
        <f t="shared" si="970"/>
        <v/>
      </c>
      <c r="DR418" s="27" t="str">
        <f t="shared" si="970"/>
        <v/>
      </c>
      <c r="DS418" s="27" t="str">
        <f t="shared" si="970"/>
        <v/>
      </c>
      <c r="DT418" s="27" t="str">
        <f t="shared" si="970"/>
        <v/>
      </c>
      <c r="DU418" s="27" t="str">
        <f t="shared" si="970"/>
        <v/>
      </c>
      <c r="DV418" s="27" t="str">
        <f t="shared" si="970"/>
        <v/>
      </c>
      <c r="DX418" s="41" t="s">
        <v>210</v>
      </c>
      <c r="DY418" s="88">
        <v>7</v>
      </c>
      <c r="DZ418" s="27" t="str">
        <f t="shared" ref="DZ418:FV418" si="971">IF(DZ337="","",INDEX($B$120:$B$153,MATCH(DZ337,$C$120:$C$153,0)))</f>
        <v/>
      </c>
      <c r="EA418" s="27" t="str">
        <f t="shared" si="971"/>
        <v/>
      </c>
      <c r="EB418" s="27" t="str">
        <f t="shared" si="971"/>
        <v/>
      </c>
      <c r="EC418" s="27" t="str">
        <f t="shared" si="971"/>
        <v/>
      </c>
      <c r="ED418" s="27" t="str">
        <f t="shared" si="971"/>
        <v/>
      </c>
      <c r="EE418" s="27" t="str">
        <f t="shared" si="971"/>
        <v/>
      </c>
      <c r="EF418" s="27" t="str">
        <f t="shared" si="971"/>
        <v/>
      </c>
      <c r="EG418" s="27" t="str">
        <f t="shared" si="971"/>
        <v/>
      </c>
      <c r="EH418" s="27" t="str">
        <f t="shared" si="971"/>
        <v/>
      </c>
      <c r="EI418" s="27" t="str">
        <f t="shared" si="971"/>
        <v/>
      </c>
      <c r="EJ418" s="27" t="str">
        <f t="shared" si="971"/>
        <v/>
      </c>
      <c r="EK418" s="27" t="str">
        <f t="shared" si="971"/>
        <v/>
      </c>
      <c r="EL418" s="27" t="str">
        <f t="shared" si="971"/>
        <v/>
      </c>
      <c r="EM418" s="27" t="str">
        <f t="shared" si="971"/>
        <v/>
      </c>
      <c r="EN418" s="27" t="str">
        <f t="shared" si="971"/>
        <v/>
      </c>
      <c r="EO418" s="27" t="str">
        <f t="shared" si="971"/>
        <v/>
      </c>
      <c r="EP418" s="27" t="str">
        <f t="shared" si="971"/>
        <v/>
      </c>
      <c r="EQ418" s="27" t="str">
        <f t="shared" si="971"/>
        <v/>
      </c>
      <c r="ER418" s="27" t="str">
        <f t="shared" si="971"/>
        <v/>
      </c>
      <c r="ES418" s="27" t="str">
        <f t="shared" si="971"/>
        <v/>
      </c>
      <c r="ET418" s="27" t="str">
        <f t="shared" si="971"/>
        <v/>
      </c>
      <c r="EU418" s="27" t="str">
        <f t="shared" si="971"/>
        <v/>
      </c>
      <c r="EV418" s="27" t="str">
        <f t="shared" si="971"/>
        <v/>
      </c>
      <c r="EX418" s="41" t="s">
        <v>210</v>
      </c>
      <c r="EY418" s="88">
        <v>7</v>
      </c>
      <c r="EZ418" s="27" t="str">
        <f t="shared" ref="EZ418:FU418" si="972">IF(EZ337="","",INDEX($B$120:$B$153,MATCH(EZ337,$C$120:$C$153,0)))</f>
        <v/>
      </c>
      <c r="FA418" s="27" t="str">
        <f t="shared" si="972"/>
        <v/>
      </c>
      <c r="FB418" s="27" t="str">
        <f t="shared" si="972"/>
        <v/>
      </c>
      <c r="FC418" s="27" t="str">
        <f t="shared" si="972"/>
        <v/>
      </c>
      <c r="FD418" s="27" t="str">
        <f t="shared" si="972"/>
        <v/>
      </c>
      <c r="FE418" s="27" t="str">
        <f t="shared" si="972"/>
        <v/>
      </c>
      <c r="FF418" s="27" t="str">
        <f t="shared" si="972"/>
        <v/>
      </c>
      <c r="FG418" s="27" t="str">
        <f t="shared" si="972"/>
        <v/>
      </c>
      <c r="FH418" s="27" t="str">
        <f t="shared" si="972"/>
        <v/>
      </c>
      <c r="FI418" s="27" t="str">
        <f t="shared" si="972"/>
        <v/>
      </c>
      <c r="FJ418" s="27" t="str">
        <f t="shared" si="972"/>
        <v/>
      </c>
      <c r="FK418" s="27" t="str">
        <f t="shared" si="972"/>
        <v/>
      </c>
      <c r="FL418" s="27" t="str">
        <f t="shared" si="972"/>
        <v/>
      </c>
      <c r="FM418" s="27" t="str">
        <f t="shared" si="972"/>
        <v/>
      </c>
      <c r="FN418" s="27" t="str">
        <f t="shared" si="972"/>
        <v/>
      </c>
      <c r="FO418" s="27" t="str">
        <f t="shared" si="972"/>
        <v/>
      </c>
      <c r="FP418" s="27" t="str">
        <f t="shared" si="972"/>
        <v/>
      </c>
      <c r="FQ418" s="27" t="str">
        <f t="shared" si="972"/>
        <v/>
      </c>
      <c r="FR418" s="27" t="str">
        <f t="shared" si="972"/>
        <v/>
      </c>
      <c r="FS418" s="27" t="str">
        <f t="shared" si="972"/>
        <v/>
      </c>
      <c r="FT418" s="27" t="str">
        <f t="shared" si="972"/>
        <v/>
      </c>
      <c r="FU418" s="27" t="str">
        <f t="shared" si="972"/>
        <v/>
      </c>
      <c r="FV418" s="27" t="str">
        <f t="shared" si="971"/>
        <v/>
      </c>
    </row>
    <row r="419" spans="35:178" x14ac:dyDescent="0.25">
      <c r="AI419"/>
      <c r="AJ419" s="68"/>
      <c r="AW419" s="42" t="s">
        <v>211</v>
      </c>
      <c r="AX419" s="29">
        <v>1</v>
      </c>
      <c r="AY419" s="27" t="str">
        <f t="shared" si="922"/>
        <v>Москаль Т.К.</v>
      </c>
      <c r="AZ419" s="27" t="str">
        <f t="shared" si="923"/>
        <v>Жегало Т.В.</v>
      </c>
      <c r="BA419" s="27" t="str">
        <f t="shared" si="924"/>
        <v>Захарова Т.И.</v>
      </c>
      <c r="BB419" s="27" t="str">
        <f t="shared" si="925"/>
        <v>Власевич С.П. / Борисевич Л. А. / Ярмантович К.В.</v>
      </c>
      <c r="BC419" s="27" t="str">
        <f t="shared" si="926"/>
        <v>Труханович С.С.</v>
      </c>
      <c r="BD419" s="27" t="str">
        <f t="shared" si="927"/>
        <v>Бинкевич И.В.</v>
      </c>
      <c r="BE419" s="27" t="str">
        <f t="shared" si="928"/>
        <v>Новогродская С.Г.</v>
      </c>
      <c r="BF419" s="27" t="str">
        <f t="shared" si="929"/>
        <v>Милейко Е.С.</v>
      </c>
      <c r="BG419" s="27" t="str">
        <f t="shared" si="930"/>
        <v>Сокол Н.В.</v>
      </c>
      <c r="BH419" s="27" t="str">
        <f t="shared" si="931"/>
        <v>Семашко Г.М.</v>
      </c>
      <c r="BI419" s="27" t="str">
        <f t="shared" si="932"/>
        <v>Дубак О.Н.</v>
      </c>
      <c r="BJ419" s="27" t="str">
        <f t="shared" si="933"/>
        <v>Орда В.Т.</v>
      </c>
      <c r="BK419" s="27" t="str">
        <f t="shared" si="934"/>
        <v>Червоная Т.Р. / Хоменко Ю.В.</v>
      </c>
      <c r="BL419" s="27" t="str">
        <f t="shared" si="935"/>
        <v>Орда Г.П.</v>
      </c>
      <c r="BM419" s="27" t="str">
        <f t="shared" si="936"/>
        <v>Бородач Е.В.</v>
      </c>
      <c r="BN419" s="27" t="str">
        <f t="shared" si="937"/>
        <v>Лозовская А.С.</v>
      </c>
      <c r="BO419" s="27" t="str">
        <f t="shared" si="938"/>
        <v>Мохарь Н.А. / Малахова Е.С.</v>
      </c>
      <c r="BP419" s="27" t="str">
        <f t="shared" si="939"/>
        <v/>
      </c>
      <c r="BQ419" s="27" t="str">
        <f t="shared" si="940"/>
        <v/>
      </c>
      <c r="BR419" s="27" t="str">
        <f t="shared" si="941"/>
        <v/>
      </c>
      <c r="BS419" s="27" t="str">
        <f t="shared" si="942"/>
        <v/>
      </c>
      <c r="BT419" s="27" t="str">
        <f t="shared" si="943"/>
        <v/>
      </c>
      <c r="BU419" s="27" t="str">
        <f t="shared" si="944"/>
        <v/>
      </c>
      <c r="BW419" s="42" t="s">
        <v>211</v>
      </c>
      <c r="BX419" s="29">
        <v>1</v>
      </c>
      <c r="BY419" s="27" t="str">
        <f t="shared" ref="BY419:CU419" si="973">IF(BY338="","",INDEX($B$120:$B$153,MATCH(BY338,$C$120:$C$153,0)))</f>
        <v>Москаль Т.К.</v>
      </c>
      <c r="BZ419" s="27" t="str">
        <f t="shared" si="973"/>
        <v>Жегало Т.В.</v>
      </c>
      <c r="CA419" s="27" t="str">
        <f t="shared" si="973"/>
        <v>Захарова Т.И.</v>
      </c>
      <c r="CB419" s="27" t="str">
        <f t="shared" si="973"/>
        <v>Власевич С.П.</v>
      </c>
      <c r="CC419" s="27" t="str">
        <f t="shared" si="973"/>
        <v>Труханович С.С.</v>
      </c>
      <c r="CD419" s="27" t="str">
        <f t="shared" si="973"/>
        <v>Бинкевич И.В.</v>
      </c>
      <c r="CE419" s="27" t="str">
        <f t="shared" si="973"/>
        <v>Новогродская С.Г.</v>
      </c>
      <c r="CF419" s="27" t="str">
        <f t="shared" si="973"/>
        <v>Милейко Е.С.</v>
      </c>
      <c r="CG419" s="27" t="str">
        <f t="shared" si="973"/>
        <v>Сокол Н.В.</v>
      </c>
      <c r="CH419" s="27" t="str">
        <f t="shared" si="973"/>
        <v>Семашко Г.М.</v>
      </c>
      <c r="CI419" s="27" t="str">
        <f t="shared" si="973"/>
        <v>Дубак О.Н.</v>
      </c>
      <c r="CJ419" s="27" t="str">
        <f t="shared" si="973"/>
        <v>Орда В.Т.</v>
      </c>
      <c r="CK419" s="27" t="str">
        <f t="shared" si="973"/>
        <v>Червоная Т.Р.</v>
      </c>
      <c r="CL419" s="27" t="str">
        <f t="shared" si="973"/>
        <v>Орда Г.П.</v>
      </c>
      <c r="CM419" s="27" t="str">
        <f t="shared" si="973"/>
        <v>Бородач Е.В.</v>
      </c>
      <c r="CN419" s="27" t="str">
        <f t="shared" si="973"/>
        <v>Лозовская А.С.</v>
      </c>
      <c r="CO419" s="27" t="str">
        <f t="shared" si="973"/>
        <v>Мохарь Н.А.</v>
      </c>
      <c r="CP419" s="27" t="str">
        <f t="shared" si="973"/>
        <v/>
      </c>
      <c r="CQ419" s="27" t="str">
        <f t="shared" si="973"/>
        <v/>
      </c>
      <c r="CR419" s="27" t="str">
        <f t="shared" si="973"/>
        <v/>
      </c>
      <c r="CS419" s="27" t="str">
        <f t="shared" si="973"/>
        <v/>
      </c>
      <c r="CT419" s="27" t="str">
        <f t="shared" si="973"/>
        <v/>
      </c>
      <c r="CU419" s="27" t="str">
        <f t="shared" si="973"/>
        <v/>
      </c>
      <c r="CX419" s="42" t="s">
        <v>211</v>
      </c>
      <c r="CY419" s="29">
        <v>1</v>
      </c>
      <c r="CZ419" s="27" t="str">
        <f t="shared" ref="CZ419:DV419" si="974">IF(CZ338="","",INDEX($B$120:$B$153,MATCH(CZ338,$C$120:$C$153,0)))</f>
        <v/>
      </c>
      <c r="DA419" s="27" t="str">
        <f t="shared" si="974"/>
        <v/>
      </c>
      <c r="DB419" s="27" t="str">
        <f t="shared" si="974"/>
        <v/>
      </c>
      <c r="DC419" s="27" t="str">
        <f t="shared" si="974"/>
        <v>Борисевич Л. А.</v>
      </c>
      <c r="DD419" s="27" t="str">
        <f t="shared" si="974"/>
        <v/>
      </c>
      <c r="DE419" s="27" t="str">
        <f t="shared" si="974"/>
        <v/>
      </c>
      <c r="DF419" s="27" t="str">
        <f t="shared" si="974"/>
        <v/>
      </c>
      <c r="DG419" s="27" t="str">
        <f t="shared" si="974"/>
        <v/>
      </c>
      <c r="DH419" s="27" t="str">
        <f t="shared" si="974"/>
        <v/>
      </c>
      <c r="DI419" s="27" t="str">
        <f t="shared" si="974"/>
        <v/>
      </c>
      <c r="DJ419" s="27" t="str">
        <f t="shared" si="974"/>
        <v/>
      </c>
      <c r="DK419" s="27" t="str">
        <f t="shared" si="974"/>
        <v/>
      </c>
      <c r="DL419" s="27" t="str">
        <f t="shared" si="974"/>
        <v>Хоменко Ю.В.</v>
      </c>
      <c r="DM419" s="27" t="str">
        <f t="shared" si="974"/>
        <v/>
      </c>
      <c r="DN419" s="27" t="str">
        <f t="shared" si="974"/>
        <v/>
      </c>
      <c r="DO419" s="27" t="str">
        <f t="shared" si="974"/>
        <v/>
      </c>
      <c r="DP419" s="27" t="str">
        <f t="shared" si="974"/>
        <v>Малахова Е.С.</v>
      </c>
      <c r="DQ419" s="27" t="str">
        <f t="shared" si="974"/>
        <v/>
      </c>
      <c r="DR419" s="27" t="str">
        <f t="shared" si="974"/>
        <v/>
      </c>
      <c r="DS419" s="27" t="str">
        <f t="shared" si="974"/>
        <v/>
      </c>
      <c r="DT419" s="27" t="str">
        <f t="shared" si="974"/>
        <v/>
      </c>
      <c r="DU419" s="27" t="str">
        <f t="shared" si="974"/>
        <v/>
      </c>
      <c r="DV419" s="27" t="str">
        <f t="shared" si="974"/>
        <v/>
      </c>
      <c r="DX419" s="42" t="s">
        <v>211</v>
      </c>
      <c r="DY419" s="29">
        <v>1</v>
      </c>
      <c r="DZ419" s="27" t="str">
        <f t="shared" ref="DZ419:FV419" si="975">IF(DZ338="","",INDEX($B$120:$B$153,MATCH(DZ338,$C$120:$C$153,0)))</f>
        <v/>
      </c>
      <c r="EA419" s="27" t="str">
        <f t="shared" si="975"/>
        <v/>
      </c>
      <c r="EB419" s="27" t="str">
        <f t="shared" si="975"/>
        <v/>
      </c>
      <c r="EC419" s="27" t="str">
        <f t="shared" si="975"/>
        <v>Ярмантович К.В.</v>
      </c>
      <c r="ED419" s="27" t="str">
        <f t="shared" si="975"/>
        <v/>
      </c>
      <c r="EE419" s="27" t="str">
        <f t="shared" si="975"/>
        <v/>
      </c>
      <c r="EF419" s="27" t="str">
        <f t="shared" si="975"/>
        <v/>
      </c>
      <c r="EG419" s="27" t="str">
        <f t="shared" si="975"/>
        <v/>
      </c>
      <c r="EH419" s="27" t="str">
        <f t="shared" si="975"/>
        <v/>
      </c>
      <c r="EI419" s="27" t="str">
        <f t="shared" si="975"/>
        <v/>
      </c>
      <c r="EJ419" s="27" t="str">
        <f t="shared" si="975"/>
        <v/>
      </c>
      <c r="EK419" s="27" t="str">
        <f t="shared" si="975"/>
        <v/>
      </c>
      <c r="EL419" s="27" t="str">
        <f t="shared" si="975"/>
        <v/>
      </c>
      <c r="EM419" s="27" t="str">
        <f t="shared" si="975"/>
        <v/>
      </c>
      <c r="EN419" s="27" t="str">
        <f t="shared" si="975"/>
        <v/>
      </c>
      <c r="EO419" s="27" t="str">
        <f t="shared" si="975"/>
        <v/>
      </c>
      <c r="EP419" s="27" t="str">
        <f t="shared" si="975"/>
        <v/>
      </c>
      <c r="EQ419" s="27" t="str">
        <f t="shared" si="975"/>
        <v/>
      </c>
      <c r="ER419" s="27" t="str">
        <f t="shared" si="975"/>
        <v/>
      </c>
      <c r="ES419" s="27" t="str">
        <f t="shared" si="975"/>
        <v/>
      </c>
      <c r="ET419" s="27" t="str">
        <f t="shared" si="975"/>
        <v/>
      </c>
      <c r="EU419" s="27" t="str">
        <f t="shared" si="975"/>
        <v/>
      </c>
      <c r="EV419" s="27" t="str">
        <f t="shared" si="975"/>
        <v/>
      </c>
      <c r="EX419" s="42" t="s">
        <v>211</v>
      </c>
      <c r="EY419" s="29">
        <v>1</v>
      </c>
      <c r="EZ419" s="27" t="str">
        <f t="shared" ref="EZ419:FU419" si="976">IF(EZ338="","",INDEX($B$120:$B$153,MATCH(EZ338,$C$120:$C$153,0)))</f>
        <v/>
      </c>
      <c r="FA419" s="27" t="str">
        <f t="shared" si="976"/>
        <v/>
      </c>
      <c r="FB419" s="27" t="str">
        <f t="shared" si="976"/>
        <v/>
      </c>
      <c r="FC419" s="27" t="str">
        <f t="shared" si="976"/>
        <v/>
      </c>
      <c r="FD419" s="27" t="str">
        <f t="shared" si="976"/>
        <v/>
      </c>
      <c r="FE419" s="27" t="str">
        <f t="shared" si="976"/>
        <v/>
      </c>
      <c r="FF419" s="27" t="str">
        <f t="shared" si="976"/>
        <v/>
      </c>
      <c r="FG419" s="27" t="str">
        <f t="shared" si="976"/>
        <v/>
      </c>
      <c r="FH419" s="27" t="str">
        <f t="shared" si="976"/>
        <v/>
      </c>
      <c r="FI419" s="27" t="str">
        <f t="shared" si="976"/>
        <v/>
      </c>
      <c r="FJ419" s="27" t="str">
        <f t="shared" si="976"/>
        <v/>
      </c>
      <c r="FK419" s="27" t="str">
        <f t="shared" si="976"/>
        <v/>
      </c>
      <c r="FL419" s="27" t="str">
        <f t="shared" si="976"/>
        <v/>
      </c>
      <c r="FM419" s="27" t="str">
        <f t="shared" si="976"/>
        <v/>
      </c>
      <c r="FN419" s="27" t="str">
        <f t="shared" si="976"/>
        <v/>
      </c>
      <c r="FO419" s="27" t="str">
        <f t="shared" si="976"/>
        <v/>
      </c>
      <c r="FP419" s="27" t="str">
        <f t="shared" si="976"/>
        <v/>
      </c>
      <c r="FQ419" s="27" t="str">
        <f t="shared" si="976"/>
        <v/>
      </c>
      <c r="FR419" s="27" t="str">
        <f t="shared" si="976"/>
        <v/>
      </c>
      <c r="FS419" s="27" t="str">
        <f t="shared" si="976"/>
        <v/>
      </c>
      <c r="FT419" s="27" t="str">
        <f t="shared" si="976"/>
        <v/>
      </c>
      <c r="FU419" s="27" t="str">
        <f t="shared" si="976"/>
        <v/>
      </c>
      <c r="FV419" s="27" t="str">
        <f t="shared" si="975"/>
        <v/>
      </c>
    </row>
    <row r="420" spans="35:178" x14ac:dyDescent="0.25">
      <c r="AI420"/>
      <c r="AJ420" s="68"/>
      <c r="AW420" s="42" t="s">
        <v>211</v>
      </c>
      <c r="AX420" s="29">
        <v>2</v>
      </c>
      <c r="AY420" s="27" t="str">
        <f t="shared" si="922"/>
        <v>Москаль Т.К.</v>
      </c>
      <c r="AZ420" s="27" t="str">
        <f t="shared" si="923"/>
        <v>Червоная Т.Р. / Хоменко Ю.В.</v>
      </c>
      <c r="BA420" s="27" t="str">
        <f t="shared" si="924"/>
        <v>Захарова Т.И.</v>
      </c>
      <c r="BB420" s="27" t="str">
        <f t="shared" si="925"/>
        <v>Новогродская С.Г.</v>
      </c>
      <c r="BC420" s="27" t="str">
        <f t="shared" si="926"/>
        <v>Березка Г.А.</v>
      </c>
      <c r="BD420" s="27" t="str">
        <f t="shared" si="927"/>
        <v>Труханович С.С.</v>
      </c>
      <c r="BE420" s="27" t="str">
        <f t="shared" si="928"/>
        <v>Милейко Е.С.</v>
      </c>
      <c r="BF420" s="27" t="str">
        <f t="shared" si="929"/>
        <v>Морозов А.Ю.</v>
      </c>
      <c r="BG420" s="27" t="str">
        <f t="shared" si="930"/>
        <v>Сокол Н.В.</v>
      </c>
      <c r="BH420" s="27" t="str">
        <f t="shared" si="931"/>
        <v>Орда В.Т.</v>
      </c>
      <c r="BI420" s="27" t="str">
        <f t="shared" si="932"/>
        <v>Семашко Г.М.</v>
      </c>
      <c r="BJ420" s="27" t="str">
        <f t="shared" si="933"/>
        <v>Дубак О.Н.</v>
      </c>
      <c r="BK420" s="27" t="str">
        <f t="shared" si="934"/>
        <v>Мохарь Н.А.</v>
      </c>
      <c r="BL420" s="27" t="str">
        <f t="shared" si="935"/>
        <v>Орда Г.П.</v>
      </c>
      <c r="BM420" s="27" t="str">
        <f t="shared" si="936"/>
        <v>Бородач Е.В.</v>
      </c>
      <c r="BN420" s="27" t="str">
        <f t="shared" si="937"/>
        <v>Лозовская А.С.</v>
      </c>
      <c r="BO420" s="27" t="str">
        <f t="shared" si="938"/>
        <v>Малахова Е.С. / Жегало Т.В.</v>
      </c>
      <c r="BP420" s="27" t="str">
        <f t="shared" si="939"/>
        <v/>
      </c>
      <c r="BQ420" s="27" t="str">
        <f t="shared" si="940"/>
        <v/>
      </c>
      <c r="BR420" s="27" t="str">
        <f t="shared" si="941"/>
        <v/>
      </c>
      <c r="BS420" s="27" t="str">
        <f t="shared" si="942"/>
        <v>Власевич С.П. / Псыщаница Н.Н.</v>
      </c>
      <c r="BT420" s="27" t="str">
        <f t="shared" si="943"/>
        <v>Ярошевич Е. В. / Дембя М.Э.</v>
      </c>
      <c r="BU420" s="27" t="str">
        <f t="shared" si="944"/>
        <v>Василевская А.В. / Ярмантович К.В.</v>
      </c>
      <c r="BW420" s="42" t="s">
        <v>211</v>
      </c>
      <c r="BX420" s="29">
        <v>2</v>
      </c>
      <c r="BY420" s="27" t="str">
        <f t="shared" ref="BY420:CU420" si="977">IF(BY339="","",INDEX($B$120:$B$153,MATCH(BY339,$C$120:$C$153,0)))</f>
        <v>Москаль Т.К.</v>
      </c>
      <c r="BZ420" s="27" t="str">
        <f t="shared" si="977"/>
        <v>Червоная Т.Р.</v>
      </c>
      <c r="CA420" s="27" t="str">
        <f t="shared" si="977"/>
        <v>Захарова Т.И.</v>
      </c>
      <c r="CB420" s="27" t="str">
        <f t="shared" si="977"/>
        <v>Новогродская С.Г.</v>
      </c>
      <c r="CC420" s="27" t="str">
        <f t="shared" si="977"/>
        <v>Березка Г.А.</v>
      </c>
      <c r="CD420" s="27" t="str">
        <f t="shared" si="977"/>
        <v>Труханович С.С.</v>
      </c>
      <c r="CE420" s="27" t="str">
        <f t="shared" si="977"/>
        <v>Милейко Е.С.</v>
      </c>
      <c r="CF420" s="27" t="str">
        <f t="shared" si="977"/>
        <v>Морозов А.Ю.</v>
      </c>
      <c r="CG420" s="27" t="str">
        <f t="shared" si="977"/>
        <v>Сокол Н.В.</v>
      </c>
      <c r="CH420" s="27" t="str">
        <f t="shared" si="977"/>
        <v>Орда В.Т.</v>
      </c>
      <c r="CI420" s="27" t="str">
        <f t="shared" si="977"/>
        <v>Семашко Г.М.</v>
      </c>
      <c r="CJ420" s="27" t="str">
        <f t="shared" si="977"/>
        <v>Дубак О.Н.</v>
      </c>
      <c r="CK420" s="27" t="str">
        <f t="shared" si="977"/>
        <v>Мохарь Н.А.</v>
      </c>
      <c r="CL420" s="27" t="str">
        <f t="shared" si="977"/>
        <v>Орда Г.П.</v>
      </c>
      <c r="CM420" s="27" t="str">
        <f t="shared" si="977"/>
        <v>Бородач Е.В.</v>
      </c>
      <c r="CN420" s="27" t="str">
        <f t="shared" si="977"/>
        <v>Лозовская А.С.</v>
      </c>
      <c r="CO420" s="27" t="str">
        <f t="shared" si="977"/>
        <v>Малахова Е.С.</v>
      </c>
      <c r="CP420" s="27" t="str">
        <f t="shared" si="977"/>
        <v/>
      </c>
      <c r="CQ420" s="27" t="str">
        <f t="shared" si="977"/>
        <v/>
      </c>
      <c r="CR420" s="27" t="str">
        <f t="shared" si="977"/>
        <v/>
      </c>
      <c r="CS420" s="27" t="str">
        <f t="shared" si="977"/>
        <v>Власевич С.П.</v>
      </c>
      <c r="CT420" s="27" t="str">
        <f t="shared" si="977"/>
        <v>Ярошевич Е. В.</v>
      </c>
      <c r="CU420" s="27" t="str">
        <f t="shared" si="977"/>
        <v>Василевская А.В.</v>
      </c>
      <c r="CX420" s="42" t="s">
        <v>211</v>
      </c>
      <c r="CY420" s="29">
        <v>2</v>
      </c>
      <c r="CZ420" s="27" t="str">
        <f t="shared" ref="CZ420:DV420" si="978">IF(CZ339="","",INDEX($B$120:$B$153,MATCH(CZ339,$C$120:$C$153,0)))</f>
        <v/>
      </c>
      <c r="DA420" s="27" t="str">
        <f t="shared" si="978"/>
        <v>Хоменко Ю.В.</v>
      </c>
      <c r="DB420" s="27" t="str">
        <f t="shared" si="978"/>
        <v/>
      </c>
      <c r="DC420" s="27" t="str">
        <f t="shared" si="978"/>
        <v/>
      </c>
      <c r="DD420" s="27" t="str">
        <f t="shared" si="978"/>
        <v/>
      </c>
      <c r="DE420" s="27" t="str">
        <f t="shared" si="978"/>
        <v/>
      </c>
      <c r="DF420" s="27" t="str">
        <f t="shared" si="978"/>
        <v/>
      </c>
      <c r="DG420" s="27" t="str">
        <f t="shared" si="978"/>
        <v/>
      </c>
      <c r="DH420" s="27" t="str">
        <f t="shared" si="978"/>
        <v/>
      </c>
      <c r="DI420" s="27" t="str">
        <f t="shared" si="978"/>
        <v/>
      </c>
      <c r="DJ420" s="27" t="str">
        <f t="shared" si="978"/>
        <v/>
      </c>
      <c r="DK420" s="27" t="str">
        <f t="shared" si="978"/>
        <v/>
      </c>
      <c r="DL420" s="27" t="str">
        <f t="shared" si="978"/>
        <v/>
      </c>
      <c r="DM420" s="27" t="str">
        <f t="shared" si="978"/>
        <v/>
      </c>
      <c r="DN420" s="27" t="str">
        <f t="shared" si="978"/>
        <v/>
      </c>
      <c r="DO420" s="27" t="str">
        <f t="shared" si="978"/>
        <v/>
      </c>
      <c r="DP420" s="27" t="str">
        <f t="shared" si="978"/>
        <v>Жегало Т.В.</v>
      </c>
      <c r="DQ420" s="27" t="str">
        <f t="shared" si="978"/>
        <v/>
      </c>
      <c r="DR420" s="27" t="str">
        <f t="shared" si="978"/>
        <v/>
      </c>
      <c r="DS420" s="27" t="str">
        <f t="shared" si="978"/>
        <v/>
      </c>
      <c r="DT420" s="27" t="str">
        <f t="shared" si="978"/>
        <v>Псыщаница Н.Н.</v>
      </c>
      <c r="DU420" s="27" t="str">
        <f t="shared" si="978"/>
        <v>Дембя М.Э.</v>
      </c>
      <c r="DV420" s="27" t="str">
        <f t="shared" si="978"/>
        <v>Ярмантович К.В.</v>
      </c>
      <c r="DX420" s="42" t="s">
        <v>211</v>
      </c>
      <c r="DY420" s="29">
        <v>2</v>
      </c>
      <c r="DZ420" s="27" t="str">
        <f t="shared" ref="DZ420:FV420" si="979">IF(DZ339="","",INDEX($B$120:$B$153,MATCH(DZ339,$C$120:$C$153,0)))</f>
        <v/>
      </c>
      <c r="EA420" s="27" t="str">
        <f t="shared" si="979"/>
        <v/>
      </c>
      <c r="EB420" s="27" t="str">
        <f t="shared" si="979"/>
        <v/>
      </c>
      <c r="EC420" s="27" t="str">
        <f t="shared" si="979"/>
        <v/>
      </c>
      <c r="ED420" s="27" t="str">
        <f t="shared" si="979"/>
        <v/>
      </c>
      <c r="EE420" s="27" t="str">
        <f t="shared" si="979"/>
        <v/>
      </c>
      <c r="EF420" s="27" t="str">
        <f t="shared" si="979"/>
        <v/>
      </c>
      <c r="EG420" s="27" t="str">
        <f t="shared" si="979"/>
        <v/>
      </c>
      <c r="EH420" s="27" t="str">
        <f t="shared" si="979"/>
        <v/>
      </c>
      <c r="EI420" s="27" t="str">
        <f t="shared" si="979"/>
        <v/>
      </c>
      <c r="EJ420" s="27" t="str">
        <f t="shared" si="979"/>
        <v/>
      </c>
      <c r="EK420" s="27" t="str">
        <f t="shared" si="979"/>
        <v/>
      </c>
      <c r="EL420" s="27" t="str">
        <f t="shared" si="979"/>
        <v/>
      </c>
      <c r="EM420" s="27" t="str">
        <f t="shared" si="979"/>
        <v/>
      </c>
      <c r="EN420" s="27" t="str">
        <f t="shared" si="979"/>
        <v/>
      </c>
      <c r="EO420" s="27" t="str">
        <f t="shared" si="979"/>
        <v/>
      </c>
      <c r="EP420" s="27" t="str">
        <f t="shared" si="979"/>
        <v/>
      </c>
      <c r="EQ420" s="27" t="str">
        <f t="shared" si="979"/>
        <v/>
      </c>
      <c r="ER420" s="27" t="str">
        <f t="shared" si="979"/>
        <v/>
      </c>
      <c r="ES420" s="27" t="str">
        <f t="shared" si="979"/>
        <v/>
      </c>
      <c r="ET420" s="27" t="str">
        <f t="shared" si="979"/>
        <v/>
      </c>
      <c r="EU420" s="27" t="str">
        <f t="shared" si="979"/>
        <v/>
      </c>
      <c r="EV420" s="27" t="str">
        <f t="shared" si="979"/>
        <v/>
      </c>
      <c r="EX420" s="42" t="s">
        <v>211</v>
      </c>
      <c r="EY420" s="29">
        <v>2</v>
      </c>
      <c r="EZ420" s="27" t="str">
        <f t="shared" ref="EZ420:FU420" si="980">IF(EZ339="","",INDEX($B$120:$B$153,MATCH(EZ339,$C$120:$C$153,0)))</f>
        <v/>
      </c>
      <c r="FA420" s="27" t="str">
        <f t="shared" si="980"/>
        <v/>
      </c>
      <c r="FB420" s="27" t="str">
        <f t="shared" si="980"/>
        <v/>
      </c>
      <c r="FC420" s="27" t="str">
        <f t="shared" si="980"/>
        <v/>
      </c>
      <c r="FD420" s="27" t="str">
        <f t="shared" si="980"/>
        <v/>
      </c>
      <c r="FE420" s="27" t="str">
        <f t="shared" si="980"/>
        <v/>
      </c>
      <c r="FF420" s="27" t="str">
        <f t="shared" si="980"/>
        <v/>
      </c>
      <c r="FG420" s="27" t="str">
        <f t="shared" si="980"/>
        <v/>
      </c>
      <c r="FH420" s="27" t="str">
        <f t="shared" si="980"/>
        <v/>
      </c>
      <c r="FI420" s="27" t="str">
        <f t="shared" si="980"/>
        <v/>
      </c>
      <c r="FJ420" s="27" t="str">
        <f t="shared" si="980"/>
        <v/>
      </c>
      <c r="FK420" s="27" t="str">
        <f t="shared" si="980"/>
        <v/>
      </c>
      <c r="FL420" s="27" t="str">
        <f t="shared" si="980"/>
        <v/>
      </c>
      <c r="FM420" s="27" t="str">
        <f t="shared" si="980"/>
        <v/>
      </c>
      <c r="FN420" s="27" t="str">
        <f t="shared" si="980"/>
        <v/>
      </c>
      <c r="FO420" s="27" t="str">
        <f t="shared" si="980"/>
        <v/>
      </c>
      <c r="FP420" s="27" t="str">
        <f t="shared" si="980"/>
        <v/>
      </c>
      <c r="FQ420" s="27" t="str">
        <f t="shared" si="980"/>
        <v/>
      </c>
      <c r="FR420" s="27" t="str">
        <f t="shared" si="980"/>
        <v/>
      </c>
      <c r="FS420" s="27" t="str">
        <f t="shared" si="980"/>
        <v/>
      </c>
      <c r="FT420" s="27" t="str">
        <f t="shared" si="980"/>
        <v/>
      </c>
      <c r="FU420" s="27" t="str">
        <f t="shared" si="980"/>
        <v/>
      </c>
      <c r="FV420" s="27" t="str">
        <f t="shared" si="979"/>
        <v/>
      </c>
    </row>
    <row r="421" spans="35:178" x14ac:dyDescent="0.25">
      <c r="AI421"/>
      <c r="AJ421" s="68"/>
      <c r="AW421" s="42" t="s">
        <v>211</v>
      </c>
      <c r="AX421" s="29">
        <v>3</v>
      </c>
      <c r="AY421" s="27" t="str">
        <f t="shared" si="922"/>
        <v>Червоная Т.Р. / Хоменко Ю.В.</v>
      </c>
      <c r="AZ421" s="27" t="str">
        <f t="shared" si="923"/>
        <v>Москаль Т.К.</v>
      </c>
      <c r="BA421" s="27" t="str">
        <f t="shared" si="924"/>
        <v>Жегало Т.В.</v>
      </c>
      <c r="BB421" s="27" t="str">
        <f t="shared" si="925"/>
        <v>Змитревич А.Ю.</v>
      </c>
      <c r="BC421" s="27" t="str">
        <f t="shared" si="926"/>
        <v>Бородач Е.В.</v>
      </c>
      <c r="BD421" s="27" t="str">
        <f t="shared" si="927"/>
        <v>Орда Г.П.</v>
      </c>
      <c r="BE421" s="27" t="str">
        <f t="shared" si="928"/>
        <v>Семашко Г.М.</v>
      </c>
      <c r="BF421" s="27" t="str">
        <f t="shared" si="929"/>
        <v>Сокол Н.В.</v>
      </c>
      <c r="BG421" s="27" t="str">
        <f t="shared" si="930"/>
        <v>Новогродская С.Г.</v>
      </c>
      <c r="BH421" s="27" t="str">
        <f t="shared" si="931"/>
        <v>Дубак О.Н.</v>
      </c>
      <c r="BI421" s="27" t="str">
        <f t="shared" si="932"/>
        <v>Бинкевич И.В.</v>
      </c>
      <c r="BJ421" s="27" t="str">
        <f t="shared" si="933"/>
        <v>Мохарь Н.А.</v>
      </c>
      <c r="BK421" s="27" t="str">
        <f t="shared" si="934"/>
        <v>Ярошевич Е. В. / Дембя М.Э. / Малахова Е.С.</v>
      </c>
      <c r="BL421" s="27" t="str">
        <f t="shared" si="935"/>
        <v>Василевская А.В. / Ярмантович К.В.</v>
      </c>
      <c r="BM421" s="27" t="str">
        <f t="shared" si="936"/>
        <v>Каспер В.И. / Морозов А.Ю.</v>
      </c>
      <c r="BN421" s="27" t="str">
        <f t="shared" si="937"/>
        <v>Орда В.Т.</v>
      </c>
      <c r="BO421" s="27" t="str">
        <f t="shared" si="938"/>
        <v>Милейко Е.С. / Власевич С.П.</v>
      </c>
      <c r="BP421" s="27" t="str">
        <f t="shared" si="939"/>
        <v/>
      </c>
      <c r="BQ421" s="27" t="str">
        <f t="shared" si="940"/>
        <v/>
      </c>
      <c r="BR421" s="27" t="str">
        <f t="shared" si="941"/>
        <v>Борисевич Л. А. / Псыщаница Н.Н.</v>
      </c>
      <c r="BS421" s="27" t="str">
        <f t="shared" si="942"/>
        <v/>
      </c>
      <c r="BT421" s="27" t="str">
        <f t="shared" si="943"/>
        <v/>
      </c>
      <c r="BU421" s="27" t="str">
        <f t="shared" si="944"/>
        <v/>
      </c>
      <c r="BW421" s="42" t="s">
        <v>211</v>
      </c>
      <c r="BX421" s="29">
        <v>3</v>
      </c>
      <c r="BY421" s="27" t="str">
        <f t="shared" ref="BY421:CU421" si="981">IF(BY340="","",INDEX($B$120:$B$153,MATCH(BY340,$C$120:$C$153,0)))</f>
        <v>Червоная Т.Р.</v>
      </c>
      <c r="BZ421" s="27" t="str">
        <f t="shared" si="981"/>
        <v>Москаль Т.К.</v>
      </c>
      <c r="CA421" s="27" t="str">
        <f t="shared" si="981"/>
        <v>Жегало Т.В.</v>
      </c>
      <c r="CB421" s="27" t="str">
        <f t="shared" si="981"/>
        <v>Змитревич А.Ю.</v>
      </c>
      <c r="CC421" s="27" t="str">
        <f t="shared" si="981"/>
        <v>Бородач Е.В.</v>
      </c>
      <c r="CD421" s="27" t="str">
        <f t="shared" si="981"/>
        <v>Орда Г.П.</v>
      </c>
      <c r="CE421" s="27" t="str">
        <f t="shared" si="981"/>
        <v>Семашко Г.М.</v>
      </c>
      <c r="CF421" s="27" t="str">
        <f t="shared" si="981"/>
        <v>Сокол Н.В.</v>
      </c>
      <c r="CG421" s="27" t="str">
        <f t="shared" si="981"/>
        <v>Новогродская С.Г.</v>
      </c>
      <c r="CH421" s="27" t="str">
        <f t="shared" si="981"/>
        <v>Дубак О.Н.</v>
      </c>
      <c r="CI421" s="27" t="str">
        <f t="shared" si="981"/>
        <v>Бинкевич И.В.</v>
      </c>
      <c r="CJ421" s="27" t="str">
        <f t="shared" si="981"/>
        <v>Мохарь Н.А.</v>
      </c>
      <c r="CK421" s="27" t="str">
        <f t="shared" si="981"/>
        <v>Ярошевич Е. В.</v>
      </c>
      <c r="CL421" s="27" t="str">
        <f t="shared" si="981"/>
        <v>Василевская А.В.</v>
      </c>
      <c r="CM421" s="27" t="str">
        <f t="shared" si="981"/>
        <v>Каспер В.И.</v>
      </c>
      <c r="CN421" s="27" t="str">
        <f t="shared" si="981"/>
        <v>Орда В.Т.</v>
      </c>
      <c r="CO421" s="27" t="str">
        <f t="shared" si="981"/>
        <v>Милейко Е.С.</v>
      </c>
      <c r="CP421" s="27" t="str">
        <f t="shared" si="981"/>
        <v/>
      </c>
      <c r="CQ421" s="27" t="str">
        <f t="shared" si="981"/>
        <v/>
      </c>
      <c r="CR421" s="27" t="str">
        <f t="shared" si="981"/>
        <v>Борисевич Л. А.</v>
      </c>
      <c r="CS421" s="27" t="str">
        <f t="shared" si="981"/>
        <v/>
      </c>
      <c r="CT421" s="27" t="str">
        <f t="shared" si="981"/>
        <v/>
      </c>
      <c r="CU421" s="27" t="str">
        <f t="shared" si="981"/>
        <v/>
      </c>
      <c r="CX421" s="42" t="s">
        <v>211</v>
      </c>
      <c r="CY421" s="29">
        <v>3</v>
      </c>
      <c r="CZ421" s="27" t="str">
        <f t="shared" ref="CZ421:DV421" si="982">IF(CZ340="","",INDEX($B$120:$B$153,MATCH(CZ340,$C$120:$C$153,0)))</f>
        <v>Хоменко Ю.В.</v>
      </c>
      <c r="DA421" s="27" t="str">
        <f t="shared" si="982"/>
        <v/>
      </c>
      <c r="DB421" s="27" t="str">
        <f t="shared" si="982"/>
        <v/>
      </c>
      <c r="DC421" s="27" t="str">
        <f t="shared" si="982"/>
        <v/>
      </c>
      <c r="DD421" s="27" t="str">
        <f t="shared" si="982"/>
        <v/>
      </c>
      <c r="DE421" s="27" t="str">
        <f t="shared" si="982"/>
        <v/>
      </c>
      <c r="DF421" s="27" t="str">
        <f t="shared" si="982"/>
        <v/>
      </c>
      <c r="DG421" s="27" t="str">
        <f t="shared" si="982"/>
        <v/>
      </c>
      <c r="DH421" s="27" t="str">
        <f t="shared" si="982"/>
        <v/>
      </c>
      <c r="DI421" s="27" t="str">
        <f t="shared" si="982"/>
        <v/>
      </c>
      <c r="DJ421" s="27" t="str">
        <f t="shared" si="982"/>
        <v/>
      </c>
      <c r="DK421" s="27" t="str">
        <f t="shared" si="982"/>
        <v/>
      </c>
      <c r="DL421" s="27" t="str">
        <f t="shared" si="982"/>
        <v>Дембя М.Э.</v>
      </c>
      <c r="DM421" s="27" t="str">
        <f t="shared" si="982"/>
        <v>Ярмантович К.В.</v>
      </c>
      <c r="DN421" s="27" t="str">
        <f t="shared" si="982"/>
        <v>Морозов А.Ю.</v>
      </c>
      <c r="DO421" s="27" t="str">
        <f t="shared" si="982"/>
        <v/>
      </c>
      <c r="DP421" s="27" t="str">
        <f t="shared" si="982"/>
        <v>Власевич С.П.</v>
      </c>
      <c r="DQ421" s="27" t="str">
        <f t="shared" si="982"/>
        <v/>
      </c>
      <c r="DR421" s="27" t="str">
        <f t="shared" si="982"/>
        <v/>
      </c>
      <c r="DS421" s="27" t="str">
        <f t="shared" si="982"/>
        <v>Псыщаница Н.Н.</v>
      </c>
      <c r="DT421" s="27" t="str">
        <f t="shared" si="982"/>
        <v/>
      </c>
      <c r="DU421" s="27" t="str">
        <f t="shared" si="982"/>
        <v/>
      </c>
      <c r="DV421" s="27" t="str">
        <f t="shared" si="982"/>
        <v/>
      </c>
      <c r="DX421" s="42" t="s">
        <v>211</v>
      </c>
      <c r="DY421" s="29">
        <v>3</v>
      </c>
      <c r="DZ421" s="27" t="str">
        <f t="shared" ref="DZ421:FV421" si="983">IF(DZ340="","",INDEX($B$120:$B$153,MATCH(DZ340,$C$120:$C$153,0)))</f>
        <v/>
      </c>
      <c r="EA421" s="27" t="str">
        <f t="shared" si="983"/>
        <v/>
      </c>
      <c r="EB421" s="27" t="str">
        <f t="shared" si="983"/>
        <v/>
      </c>
      <c r="EC421" s="27" t="str">
        <f t="shared" si="983"/>
        <v/>
      </c>
      <c r="ED421" s="27" t="str">
        <f t="shared" si="983"/>
        <v/>
      </c>
      <c r="EE421" s="27" t="str">
        <f t="shared" si="983"/>
        <v/>
      </c>
      <c r="EF421" s="27" t="str">
        <f t="shared" si="983"/>
        <v/>
      </c>
      <c r="EG421" s="27" t="str">
        <f t="shared" si="983"/>
        <v/>
      </c>
      <c r="EH421" s="27" t="str">
        <f t="shared" si="983"/>
        <v/>
      </c>
      <c r="EI421" s="27" t="str">
        <f t="shared" si="983"/>
        <v/>
      </c>
      <c r="EJ421" s="27" t="str">
        <f t="shared" si="983"/>
        <v/>
      </c>
      <c r="EK421" s="27" t="str">
        <f t="shared" si="983"/>
        <v/>
      </c>
      <c r="EL421" s="27" t="str">
        <f t="shared" si="983"/>
        <v>Малахова Е.С.</v>
      </c>
      <c r="EM421" s="27" t="str">
        <f t="shared" si="983"/>
        <v/>
      </c>
      <c r="EN421" s="27" t="str">
        <f t="shared" si="983"/>
        <v/>
      </c>
      <c r="EO421" s="27" t="str">
        <f t="shared" si="983"/>
        <v/>
      </c>
      <c r="EP421" s="27" t="str">
        <f t="shared" si="983"/>
        <v/>
      </c>
      <c r="EQ421" s="27" t="str">
        <f t="shared" si="983"/>
        <v/>
      </c>
      <c r="ER421" s="27" t="str">
        <f t="shared" si="983"/>
        <v/>
      </c>
      <c r="ES421" s="27" t="str">
        <f t="shared" si="983"/>
        <v/>
      </c>
      <c r="ET421" s="27" t="str">
        <f t="shared" si="983"/>
        <v/>
      </c>
      <c r="EU421" s="27" t="str">
        <f t="shared" si="983"/>
        <v/>
      </c>
      <c r="EV421" s="27" t="str">
        <f t="shared" si="983"/>
        <v/>
      </c>
      <c r="EX421" s="42" t="s">
        <v>211</v>
      </c>
      <c r="EY421" s="29">
        <v>3</v>
      </c>
      <c r="EZ421" s="27" t="str">
        <f t="shared" ref="EZ421:FU421" si="984">IF(EZ340="","",INDEX($B$120:$B$153,MATCH(EZ340,$C$120:$C$153,0)))</f>
        <v/>
      </c>
      <c r="FA421" s="27" t="str">
        <f t="shared" si="984"/>
        <v/>
      </c>
      <c r="FB421" s="27" t="str">
        <f t="shared" si="984"/>
        <v/>
      </c>
      <c r="FC421" s="27" t="str">
        <f t="shared" si="984"/>
        <v/>
      </c>
      <c r="FD421" s="27" t="str">
        <f t="shared" si="984"/>
        <v/>
      </c>
      <c r="FE421" s="27" t="str">
        <f t="shared" si="984"/>
        <v/>
      </c>
      <c r="FF421" s="27" t="str">
        <f t="shared" si="984"/>
        <v/>
      </c>
      <c r="FG421" s="27" t="str">
        <f t="shared" si="984"/>
        <v/>
      </c>
      <c r="FH421" s="27" t="str">
        <f t="shared" si="984"/>
        <v/>
      </c>
      <c r="FI421" s="27" t="str">
        <f t="shared" si="984"/>
        <v/>
      </c>
      <c r="FJ421" s="27" t="str">
        <f t="shared" si="984"/>
        <v/>
      </c>
      <c r="FK421" s="27" t="str">
        <f t="shared" si="984"/>
        <v/>
      </c>
      <c r="FL421" s="27" t="str">
        <f t="shared" si="984"/>
        <v/>
      </c>
      <c r="FM421" s="27" t="str">
        <f t="shared" si="984"/>
        <v/>
      </c>
      <c r="FN421" s="27" t="str">
        <f t="shared" si="984"/>
        <v/>
      </c>
      <c r="FO421" s="27" t="str">
        <f t="shared" si="984"/>
        <v/>
      </c>
      <c r="FP421" s="27" t="str">
        <f t="shared" si="984"/>
        <v/>
      </c>
      <c r="FQ421" s="27" t="str">
        <f t="shared" si="984"/>
        <v/>
      </c>
      <c r="FR421" s="27" t="str">
        <f t="shared" si="984"/>
        <v/>
      </c>
      <c r="FS421" s="27" t="str">
        <f t="shared" si="984"/>
        <v/>
      </c>
      <c r="FT421" s="27" t="str">
        <f t="shared" si="984"/>
        <v/>
      </c>
      <c r="FU421" s="27" t="str">
        <f t="shared" si="984"/>
        <v/>
      </c>
      <c r="FV421" s="27" t="str">
        <f t="shared" si="983"/>
        <v/>
      </c>
    </row>
    <row r="422" spans="35:178" x14ac:dyDescent="0.25">
      <c r="AI422"/>
      <c r="AJ422" s="68"/>
      <c r="AW422" s="42" t="s">
        <v>211</v>
      </c>
      <c r="AX422" s="29">
        <v>4</v>
      </c>
      <c r="AY422" s="27" t="str">
        <f t="shared" si="922"/>
        <v>Нехаева Л.И.</v>
      </c>
      <c r="AZ422" s="27" t="str">
        <f t="shared" si="923"/>
        <v>Москаль Т.К.</v>
      </c>
      <c r="BA422" s="27" t="str">
        <f t="shared" si="924"/>
        <v>Червоная Т.Р. / Хоменко Ю.В.</v>
      </c>
      <c r="BB422" s="27" t="str">
        <f t="shared" si="925"/>
        <v>Змитревич А.Ю.</v>
      </c>
      <c r="BC422" s="27" t="str">
        <f t="shared" si="926"/>
        <v>Бородач Е.В.</v>
      </c>
      <c r="BD422" s="27" t="str">
        <f t="shared" si="927"/>
        <v>Березка Г.А.</v>
      </c>
      <c r="BE422" s="27" t="str">
        <f t="shared" si="928"/>
        <v>Бинкевич И.В.</v>
      </c>
      <c r="BF422" s="27" t="str">
        <f t="shared" si="929"/>
        <v>Сокол Н.В.</v>
      </c>
      <c r="BG422" s="27" t="str">
        <f t="shared" si="930"/>
        <v>Труханович С.С.</v>
      </c>
      <c r="BH422" s="27" t="str">
        <f t="shared" si="931"/>
        <v>Каспер В.И.</v>
      </c>
      <c r="BI422" s="27" t="str">
        <f t="shared" si="932"/>
        <v>Борисевич Л. А. / Ярошевич Е. В. / Дембя М.Э.</v>
      </c>
      <c r="BJ422" s="27" t="str">
        <f t="shared" si="933"/>
        <v>Василевская А.В. / Ярмантович К.В.</v>
      </c>
      <c r="BK422" s="27" t="str">
        <f t="shared" si="934"/>
        <v>Малахова Е.С. / Псыщаница Н.Н.</v>
      </c>
      <c r="BL422" s="27" t="str">
        <f t="shared" si="935"/>
        <v>Новогродская С.Г.</v>
      </c>
      <c r="BM422" s="27" t="str">
        <f t="shared" si="936"/>
        <v>Орда В.Т. / Семашко Г.М.</v>
      </c>
      <c r="BN422" s="27" t="str">
        <f t="shared" si="937"/>
        <v>Милейко Е.С.</v>
      </c>
      <c r="BO422" s="27" t="str">
        <f t="shared" si="938"/>
        <v>Жегало Т.В.</v>
      </c>
      <c r="BP422" s="27" t="str">
        <f t="shared" si="939"/>
        <v/>
      </c>
      <c r="BQ422" s="27" t="str">
        <f t="shared" si="940"/>
        <v/>
      </c>
      <c r="BR422" s="27" t="str">
        <f t="shared" si="941"/>
        <v/>
      </c>
      <c r="BS422" s="27" t="str">
        <f t="shared" si="942"/>
        <v/>
      </c>
      <c r="BT422" s="27" t="str">
        <f t="shared" si="943"/>
        <v/>
      </c>
      <c r="BU422" s="27" t="str">
        <f t="shared" si="944"/>
        <v/>
      </c>
      <c r="BW422" s="42" t="s">
        <v>211</v>
      </c>
      <c r="BX422" s="29">
        <v>4</v>
      </c>
      <c r="BY422" s="27" t="str">
        <f t="shared" ref="BY422:CU422" si="985">IF(BY341="","",INDEX($B$120:$B$153,MATCH(BY341,$C$120:$C$153,0)))</f>
        <v>Нехаева Л.И.</v>
      </c>
      <c r="BZ422" s="27" t="str">
        <f t="shared" si="985"/>
        <v>Москаль Т.К.</v>
      </c>
      <c r="CA422" s="27" t="str">
        <f t="shared" si="985"/>
        <v>Червоная Т.Р.</v>
      </c>
      <c r="CB422" s="27" t="str">
        <f t="shared" si="985"/>
        <v>Змитревич А.Ю.</v>
      </c>
      <c r="CC422" s="27" t="str">
        <f t="shared" si="985"/>
        <v>Бородач Е.В.</v>
      </c>
      <c r="CD422" s="27" t="str">
        <f t="shared" si="985"/>
        <v>Березка Г.А.</v>
      </c>
      <c r="CE422" s="27" t="str">
        <f t="shared" si="985"/>
        <v>Бинкевич И.В.</v>
      </c>
      <c r="CF422" s="27" t="str">
        <f t="shared" si="985"/>
        <v>Сокол Н.В.</v>
      </c>
      <c r="CG422" s="27" t="str">
        <f t="shared" si="985"/>
        <v>Труханович С.С.</v>
      </c>
      <c r="CH422" s="27" t="str">
        <f t="shared" si="985"/>
        <v>Каспер В.И.</v>
      </c>
      <c r="CI422" s="27" t="str">
        <f t="shared" si="985"/>
        <v>Борисевич Л. А.</v>
      </c>
      <c r="CJ422" s="27" t="str">
        <f t="shared" si="985"/>
        <v>Василевская А.В.</v>
      </c>
      <c r="CK422" s="27" t="str">
        <f t="shared" si="985"/>
        <v>Малахова Е.С.</v>
      </c>
      <c r="CL422" s="27" t="str">
        <f t="shared" si="985"/>
        <v>Новогродская С.Г.</v>
      </c>
      <c r="CM422" s="27" t="str">
        <f t="shared" si="985"/>
        <v>Орда В.Т.</v>
      </c>
      <c r="CN422" s="27" t="str">
        <f t="shared" si="985"/>
        <v>Милейко Е.С.</v>
      </c>
      <c r="CO422" s="27" t="str">
        <f t="shared" si="985"/>
        <v>Жегало Т.В.</v>
      </c>
      <c r="CP422" s="27" t="str">
        <f t="shared" si="985"/>
        <v/>
      </c>
      <c r="CQ422" s="27" t="str">
        <f t="shared" si="985"/>
        <v/>
      </c>
      <c r="CR422" s="27" t="str">
        <f t="shared" si="985"/>
        <v/>
      </c>
      <c r="CS422" s="27" t="str">
        <f t="shared" si="985"/>
        <v/>
      </c>
      <c r="CT422" s="27" t="str">
        <f t="shared" si="985"/>
        <v/>
      </c>
      <c r="CU422" s="27" t="str">
        <f t="shared" si="985"/>
        <v/>
      </c>
      <c r="CX422" s="42" t="s">
        <v>211</v>
      </c>
      <c r="CY422" s="29">
        <v>4</v>
      </c>
      <c r="CZ422" s="27" t="str">
        <f t="shared" ref="CZ422:DV422" si="986">IF(CZ341="","",INDEX($B$120:$B$153,MATCH(CZ341,$C$120:$C$153,0)))</f>
        <v/>
      </c>
      <c r="DA422" s="27" t="str">
        <f t="shared" si="986"/>
        <v/>
      </c>
      <c r="DB422" s="27" t="str">
        <f t="shared" si="986"/>
        <v>Хоменко Ю.В.</v>
      </c>
      <c r="DC422" s="27" t="str">
        <f t="shared" si="986"/>
        <v/>
      </c>
      <c r="DD422" s="27" t="str">
        <f t="shared" si="986"/>
        <v/>
      </c>
      <c r="DE422" s="27" t="str">
        <f t="shared" si="986"/>
        <v/>
      </c>
      <c r="DF422" s="27" t="str">
        <f t="shared" si="986"/>
        <v/>
      </c>
      <c r="DG422" s="27" t="str">
        <f t="shared" si="986"/>
        <v/>
      </c>
      <c r="DH422" s="27" t="str">
        <f t="shared" si="986"/>
        <v/>
      </c>
      <c r="DI422" s="27" t="str">
        <f t="shared" si="986"/>
        <v/>
      </c>
      <c r="DJ422" s="27" t="str">
        <f t="shared" si="986"/>
        <v>Ярошевич Е. В.</v>
      </c>
      <c r="DK422" s="27" t="str">
        <f t="shared" si="986"/>
        <v>Ярмантович К.В.</v>
      </c>
      <c r="DL422" s="27" t="str">
        <f t="shared" si="986"/>
        <v>Псыщаница Н.Н.</v>
      </c>
      <c r="DM422" s="27" t="str">
        <f t="shared" si="986"/>
        <v/>
      </c>
      <c r="DN422" s="27" t="str">
        <f t="shared" si="986"/>
        <v>Семашко Г.М.</v>
      </c>
      <c r="DO422" s="27" t="str">
        <f t="shared" si="986"/>
        <v/>
      </c>
      <c r="DP422" s="27" t="str">
        <f t="shared" si="986"/>
        <v/>
      </c>
      <c r="DQ422" s="27" t="str">
        <f t="shared" si="986"/>
        <v/>
      </c>
      <c r="DR422" s="27" t="str">
        <f t="shared" si="986"/>
        <v/>
      </c>
      <c r="DS422" s="27" t="str">
        <f t="shared" si="986"/>
        <v/>
      </c>
      <c r="DT422" s="27" t="str">
        <f t="shared" si="986"/>
        <v/>
      </c>
      <c r="DU422" s="27" t="str">
        <f t="shared" si="986"/>
        <v/>
      </c>
      <c r="DV422" s="27" t="str">
        <f t="shared" si="986"/>
        <v/>
      </c>
      <c r="DX422" s="42" t="s">
        <v>211</v>
      </c>
      <c r="DY422" s="29">
        <v>4</v>
      </c>
      <c r="DZ422" s="27" t="str">
        <f t="shared" ref="DZ422:FV422" si="987">IF(DZ341="","",INDEX($B$120:$B$153,MATCH(DZ341,$C$120:$C$153,0)))</f>
        <v/>
      </c>
      <c r="EA422" s="27" t="str">
        <f t="shared" si="987"/>
        <v/>
      </c>
      <c r="EB422" s="27" t="str">
        <f t="shared" si="987"/>
        <v/>
      </c>
      <c r="EC422" s="27" t="str">
        <f t="shared" si="987"/>
        <v/>
      </c>
      <c r="ED422" s="27" t="str">
        <f t="shared" si="987"/>
        <v/>
      </c>
      <c r="EE422" s="27" t="str">
        <f t="shared" si="987"/>
        <v/>
      </c>
      <c r="EF422" s="27" t="str">
        <f t="shared" si="987"/>
        <v/>
      </c>
      <c r="EG422" s="27" t="str">
        <f t="shared" si="987"/>
        <v/>
      </c>
      <c r="EH422" s="27" t="str">
        <f t="shared" si="987"/>
        <v/>
      </c>
      <c r="EI422" s="27" t="str">
        <f t="shared" si="987"/>
        <v/>
      </c>
      <c r="EJ422" s="27" t="str">
        <f t="shared" si="987"/>
        <v>Дембя М.Э.</v>
      </c>
      <c r="EK422" s="27" t="str">
        <f t="shared" si="987"/>
        <v/>
      </c>
      <c r="EL422" s="27" t="str">
        <f t="shared" si="987"/>
        <v/>
      </c>
      <c r="EM422" s="27" t="str">
        <f t="shared" si="987"/>
        <v/>
      </c>
      <c r="EN422" s="27" t="str">
        <f t="shared" si="987"/>
        <v/>
      </c>
      <c r="EO422" s="27" t="str">
        <f t="shared" si="987"/>
        <v/>
      </c>
      <c r="EP422" s="27" t="str">
        <f t="shared" si="987"/>
        <v/>
      </c>
      <c r="EQ422" s="27" t="str">
        <f t="shared" si="987"/>
        <v/>
      </c>
      <c r="ER422" s="27" t="str">
        <f t="shared" si="987"/>
        <v/>
      </c>
      <c r="ES422" s="27" t="str">
        <f t="shared" si="987"/>
        <v/>
      </c>
      <c r="ET422" s="27" t="str">
        <f t="shared" si="987"/>
        <v/>
      </c>
      <c r="EU422" s="27" t="str">
        <f t="shared" si="987"/>
        <v/>
      </c>
      <c r="EV422" s="27" t="str">
        <f t="shared" si="987"/>
        <v/>
      </c>
      <c r="EX422" s="42" t="s">
        <v>211</v>
      </c>
      <c r="EY422" s="29">
        <v>4</v>
      </c>
      <c r="EZ422" s="27" t="str">
        <f t="shared" ref="EZ422:FU422" si="988">IF(EZ341="","",INDEX($B$120:$B$153,MATCH(EZ341,$C$120:$C$153,0)))</f>
        <v/>
      </c>
      <c r="FA422" s="27" t="str">
        <f t="shared" si="988"/>
        <v/>
      </c>
      <c r="FB422" s="27" t="str">
        <f t="shared" si="988"/>
        <v/>
      </c>
      <c r="FC422" s="27" t="str">
        <f t="shared" si="988"/>
        <v/>
      </c>
      <c r="FD422" s="27" t="str">
        <f t="shared" si="988"/>
        <v/>
      </c>
      <c r="FE422" s="27" t="str">
        <f t="shared" si="988"/>
        <v/>
      </c>
      <c r="FF422" s="27" t="str">
        <f t="shared" si="988"/>
        <v/>
      </c>
      <c r="FG422" s="27" t="str">
        <f t="shared" si="988"/>
        <v/>
      </c>
      <c r="FH422" s="27" t="str">
        <f t="shared" si="988"/>
        <v/>
      </c>
      <c r="FI422" s="27" t="str">
        <f t="shared" si="988"/>
        <v/>
      </c>
      <c r="FJ422" s="27" t="str">
        <f t="shared" si="988"/>
        <v/>
      </c>
      <c r="FK422" s="27" t="str">
        <f t="shared" si="988"/>
        <v/>
      </c>
      <c r="FL422" s="27" t="str">
        <f t="shared" si="988"/>
        <v/>
      </c>
      <c r="FM422" s="27" t="str">
        <f t="shared" si="988"/>
        <v/>
      </c>
      <c r="FN422" s="27" t="str">
        <f t="shared" si="988"/>
        <v/>
      </c>
      <c r="FO422" s="27" t="str">
        <f t="shared" si="988"/>
        <v/>
      </c>
      <c r="FP422" s="27" t="str">
        <f t="shared" si="988"/>
        <v/>
      </c>
      <c r="FQ422" s="27" t="str">
        <f t="shared" si="988"/>
        <v/>
      </c>
      <c r="FR422" s="27" t="str">
        <f t="shared" si="988"/>
        <v/>
      </c>
      <c r="FS422" s="27" t="str">
        <f t="shared" si="988"/>
        <v/>
      </c>
      <c r="FT422" s="27" t="str">
        <f t="shared" si="988"/>
        <v/>
      </c>
      <c r="FU422" s="27" t="str">
        <f t="shared" si="988"/>
        <v/>
      </c>
      <c r="FV422" s="27" t="str">
        <f t="shared" si="987"/>
        <v/>
      </c>
    </row>
    <row r="423" spans="35:178" x14ac:dyDescent="0.25">
      <c r="AI423"/>
      <c r="AJ423" s="68"/>
      <c r="AW423" s="42" t="s">
        <v>211</v>
      </c>
      <c r="AX423" s="29">
        <v>5</v>
      </c>
      <c r="AY423" s="27" t="str">
        <f t="shared" si="922"/>
        <v>Псыщаница Н.Н. / Ярмантович К.В.</v>
      </c>
      <c r="AZ423" s="27" t="str">
        <f t="shared" si="923"/>
        <v>Власевич С.П. / Борисевич Л. А. / Василевская А.В.</v>
      </c>
      <c r="BA423" s="27" t="str">
        <f t="shared" si="924"/>
        <v>Ярошевич Е. В. / Дембя М.Э.</v>
      </c>
      <c r="BB423" s="27" t="str">
        <f t="shared" si="925"/>
        <v>Труханович С.С.</v>
      </c>
      <c r="BC423" s="27" t="str">
        <f t="shared" si="926"/>
        <v>Москаль Т.К.</v>
      </c>
      <c r="BD423" s="27" t="str">
        <f t="shared" si="927"/>
        <v>Бородач Е.В.</v>
      </c>
      <c r="BE423" s="27" t="str">
        <f t="shared" si="928"/>
        <v>Сокол Н.В.</v>
      </c>
      <c r="BF423" s="27" t="str">
        <f t="shared" si="929"/>
        <v>Орда В.Т.</v>
      </c>
      <c r="BG423" s="27" t="str">
        <f t="shared" si="930"/>
        <v>Бинкевич И.В.</v>
      </c>
      <c r="BH423" s="27" t="str">
        <f t="shared" si="931"/>
        <v>Лозовская А.С.</v>
      </c>
      <c r="BI423" s="27" t="str">
        <f t="shared" si="932"/>
        <v>Березка Г.А.</v>
      </c>
      <c r="BJ423" s="27" t="str">
        <f t="shared" si="933"/>
        <v>Семашко Г.М.</v>
      </c>
      <c r="BK423" s="27" t="str">
        <f t="shared" si="934"/>
        <v>Новогродская С.Г.</v>
      </c>
      <c r="BL423" s="27" t="str">
        <f t="shared" si="935"/>
        <v>Червоная Т.Р. / Малахова Е.С.</v>
      </c>
      <c r="BM423" s="27" t="str">
        <f t="shared" si="936"/>
        <v>Мохарь Н.А. / Милейко Е.С.</v>
      </c>
      <c r="BN423" s="27" t="str">
        <f t="shared" si="937"/>
        <v>Змитревич А.Ю.</v>
      </c>
      <c r="BO423" s="27" t="str">
        <f t="shared" si="938"/>
        <v>Дубак О.Н.</v>
      </c>
      <c r="BP423" s="27" t="str">
        <f t="shared" si="939"/>
        <v/>
      </c>
      <c r="BQ423" s="27" t="str">
        <f t="shared" si="940"/>
        <v/>
      </c>
      <c r="BR423" s="27" t="str">
        <f t="shared" si="941"/>
        <v/>
      </c>
      <c r="BS423" s="27" t="str">
        <f t="shared" si="942"/>
        <v/>
      </c>
      <c r="BT423" s="27" t="str">
        <f t="shared" si="943"/>
        <v/>
      </c>
      <c r="BU423" s="27" t="str">
        <f t="shared" si="944"/>
        <v/>
      </c>
      <c r="BW423" s="42" t="s">
        <v>211</v>
      </c>
      <c r="BX423" s="29">
        <v>5</v>
      </c>
      <c r="BY423" s="27" t="str">
        <f t="shared" ref="BY423:CU423" si="989">IF(BY342="","",INDEX($B$120:$B$153,MATCH(BY342,$C$120:$C$153,0)))</f>
        <v>Псыщаница Н.Н.</v>
      </c>
      <c r="BZ423" s="27" t="str">
        <f t="shared" si="989"/>
        <v>Власевич С.П.</v>
      </c>
      <c r="CA423" s="27" t="str">
        <f t="shared" si="989"/>
        <v>Ярошевич Е. В.</v>
      </c>
      <c r="CB423" s="27" t="str">
        <f t="shared" si="989"/>
        <v>Труханович С.С.</v>
      </c>
      <c r="CC423" s="27" t="str">
        <f t="shared" si="989"/>
        <v>Москаль Т.К.</v>
      </c>
      <c r="CD423" s="27" t="str">
        <f t="shared" si="989"/>
        <v>Бородач Е.В.</v>
      </c>
      <c r="CE423" s="27" t="str">
        <f t="shared" si="989"/>
        <v>Сокол Н.В.</v>
      </c>
      <c r="CF423" s="27" t="str">
        <f t="shared" si="989"/>
        <v>Орда В.Т.</v>
      </c>
      <c r="CG423" s="27" t="str">
        <f t="shared" si="989"/>
        <v>Бинкевич И.В.</v>
      </c>
      <c r="CH423" s="27" t="str">
        <f t="shared" si="989"/>
        <v>Лозовская А.С.</v>
      </c>
      <c r="CI423" s="27" t="str">
        <f t="shared" si="989"/>
        <v>Березка Г.А.</v>
      </c>
      <c r="CJ423" s="27" t="str">
        <f t="shared" si="989"/>
        <v>Семашко Г.М.</v>
      </c>
      <c r="CK423" s="27" t="str">
        <f t="shared" si="989"/>
        <v>Новогродская С.Г.</v>
      </c>
      <c r="CL423" s="27" t="str">
        <f t="shared" si="989"/>
        <v>Червоная Т.Р.</v>
      </c>
      <c r="CM423" s="27" t="str">
        <f t="shared" si="989"/>
        <v>Мохарь Н.А.</v>
      </c>
      <c r="CN423" s="27" t="str">
        <f t="shared" si="989"/>
        <v>Змитревич А.Ю.</v>
      </c>
      <c r="CO423" s="27" t="str">
        <f t="shared" si="989"/>
        <v>Дубак О.Н.</v>
      </c>
      <c r="CP423" s="27" t="str">
        <f t="shared" si="989"/>
        <v/>
      </c>
      <c r="CQ423" s="27" t="str">
        <f t="shared" si="989"/>
        <v/>
      </c>
      <c r="CR423" s="27" t="str">
        <f t="shared" si="989"/>
        <v/>
      </c>
      <c r="CS423" s="27" t="str">
        <f t="shared" si="989"/>
        <v/>
      </c>
      <c r="CT423" s="27" t="str">
        <f t="shared" si="989"/>
        <v/>
      </c>
      <c r="CU423" s="27" t="str">
        <f t="shared" si="989"/>
        <v/>
      </c>
      <c r="CX423" s="42" t="s">
        <v>211</v>
      </c>
      <c r="CY423" s="29">
        <v>5</v>
      </c>
      <c r="CZ423" s="27" t="str">
        <f t="shared" ref="CZ423:DV423" si="990">IF(CZ342="","",INDEX($B$120:$B$153,MATCH(CZ342,$C$120:$C$153,0)))</f>
        <v>Ярмантович К.В.</v>
      </c>
      <c r="DA423" s="27" t="str">
        <f t="shared" si="990"/>
        <v>Борисевич Л. А.</v>
      </c>
      <c r="DB423" s="27" t="str">
        <f t="shared" si="990"/>
        <v>Дембя М.Э.</v>
      </c>
      <c r="DC423" s="27" t="str">
        <f t="shared" si="990"/>
        <v/>
      </c>
      <c r="DD423" s="27" t="str">
        <f t="shared" si="990"/>
        <v/>
      </c>
      <c r="DE423" s="27" t="str">
        <f t="shared" si="990"/>
        <v/>
      </c>
      <c r="DF423" s="27" t="str">
        <f t="shared" si="990"/>
        <v/>
      </c>
      <c r="DG423" s="27" t="str">
        <f t="shared" si="990"/>
        <v/>
      </c>
      <c r="DH423" s="27" t="str">
        <f t="shared" si="990"/>
        <v/>
      </c>
      <c r="DI423" s="27" t="str">
        <f t="shared" si="990"/>
        <v/>
      </c>
      <c r="DJ423" s="27" t="str">
        <f t="shared" si="990"/>
        <v/>
      </c>
      <c r="DK423" s="27" t="str">
        <f t="shared" si="990"/>
        <v/>
      </c>
      <c r="DL423" s="27" t="str">
        <f t="shared" si="990"/>
        <v/>
      </c>
      <c r="DM423" s="27" t="str">
        <f t="shared" si="990"/>
        <v>Малахова Е.С.</v>
      </c>
      <c r="DN423" s="27" t="str">
        <f t="shared" si="990"/>
        <v>Милейко Е.С.</v>
      </c>
      <c r="DO423" s="27" t="str">
        <f t="shared" si="990"/>
        <v/>
      </c>
      <c r="DP423" s="27" t="str">
        <f t="shared" si="990"/>
        <v/>
      </c>
      <c r="DQ423" s="27" t="str">
        <f t="shared" si="990"/>
        <v/>
      </c>
      <c r="DR423" s="27" t="str">
        <f t="shared" si="990"/>
        <v/>
      </c>
      <c r="DS423" s="27" t="str">
        <f t="shared" si="990"/>
        <v/>
      </c>
      <c r="DT423" s="27" t="str">
        <f t="shared" si="990"/>
        <v/>
      </c>
      <c r="DU423" s="27" t="str">
        <f t="shared" si="990"/>
        <v/>
      </c>
      <c r="DV423" s="27" t="str">
        <f t="shared" si="990"/>
        <v/>
      </c>
      <c r="DX423" s="42" t="s">
        <v>211</v>
      </c>
      <c r="DY423" s="29">
        <v>5</v>
      </c>
      <c r="DZ423" s="27" t="str">
        <f t="shared" ref="DZ423:FV423" si="991">IF(DZ342="","",INDEX($B$120:$B$153,MATCH(DZ342,$C$120:$C$153,0)))</f>
        <v/>
      </c>
      <c r="EA423" s="27" t="str">
        <f t="shared" si="991"/>
        <v>Василевская А.В.</v>
      </c>
      <c r="EB423" s="27" t="str">
        <f t="shared" si="991"/>
        <v/>
      </c>
      <c r="EC423" s="27" t="str">
        <f t="shared" si="991"/>
        <v/>
      </c>
      <c r="ED423" s="27" t="str">
        <f t="shared" si="991"/>
        <v/>
      </c>
      <c r="EE423" s="27" t="str">
        <f t="shared" si="991"/>
        <v/>
      </c>
      <c r="EF423" s="27" t="str">
        <f t="shared" si="991"/>
        <v/>
      </c>
      <c r="EG423" s="27" t="str">
        <f t="shared" si="991"/>
        <v/>
      </c>
      <c r="EH423" s="27" t="str">
        <f t="shared" si="991"/>
        <v/>
      </c>
      <c r="EI423" s="27" t="str">
        <f t="shared" si="991"/>
        <v/>
      </c>
      <c r="EJ423" s="27" t="str">
        <f t="shared" si="991"/>
        <v/>
      </c>
      <c r="EK423" s="27" t="str">
        <f t="shared" si="991"/>
        <v/>
      </c>
      <c r="EL423" s="27" t="str">
        <f t="shared" si="991"/>
        <v/>
      </c>
      <c r="EM423" s="27" t="str">
        <f t="shared" si="991"/>
        <v/>
      </c>
      <c r="EN423" s="27" t="str">
        <f t="shared" si="991"/>
        <v/>
      </c>
      <c r="EO423" s="27" t="str">
        <f t="shared" si="991"/>
        <v/>
      </c>
      <c r="EP423" s="27" t="str">
        <f t="shared" si="991"/>
        <v/>
      </c>
      <c r="EQ423" s="27" t="str">
        <f t="shared" si="991"/>
        <v/>
      </c>
      <c r="ER423" s="27" t="str">
        <f t="shared" si="991"/>
        <v/>
      </c>
      <c r="ES423" s="27" t="str">
        <f t="shared" si="991"/>
        <v/>
      </c>
      <c r="ET423" s="27" t="str">
        <f t="shared" si="991"/>
        <v/>
      </c>
      <c r="EU423" s="27" t="str">
        <f t="shared" si="991"/>
        <v/>
      </c>
      <c r="EV423" s="27" t="str">
        <f t="shared" si="991"/>
        <v/>
      </c>
      <c r="EX423" s="42" t="s">
        <v>211</v>
      </c>
      <c r="EY423" s="29">
        <v>5</v>
      </c>
      <c r="EZ423" s="27" t="str">
        <f t="shared" ref="EZ423:FU423" si="992">IF(EZ342="","",INDEX($B$120:$B$153,MATCH(EZ342,$C$120:$C$153,0)))</f>
        <v/>
      </c>
      <c r="FA423" s="27" t="str">
        <f t="shared" si="992"/>
        <v/>
      </c>
      <c r="FB423" s="27" t="str">
        <f t="shared" si="992"/>
        <v/>
      </c>
      <c r="FC423" s="27" t="str">
        <f t="shared" si="992"/>
        <v/>
      </c>
      <c r="FD423" s="27" t="str">
        <f t="shared" si="992"/>
        <v/>
      </c>
      <c r="FE423" s="27" t="str">
        <f t="shared" si="992"/>
        <v/>
      </c>
      <c r="FF423" s="27" t="str">
        <f t="shared" si="992"/>
        <v/>
      </c>
      <c r="FG423" s="27" t="str">
        <f t="shared" si="992"/>
        <v/>
      </c>
      <c r="FH423" s="27" t="str">
        <f t="shared" si="992"/>
        <v/>
      </c>
      <c r="FI423" s="27" t="str">
        <f t="shared" si="992"/>
        <v/>
      </c>
      <c r="FJ423" s="27" t="str">
        <f t="shared" si="992"/>
        <v/>
      </c>
      <c r="FK423" s="27" t="str">
        <f t="shared" si="992"/>
        <v/>
      </c>
      <c r="FL423" s="27" t="str">
        <f t="shared" si="992"/>
        <v/>
      </c>
      <c r="FM423" s="27" t="str">
        <f t="shared" si="992"/>
        <v/>
      </c>
      <c r="FN423" s="27" t="str">
        <f t="shared" si="992"/>
        <v/>
      </c>
      <c r="FO423" s="27" t="str">
        <f t="shared" si="992"/>
        <v/>
      </c>
      <c r="FP423" s="27" t="str">
        <f t="shared" si="992"/>
        <v/>
      </c>
      <c r="FQ423" s="27" t="str">
        <f t="shared" si="992"/>
        <v/>
      </c>
      <c r="FR423" s="27" t="str">
        <f t="shared" si="992"/>
        <v/>
      </c>
      <c r="FS423" s="27" t="str">
        <f t="shared" si="992"/>
        <v/>
      </c>
      <c r="FT423" s="27" t="str">
        <f t="shared" si="992"/>
        <v/>
      </c>
      <c r="FU423" s="27" t="str">
        <f t="shared" si="992"/>
        <v/>
      </c>
      <c r="FV423" s="27" t="str">
        <f t="shared" si="991"/>
        <v/>
      </c>
    </row>
    <row r="424" spans="35:178" x14ac:dyDescent="0.25">
      <c r="AI424"/>
      <c r="AJ424" s="68"/>
      <c r="AW424" s="42" t="s">
        <v>211</v>
      </c>
      <c r="AX424" s="29">
        <v>6</v>
      </c>
      <c r="AY424" s="27" t="str">
        <f t="shared" si="922"/>
        <v>Жегало Т.В.</v>
      </c>
      <c r="AZ424" s="27" t="str">
        <f t="shared" si="923"/>
        <v>Нехаева Л.И.</v>
      </c>
      <c r="BA424" s="27" t="str">
        <f t="shared" si="924"/>
        <v>Березка Г.А.</v>
      </c>
      <c r="BB424" s="27" t="str">
        <f t="shared" si="925"/>
        <v>Бинкевич И.В.</v>
      </c>
      <c r="BC424" s="27" t="str">
        <f t="shared" si="926"/>
        <v>Москаль Т.К.</v>
      </c>
      <c r="BD424" s="27" t="str">
        <f t="shared" si="927"/>
        <v>Бородач Е.В.</v>
      </c>
      <c r="BE424" s="27" t="str">
        <f t="shared" si="928"/>
        <v>Сокол Н.В.</v>
      </c>
      <c r="BF424" s="27" t="str">
        <f t="shared" si="929"/>
        <v>Семашко Г.М.</v>
      </c>
      <c r="BG424" s="27" t="str">
        <f t="shared" si="930"/>
        <v>Милейко Е.С.</v>
      </c>
      <c r="BH424" s="27" t="str">
        <f t="shared" si="931"/>
        <v>Власевич С.П. / Ярошевич Е. В.</v>
      </c>
      <c r="BI424" s="27" t="str">
        <f t="shared" si="932"/>
        <v>Труханович С.С.</v>
      </c>
      <c r="BJ424" s="27" t="str">
        <f t="shared" si="933"/>
        <v>Орда Г.П.</v>
      </c>
      <c r="BK424" s="27" t="str">
        <f t="shared" si="934"/>
        <v>Захарова Т.И.</v>
      </c>
      <c r="BL424" s="27" t="str">
        <f t="shared" si="935"/>
        <v>Малахова Е.С. / Хоменко Ю.В.</v>
      </c>
      <c r="BM424" s="27" t="str">
        <f t="shared" si="936"/>
        <v>Орда В.Т. / Мохарь Н.А. / Борисевич Л. А.</v>
      </c>
      <c r="BN424" s="27" t="str">
        <f t="shared" si="937"/>
        <v>Змитревич А.Ю.</v>
      </c>
      <c r="BO424" s="27" t="str">
        <f t="shared" si="938"/>
        <v>Новогродская С.Г.</v>
      </c>
      <c r="BP424" s="27" t="str">
        <f t="shared" si="939"/>
        <v/>
      </c>
      <c r="BQ424" s="27" t="str">
        <f t="shared" si="940"/>
        <v/>
      </c>
      <c r="BR424" s="27" t="str">
        <f t="shared" si="941"/>
        <v/>
      </c>
      <c r="BS424" s="27" t="str">
        <f t="shared" si="942"/>
        <v/>
      </c>
      <c r="BT424" s="27" t="str">
        <f t="shared" si="943"/>
        <v/>
      </c>
      <c r="BU424" s="27" t="str">
        <f t="shared" si="944"/>
        <v/>
      </c>
      <c r="BW424" s="42" t="s">
        <v>211</v>
      </c>
      <c r="BX424" s="29">
        <v>6</v>
      </c>
      <c r="BY424" s="27" t="str">
        <f t="shared" ref="BY424:CU424" si="993">IF(BY343="","",INDEX($B$120:$B$153,MATCH(BY343,$C$120:$C$153,0)))</f>
        <v>Жегало Т.В.</v>
      </c>
      <c r="BZ424" s="27" t="str">
        <f t="shared" si="993"/>
        <v>Нехаева Л.И.</v>
      </c>
      <c r="CA424" s="27" t="str">
        <f t="shared" si="993"/>
        <v>Березка Г.А.</v>
      </c>
      <c r="CB424" s="27" t="str">
        <f t="shared" si="993"/>
        <v>Бинкевич И.В.</v>
      </c>
      <c r="CC424" s="27" t="str">
        <f t="shared" si="993"/>
        <v>Москаль Т.К.</v>
      </c>
      <c r="CD424" s="27" t="str">
        <f t="shared" si="993"/>
        <v>Бородач Е.В.</v>
      </c>
      <c r="CE424" s="27" t="str">
        <f t="shared" si="993"/>
        <v>Сокол Н.В.</v>
      </c>
      <c r="CF424" s="27" t="str">
        <f t="shared" si="993"/>
        <v>Семашко Г.М.</v>
      </c>
      <c r="CG424" s="27" t="str">
        <f t="shared" si="993"/>
        <v>Милейко Е.С.</v>
      </c>
      <c r="CH424" s="27" t="str">
        <f t="shared" si="993"/>
        <v>Власевич С.П.</v>
      </c>
      <c r="CI424" s="27" t="str">
        <f t="shared" si="993"/>
        <v>Труханович С.С.</v>
      </c>
      <c r="CJ424" s="27" t="str">
        <f t="shared" si="993"/>
        <v>Орда Г.П.</v>
      </c>
      <c r="CK424" s="27" t="str">
        <f t="shared" si="993"/>
        <v>Захарова Т.И.</v>
      </c>
      <c r="CL424" s="27" t="str">
        <f t="shared" si="993"/>
        <v>Малахова Е.С.</v>
      </c>
      <c r="CM424" s="27" t="str">
        <f t="shared" si="993"/>
        <v>Орда В.Т.</v>
      </c>
      <c r="CN424" s="27" t="str">
        <f t="shared" si="993"/>
        <v>Змитревич А.Ю.</v>
      </c>
      <c r="CO424" s="27" t="str">
        <f t="shared" si="993"/>
        <v>Новогродская С.Г.</v>
      </c>
      <c r="CP424" s="27" t="str">
        <f t="shared" si="993"/>
        <v/>
      </c>
      <c r="CQ424" s="27" t="str">
        <f t="shared" si="993"/>
        <v/>
      </c>
      <c r="CR424" s="27" t="str">
        <f t="shared" si="993"/>
        <v/>
      </c>
      <c r="CS424" s="27" t="str">
        <f t="shared" si="993"/>
        <v/>
      </c>
      <c r="CT424" s="27" t="str">
        <f t="shared" si="993"/>
        <v/>
      </c>
      <c r="CU424" s="27" t="str">
        <f t="shared" si="993"/>
        <v/>
      </c>
      <c r="CX424" s="42" t="s">
        <v>211</v>
      </c>
      <c r="CY424" s="29">
        <v>6</v>
      </c>
      <c r="CZ424" s="27" t="str">
        <f t="shared" ref="CZ424:DV424" si="994">IF(CZ343="","",INDEX($B$120:$B$153,MATCH(CZ343,$C$120:$C$153,0)))</f>
        <v/>
      </c>
      <c r="DA424" s="27" t="str">
        <f t="shared" si="994"/>
        <v/>
      </c>
      <c r="DB424" s="27" t="str">
        <f t="shared" si="994"/>
        <v/>
      </c>
      <c r="DC424" s="27" t="str">
        <f t="shared" si="994"/>
        <v/>
      </c>
      <c r="DD424" s="27" t="str">
        <f t="shared" si="994"/>
        <v/>
      </c>
      <c r="DE424" s="27" t="str">
        <f t="shared" si="994"/>
        <v/>
      </c>
      <c r="DF424" s="27" t="str">
        <f t="shared" si="994"/>
        <v/>
      </c>
      <c r="DG424" s="27" t="str">
        <f t="shared" si="994"/>
        <v/>
      </c>
      <c r="DH424" s="27" t="str">
        <f t="shared" si="994"/>
        <v/>
      </c>
      <c r="DI424" s="27" t="str">
        <f t="shared" si="994"/>
        <v>Ярошевич Е. В.</v>
      </c>
      <c r="DJ424" s="27" t="str">
        <f t="shared" si="994"/>
        <v/>
      </c>
      <c r="DK424" s="27" t="str">
        <f t="shared" si="994"/>
        <v/>
      </c>
      <c r="DL424" s="27" t="str">
        <f t="shared" si="994"/>
        <v/>
      </c>
      <c r="DM424" s="27" t="str">
        <f t="shared" si="994"/>
        <v>Хоменко Ю.В.</v>
      </c>
      <c r="DN424" s="27" t="str">
        <f t="shared" si="994"/>
        <v>Мохарь Н.А.</v>
      </c>
      <c r="DO424" s="27" t="str">
        <f t="shared" si="994"/>
        <v/>
      </c>
      <c r="DP424" s="27" t="str">
        <f t="shared" si="994"/>
        <v/>
      </c>
      <c r="DQ424" s="27" t="str">
        <f t="shared" si="994"/>
        <v/>
      </c>
      <c r="DR424" s="27" t="str">
        <f t="shared" si="994"/>
        <v/>
      </c>
      <c r="DS424" s="27" t="str">
        <f t="shared" si="994"/>
        <v/>
      </c>
      <c r="DT424" s="27" t="str">
        <f t="shared" si="994"/>
        <v/>
      </c>
      <c r="DU424" s="27" t="str">
        <f t="shared" si="994"/>
        <v/>
      </c>
      <c r="DV424" s="27" t="str">
        <f t="shared" si="994"/>
        <v/>
      </c>
      <c r="DX424" s="42" t="s">
        <v>211</v>
      </c>
      <c r="DY424" s="29">
        <v>6</v>
      </c>
      <c r="DZ424" s="27" t="str">
        <f t="shared" ref="DZ424:FV424" si="995">IF(DZ343="","",INDEX($B$120:$B$153,MATCH(DZ343,$C$120:$C$153,0)))</f>
        <v/>
      </c>
      <c r="EA424" s="27" t="str">
        <f t="shared" si="995"/>
        <v/>
      </c>
      <c r="EB424" s="27" t="str">
        <f t="shared" si="995"/>
        <v/>
      </c>
      <c r="EC424" s="27" t="str">
        <f t="shared" si="995"/>
        <v/>
      </c>
      <c r="ED424" s="27" t="str">
        <f t="shared" si="995"/>
        <v/>
      </c>
      <c r="EE424" s="27" t="str">
        <f t="shared" si="995"/>
        <v/>
      </c>
      <c r="EF424" s="27" t="str">
        <f t="shared" si="995"/>
        <v/>
      </c>
      <c r="EG424" s="27" t="str">
        <f t="shared" si="995"/>
        <v/>
      </c>
      <c r="EH424" s="27" t="str">
        <f t="shared" si="995"/>
        <v/>
      </c>
      <c r="EI424" s="27" t="str">
        <f t="shared" si="995"/>
        <v/>
      </c>
      <c r="EJ424" s="27" t="str">
        <f t="shared" si="995"/>
        <v/>
      </c>
      <c r="EK424" s="27" t="str">
        <f t="shared" si="995"/>
        <v/>
      </c>
      <c r="EL424" s="27" t="str">
        <f t="shared" si="995"/>
        <v/>
      </c>
      <c r="EM424" s="27" t="str">
        <f t="shared" si="995"/>
        <v/>
      </c>
      <c r="EN424" s="27" t="str">
        <f t="shared" si="995"/>
        <v>Борисевич Л. А.</v>
      </c>
      <c r="EO424" s="27" t="str">
        <f t="shared" si="995"/>
        <v/>
      </c>
      <c r="EP424" s="27" t="str">
        <f t="shared" si="995"/>
        <v/>
      </c>
      <c r="EQ424" s="27" t="str">
        <f t="shared" si="995"/>
        <v/>
      </c>
      <c r="ER424" s="27" t="str">
        <f t="shared" si="995"/>
        <v/>
      </c>
      <c r="ES424" s="27" t="str">
        <f t="shared" si="995"/>
        <v/>
      </c>
      <c r="ET424" s="27" t="str">
        <f t="shared" si="995"/>
        <v/>
      </c>
      <c r="EU424" s="27" t="str">
        <f t="shared" si="995"/>
        <v/>
      </c>
      <c r="EV424" s="27" t="str">
        <f t="shared" si="995"/>
        <v/>
      </c>
      <c r="EX424" s="42" t="s">
        <v>211</v>
      </c>
      <c r="EY424" s="29">
        <v>6</v>
      </c>
      <c r="EZ424" s="27" t="str">
        <f t="shared" ref="EZ424:FU424" si="996">IF(EZ343="","",INDEX($B$120:$B$153,MATCH(EZ343,$C$120:$C$153,0)))</f>
        <v/>
      </c>
      <c r="FA424" s="27" t="str">
        <f t="shared" si="996"/>
        <v/>
      </c>
      <c r="FB424" s="27" t="str">
        <f t="shared" si="996"/>
        <v/>
      </c>
      <c r="FC424" s="27" t="str">
        <f t="shared" si="996"/>
        <v/>
      </c>
      <c r="FD424" s="27" t="str">
        <f t="shared" si="996"/>
        <v/>
      </c>
      <c r="FE424" s="27" t="str">
        <f t="shared" si="996"/>
        <v/>
      </c>
      <c r="FF424" s="27" t="str">
        <f t="shared" si="996"/>
        <v/>
      </c>
      <c r="FG424" s="27" t="str">
        <f t="shared" si="996"/>
        <v/>
      </c>
      <c r="FH424" s="27" t="str">
        <f t="shared" si="996"/>
        <v/>
      </c>
      <c r="FI424" s="27" t="str">
        <f t="shared" si="996"/>
        <v/>
      </c>
      <c r="FJ424" s="27" t="str">
        <f t="shared" si="996"/>
        <v/>
      </c>
      <c r="FK424" s="27" t="str">
        <f t="shared" si="996"/>
        <v/>
      </c>
      <c r="FL424" s="27" t="str">
        <f t="shared" si="996"/>
        <v/>
      </c>
      <c r="FM424" s="27" t="str">
        <f t="shared" si="996"/>
        <v/>
      </c>
      <c r="FN424" s="27" t="str">
        <f t="shared" si="996"/>
        <v>Псыщаница Н.Н.</v>
      </c>
      <c r="FO424" s="27" t="str">
        <f t="shared" si="996"/>
        <v/>
      </c>
      <c r="FP424" s="27" t="str">
        <f t="shared" si="996"/>
        <v/>
      </c>
      <c r="FQ424" s="27" t="str">
        <f t="shared" si="996"/>
        <v/>
      </c>
      <c r="FR424" s="27" t="str">
        <f t="shared" si="996"/>
        <v/>
      </c>
      <c r="FS424" s="27" t="str">
        <f t="shared" si="996"/>
        <v/>
      </c>
      <c r="FT424" s="27" t="str">
        <f t="shared" si="996"/>
        <v/>
      </c>
      <c r="FU424" s="27" t="str">
        <f t="shared" si="996"/>
        <v/>
      </c>
      <c r="FV424" s="27" t="str">
        <f t="shared" si="995"/>
        <v/>
      </c>
    </row>
    <row r="425" spans="35:178" x14ac:dyDescent="0.25">
      <c r="AI425"/>
      <c r="AJ425" s="68"/>
      <c r="AW425" s="42" t="s">
        <v>211</v>
      </c>
      <c r="AX425" s="88">
        <v>7</v>
      </c>
      <c r="AY425" s="27" t="str">
        <f t="shared" si="922"/>
        <v/>
      </c>
      <c r="AZ425" s="27" t="str">
        <f t="shared" si="923"/>
        <v/>
      </c>
      <c r="BA425" s="27" t="str">
        <f t="shared" si="924"/>
        <v/>
      </c>
      <c r="BB425" s="27" t="str">
        <f t="shared" si="925"/>
        <v/>
      </c>
      <c r="BC425" s="27" t="str">
        <f t="shared" si="926"/>
        <v/>
      </c>
      <c r="BD425" s="27" t="str">
        <f t="shared" si="927"/>
        <v/>
      </c>
      <c r="BE425" s="27" t="str">
        <f t="shared" si="928"/>
        <v/>
      </c>
      <c r="BF425" s="27" t="str">
        <f t="shared" si="929"/>
        <v/>
      </c>
      <c r="BG425" s="27" t="str">
        <f t="shared" si="930"/>
        <v/>
      </c>
      <c r="BH425" s="27" t="str">
        <f t="shared" si="931"/>
        <v/>
      </c>
      <c r="BI425" s="27" t="str">
        <f t="shared" si="932"/>
        <v/>
      </c>
      <c r="BJ425" s="27" t="str">
        <f t="shared" si="933"/>
        <v/>
      </c>
      <c r="BK425" s="27" t="str">
        <f t="shared" si="934"/>
        <v>Мохарь Н.А.</v>
      </c>
      <c r="BL425" s="27" t="str">
        <f t="shared" si="935"/>
        <v/>
      </c>
      <c r="BM425" s="27" t="str">
        <f t="shared" si="936"/>
        <v/>
      </c>
      <c r="BN425" s="27" t="str">
        <f t="shared" si="937"/>
        <v/>
      </c>
      <c r="BO425" s="27" t="str">
        <f t="shared" si="938"/>
        <v/>
      </c>
      <c r="BP425" s="27" t="str">
        <f t="shared" si="939"/>
        <v/>
      </c>
      <c r="BQ425" s="27" t="str">
        <f t="shared" si="940"/>
        <v/>
      </c>
      <c r="BR425" s="27" t="str">
        <f t="shared" si="941"/>
        <v/>
      </c>
      <c r="BS425" s="27" t="str">
        <f t="shared" si="942"/>
        <v/>
      </c>
      <c r="BT425" s="27" t="str">
        <f t="shared" si="943"/>
        <v/>
      </c>
      <c r="BU425" s="27" t="str">
        <f t="shared" si="944"/>
        <v/>
      </c>
      <c r="BW425" s="42" t="s">
        <v>211</v>
      </c>
      <c r="BX425" s="88">
        <v>7</v>
      </c>
      <c r="BY425" s="27" t="str">
        <f t="shared" ref="BY425:CU425" si="997">IF(BY344="","",INDEX($B$120:$B$153,MATCH(BY344,$C$120:$C$153,0)))</f>
        <v/>
      </c>
      <c r="BZ425" s="27" t="str">
        <f t="shared" si="997"/>
        <v/>
      </c>
      <c r="CA425" s="27" t="str">
        <f t="shared" si="997"/>
        <v/>
      </c>
      <c r="CB425" s="27" t="str">
        <f t="shared" si="997"/>
        <v/>
      </c>
      <c r="CC425" s="27" t="str">
        <f t="shared" si="997"/>
        <v/>
      </c>
      <c r="CD425" s="27" t="str">
        <f t="shared" si="997"/>
        <v/>
      </c>
      <c r="CE425" s="27" t="str">
        <f t="shared" si="997"/>
        <v/>
      </c>
      <c r="CF425" s="27" t="str">
        <f t="shared" si="997"/>
        <v/>
      </c>
      <c r="CG425" s="27" t="str">
        <f t="shared" si="997"/>
        <v/>
      </c>
      <c r="CH425" s="27" t="str">
        <f t="shared" si="997"/>
        <v/>
      </c>
      <c r="CI425" s="27" t="str">
        <f t="shared" si="997"/>
        <v/>
      </c>
      <c r="CJ425" s="27" t="str">
        <f t="shared" si="997"/>
        <v/>
      </c>
      <c r="CK425" s="27" t="str">
        <f t="shared" si="997"/>
        <v>Мохарь Н.А.</v>
      </c>
      <c r="CL425" s="27" t="str">
        <f t="shared" si="997"/>
        <v/>
      </c>
      <c r="CM425" s="27" t="str">
        <f t="shared" si="997"/>
        <v/>
      </c>
      <c r="CN425" s="27" t="str">
        <f t="shared" si="997"/>
        <v/>
      </c>
      <c r="CO425" s="27" t="str">
        <f t="shared" si="997"/>
        <v/>
      </c>
      <c r="CP425" s="27" t="str">
        <f t="shared" si="997"/>
        <v/>
      </c>
      <c r="CQ425" s="27" t="str">
        <f t="shared" si="997"/>
        <v/>
      </c>
      <c r="CR425" s="27" t="str">
        <f t="shared" si="997"/>
        <v/>
      </c>
      <c r="CS425" s="27" t="str">
        <f t="shared" si="997"/>
        <v/>
      </c>
      <c r="CT425" s="27" t="str">
        <f t="shared" si="997"/>
        <v/>
      </c>
      <c r="CU425" s="27" t="str">
        <f t="shared" si="997"/>
        <v/>
      </c>
      <c r="CX425" s="42" t="s">
        <v>211</v>
      </c>
      <c r="CY425" s="88">
        <v>7</v>
      </c>
      <c r="CZ425" s="27" t="str">
        <f t="shared" ref="CZ425:DV425" si="998">IF(CZ344="","",INDEX($B$120:$B$153,MATCH(CZ344,$C$120:$C$153,0)))</f>
        <v/>
      </c>
      <c r="DA425" s="27" t="str">
        <f t="shared" si="998"/>
        <v/>
      </c>
      <c r="DB425" s="27" t="str">
        <f t="shared" si="998"/>
        <v/>
      </c>
      <c r="DC425" s="27" t="str">
        <f t="shared" si="998"/>
        <v/>
      </c>
      <c r="DD425" s="27" t="str">
        <f t="shared" si="998"/>
        <v/>
      </c>
      <c r="DE425" s="27" t="str">
        <f t="shared" si="998"/>
        <v/>
      </c>
      <c r="DF425" s="27" t="str">
        <f t="shared" si="998"/>
        <v/>
      </c>
      <c r="DG425" s="27" t="str">
        <f t="shared" si="998"/>
        <v/>
      </c>
      <c r="DH425" s="27" t="str">
        <f t="shared" si="998"/>
        <v/>
      </c>
      <c r="DI425" s="27" t="str">
        <f t="shared" si="998"/>
        <v/>
      </c>
      <c r="DJ425" s="27" t="str">
        <f t="shared" si="998"/>
        <v/>
      </c>
      <c r="DK425" s="27" t="str">
        <f t="shared" si="998"/>
        <v/>
      </c>
      <c r="DL425" s="27" t="str">
        <f t="shared" si="998"/>
        <v/>
      </c>
      <c r="DM425" s="27" t="str">
        <f t="shared" si="998"/>
        <v/>
      </c>
      <c r="DN425" s="27" t="str">
        <f t="shared" si="998"/>
        <v/>
      </c>
      <c r="DO425" s="27" t="str">
        <f t="shared" si="998"/>
        <v/>
      </c>
      <c r="DP425" s="27" t="str">
        <f t="shared" si="998"/>
        <v/>
      </c>
      <c r="DQ425" s="27" t="str">
        <f t="shared" si="998"/>
        <v/>
      </c>
      <c r="DR425" s="27" t="str">
        <f t="shared" si="998"/>
        <v/>
      </c>
      <c r="DS425" s="27" t="str">
        <f t="shared" si="998"/>
        <v/>
      </c>
      <c r="DT425" s="27" t="str">
        <f t="shared" si="998"/>
        <v/>
      </c>
      <c r="DU425" s="27" t="str">
        <f t="shared" si="998"/>
        <v/>
      </c>
      <c r="DV425" s="27" t="str">
        <f t="shared" si="998"/>
        <v/>
      </c>
      <c r="DX425" s="42" t="s">
        <v>211</v>
      </c>
      <c r="DY425" s="88">
        <v>7</v>
      </c>
      <c r="DZ425" s="27" t="str">
        <f t="shared" ref="DZ425:FV425" si="999">IF(DZ344="","",INDEX($B$120:$B$153,MATCH(DZ344,$C$120:$C$153,0)))</f>
        <v/>
      </c>
      <c r="EA425" s="27" t="str">
        <f t="shared" si="999"/>
        <v/>
      </c>
      <c r="EB425" s="27" t="str">
        <f t="shared" si="999"/>
        <v/>
      </c>
      <c r="EC425" s="27" t="str">
        <f t="shared" si="999"/>
        <v/>
      </c>
      <c r="ED425" s="27" t="str">
        <f t="shared" si="999"/>
        <v/>
      </c>
      <c r="EE425" s="27" t="str">
        <f t="shared" si="999"/>
        <v/>
      </c>
      <c r="EF425" s="27" t="str">
        <f t="shared" si="999"/>
        <v/>
      </c>
      <c r="EG425" s="27" t="str">
        <f t="shared" si="999"/>
        <v/>
      </c>
      <c r="EH425" s="27" t="str">
        <f t="shared" si="999"/>
        <v/>
      </c>
      <c r="EI425" s="27" t="str">
        <f t="shared" si="999"/>
        <v/>
      </c>
      <c r="EJ425" s="27" t="str">
        <f t="shared" si="999"/>
        <v/>
      </c>
      <c r="EK425" s="27" t="str">
        <f t="shared" si="999"/>
        <v/>
      </c>
      <c r="EL425" s="27" t="str">
        <f t="shared" si="999"/>
        <v/>
      </c>
      <c r="EM425" s="27" t="str">
        <f t="shared" si="999"/>
        <v/>
      </c>
      <c r="EN425" s="27" t="str">
        <f t="shared" si="999"/>
        <v/>
      </c>
      <c r="EO425" s="27" t="str">
        <f t="shared" si="999"/>
        <v/>
      </c>
      <c r="EP425" s="27" t="str">
        <f t="shared" si="999"/>
        <v/>
      </c>
      <c r="EQ425" s="27" t="str">
        <f t="shared" si="999"/>
        <v/>
      </c>
      <c r="ER425" s="27" t="str">
        <f t="shared" si="999"/>
        <v/>
      </c>
      <c r="ES425" s="27" t="str">
        <f t="shared" si="999"/>
        <v/>
      </c>
      <c r="ET425" s="27" t="str">
        <f t="shared" si="999"/>
        <v/>
      </c>
      <c r="EU425" s="27" t="str">
        <f t="shared" si="999"/>
        <v/>
      </c>
      <c r="EV425" s="27" t="str">
        <f t="shared" si="999"/>
        <v/>
      </c>
      <c r="EX425" s="42" t="s">
        <v>211</v>
      </c>
      <c r="EY425" s="88">
        <v>7</v>
      </c>
      <c r="EZ425" s="27" t="str">
        <f t="shared" ref="EZ425:FU425" si="1000">IF(EZ344="","",INDEX($B$120:$B$153,MATCH(EZ344,$C$120:$C$153,0)))</f>
        <v/>
      </c>
      <c r="FA425" s="27" t="str">
        <f t="shared" si="1000"/>
        <v/>
      </c>
      <c r="FB425" s="27" t="str">
        <f t="shared" si="1000"/>
        <v/>
      </c>
      <c r="FC425" s="27" t="str">
        <f t="shared" si="1000"/>
        <v/>
      </c>
      <c r="FD425" s="27" t="str">
        <f t="shared" si="1000"/>
        <v/>
      </c>
      <c r="FE425" s="27" t="str">
        <f t="shared" si="1000"/>
        <v/>
      </c>
      <c r="FF425" s="27" t="str">
        <f t="shared" si="1000"/>
        <v/>
      </c>
      <c r="FG425" s="27" t="str">
        <f t="shared" si="1000"/>
        <v/>
      </c>
      <c r="FH425" s="27" t="str">
        <f t="shared" si="1000"/>
        <v/>
      </c>
      <c r="FI425" s="27" t="str">
        <f t="shared" si="1000"/>
        <v/>
      </c>
      <c r="FJ425" s="27" t="str">
        <f t="shared" si="1000"/>
        <v/>
      </c>
      <c r="FK425" s="27" t="str">
        <f t="shared" si="1000"/>
        <v/>
      </c>
      <c r="FL425" s="27" t="str">
        <f t="shared" si="1000"/>
        <v/>
      </c>
      <c r="FM425" s="27" t="str">
        <f t="shared" si="1000"/>
        <v/>
      </c>
      <c r="FN425" s="27" t="str">
        <f t="shared" si="1000"/>
        <v/>
      </c>
      <c r="FO425" s="27" t="str">
        <f t="shared" si="1000"/>
        <v/>
      </c>
      <c r="FP425" s="27" t="str">
        <f t="shared" si="1000"/>
        <v/>
      </c>
      <c r="FQ425" s="27" t="str">
        <f t="shared" si="1000"/>
        <v/>
      </c>
      <c r="FR425" s="27" t="str">
        <f t="shared" si="1000"/>
        <v/>
      </c>
      <c r="FS425" s="27" t="str">
        <f t="shared" si="1000"/>
        <v/>
      </c>
      <c r="FT425" s="27" t="str">
        <f t="shared" si="1000"/>
        <v/>
      </c>
      <c r="FU425" s="27" t="str">
        <f t="shared" si="1000"/>
        <v/>
      </c>
      <c r="FV425" s="27" t="str">
        <f t="shared" si="999"/>
        <v/>
      </c>
    </row>
    <row r="426" spans="35:178" x14ac:dyDescent="0.25">
      <c r="AI426"/>
      <c r="AJ426" s="68"/>
      <c r="AW426" s="38" t="s">
        <v>212</v>
      </c>
      <c r="AX426" s="29">
        <v>1</v>
      </c>
      <c r="AY426" s="27" t="str">
        <f t="shared" si="922"/>
        <v>Горбач Н.Л.</v>
      </c>
      <c r="AZ426" s="27" t="str">
        <f t="shared" si="923"/>
        <v>Москаль Т.К.</v>
      </c>
      <c r="BA426" s="27" t="str">
        <f t="shared" si="924"/>
        <v>Лозовская А.С.</v>
      </c>
      <c r="BB426" s="27" t="str">
        <f t="shared" si="925"/>
        <v>Сокол Н.В.</v>
      </c>
      <c r="BC426" s="27" t="str">
        <f t="shared" si="926"/>
        <v>Березка Г.А.</v>
      </c>
      <c r="BD426" s="27" t="str">
        <f t="shared" si="927"/>
        <v>Морозов А.Ю.</v>
      </c>
      <c r="BE426" s="27" t="str">
        <f t="shared" si="928"/>
        <v>Бородач Е.В.</v>
      </c>
      <c r="BF426" s="27" t="str">
        <f t="shared" si="929"/>
        <v>Милейко Е.С.</v>
      </c>
      <c r="BG426" s="27" t="str">
        <f t="shared" si="930"/>
        <v>Бинкевич И.В.</v>
      </c>
      <c r="BH426" s="27" t="str">
        <f t="shared" si="931"/>
        <v>Змитревич А.Ю.</v>
      </c>
      <c r="BI426" s="27" t="str">
        <f t="shared" si="932"/>
        <v>Труханович С.С.</v>
      </c>
      <c r="BJ426" s="27" t="str">
        <f t="shared" si="933"/>
        <v>Захарова Т.И.</v>
      </c>
      <c r="BK426" s="27" t="str">
        <f t="shared" si="934"/>
        <v>Орда Г.П.</v>
      </c>
      <c r="BL426" s="27" t="str">
        <f t="shared" si="935"/>
        <v>Новогродская С.Г.</v>
      </c>
      <c r="BM426" s="27" t="str">
        <f t="shared" si="936"/>
        <v>Орда В.Т. / Семашко Г.М.</v>
      </c>
      <c r="BN426" s="27" t="str">
        <f t="shared" si="937"/>
        <v>Каспер В.И. / Малахова Е.С.</v>
      </c>
      <c r="BO426" s="27" t="str">
        <f t="shared" si="938"/>
        <v>Власевич С.П. / Ярошевич Е. В.</v>
      </c>
      <c r="BP426" s="27" t="str">
        <f t="shared" si="939"/>
        <v/>
      </c>
      <c r="BQ426" s="27" t="str">
        <f t="shared" si="940"/>
        <v/>
      </c>
      <c r="BR426" s="27" t="str">
        <f t="shared" si="941"/>
        <v/>
      </c>
      <c r="BS426" s="27" t="str">
        <f t="shared" si="942"/>
        <v/>
      </c>
      <c r="BT426" s="27" t="str">
        <f t="shared" si="943"/>
        <v/>
      </c>
      <c r="BU426" s="27" t="str">
        <f t="shared" si="944"/>
        <v/>
      </c>
      <c r="BW426" s="38" t="s">
        <v>212</v>
      </c>
      <c r="BX426" s="29">
        <v>1</v>
      </c>
      <c r="BY426" s="27" t="str">
        <f t="shared" ref="BY426:CU426" si="1001">IF(BY345="","",INDEX($B$120:$B$153,MATCH(BY345,$C$120:$C$153,0)))</f>
        <v>Горбач Н.Л.</v>
      </c>
      <c r="BZ426" s="27" t="str">
        <f t="shared" si="1001"/>
        <v>Москаль Т.К.</v>
      </c>
      <c r="CA426" s="27" t="str">
        <f t="shared" si="1001"/>
        <v>Лозовская А.С.</v>
      </c>
      <c r="CB426" s="27" t="str">
        <f t="shared" si="1001"/>
        <v>Сокол Н.В.</v>
      </c>
      <c r="CC426" s="27" t="str">
        <f t="shared" si="1001"/>
        <v>Березка Г.А.</v>
      </c>
      <c r="CD426" s="27" t="str">
        <f t="shared" si="1001"/>
        <v>Морозов А.Ю.</v>
      </c>
      <c r="CE426" s="27" t="str">
        <f t="shared" si="1001"/>
        <v>Бородач Е.В.</v>
      </c>
      <c r="CF426" s="27" t="str">
        <f t="shared" si="1001"/>
        <v>Милейко Е.С.</v>
      </c>
      <c r="CG426" s="27" t="str">
        <f t="shared" si="1001"/>
        <v>Бинкевич И.В.</v>
      </c>
      <c r="CH426" s="27" t="str">
        <f t="shared" si="1001"/>
        <v>Змитревич А.Ю.</v>
      </c>
      <c r="CI426" s="27" t="str">
        <f t="shared" si="1001"/>
        <v>Труханович С.С.</v>
      </c>
      <c r="CJ426" s="27" t="str">
        <f t="shared" si="1001"/>
        <v>Захарова Т.И.</v>
      </c>
      <c r="CK426" s="27" t="str">
        <f t="shared" si="1001"/>
        <v>Орда Г.П.</v>
      </c>
      <c r="CL426" s="27" t="str">
        <f t="shared" si="1001"/>
        <v>Новогродская С.Г.</v>
      </c>
      <c r="CM426" s="27" t="str">
        <f t="shared" si="1001"/>
        <v>Орда В.Т.</v>
      </c>
      <c r="CN426" s="27" t="str">
        <f t="shared" si="1001"/>
        <v>Каспер В.И.</v>
      </c>
      <c r="CO426" s="27" t="str">
        <f t="shared" si="1001"/>
        <v>Власевич С.П.</v>
      </c>
      <c r="CP426" s="27" t="str">
        <f t="shared" si="1001"/>
        <v/>
      </c>
      <c r="CQ426" s="27" t="str">
        <f t="shared" si="1001"/>
        <v/>
      </c>
      <c r="CR426" s="27" t="str">
        <f t="shared" si="1001"/>
        <v/>
      </c>
      <c r="CS426" s="27" t="str">
        <f t="shared" si="1001"/>
        <v/>
      </c>
      <c r="CT426" s="27" t="str">
        <f t="shared" si="1001"/>
        <v/>
      </c>
      <c r="CU426" s="27" t="str">
        <f t="shared" si="1001"/>
        <v/>
      </c>
      <c r="CX426" s="38" t="s">
        <v>212</v>
      </c>
      <c r="CY426" s="29">
        <v>1</v>
      </c>
      <c r="CZ426" s="27" t="str">
        <f t="shared" ref="CZ426:DV426" si="1002">IF(CZ345="","",INDEX($B$120:$B$153,MATCH(CZ345,$C$120:$C$153,0)))</f>
        <v/>
      </c>
      <c r="DA426" s="27" t="str">
        <f t="shared" si="1002"/>
        <v/>
      </c>
      <c r="DB426" s="27" t="str">
        <f t="shared" si="1002"/>
        <v/>
      </c>
      <c r="DC426" s="27" t="str">
        <f t="shared" si="1002"/>
        <v/>
      </c>
      <c r="DD426" s="27" t="str">
        <f t="shared" si="1002"/>
        <v/>
      </c>
      <c r="DE426" s="27" t="str">
        <f t="shared" si="1002"/>
        <v/>
      </c>
      <c r="DF426" s="27" t="str">
        <f t="shared" si="1002"/>
        <v/>
      </c>
      <c r="DG426" s="27" t="str">
        <f t="shared" si="1002"/>
        <v/>
      </c>
      <c r="DH426" s="27" t="str">
        <f t="shared" si="1002"/>
        <v/>
      </c>
      <c r="DI426" s="27" t="str">
        <f t="shared" si="1002"/>
        <v/>
      </c>
      <c r="DJ426" s="27" t="str">
        <f t="shared" si="1002"/>
        <v/>
      </c>
      <c r="DK426" s="27" t="str">
        <f t="shared" si="1002"/>
        <v/>
      </c>
      <c r="DL426" s="27" t="str">
        <f t="shared" si="1002"/>
        <v/>
      </c>
      <c r="DM426" s="27" t="str">
        <f t="shared" si="1002"/>
        <v/>
      </c>
      <c r="DN426" s="27" t="str">
        <f t="shared" si="1002"/>
        <v>Семашко Г.М.</v>
      </c>
      <c r="DO426" s="27" t="str">
        <f t="shared" si="1002"/>
        <v>Малахова Е.С.</v>
      </c>
      <c r="DP426" s="27" t="str">
        <f t="shared" si="1002"/>
        <v>Ярошевич Е. В.</v>
      </c>
      <c r="DQ426" s="27" t="str">
        <f t="shared" si="1002"/>
        <v/>
      </c>
      <c r="DR426" s="27" t="str">
        <f t="shared" si="1002"/>
        <v/>
      </c>
      <c r="DS426" s="27" t="str">
        <f t="shared" si="1002"/>
        <v/>
      </c>
      <c r="DT426" s="27" t="str">
        <f t="shared" si="1002"/>
        <v/>
      </c>
      <c r="DU426" s="27" t="str">
        <f t="shared" si="1002"/>
        <v/>
      </c>
      <c r="DV426" s="27" t="str">
        <f t="shared" si="1002"/>
        <v/>
      </c>
      <c r="DX426" s="38" t="s">
        <v>212</v>
      </c>
      <c r="DY426" s="29">
        <v>1</v>
      </c>
      <c r="DZ426" s="27" t="str">
        <f t="shared" ref="DZ426:FV426" si="1003">IF(DZ345="","",INDEX($B$120:$B$153,MATCH(DZ345,$C$120:$C$153,0)))</f>
        <v/>
      </c>
      <c r="EA426" s="27" t="str">
        <f t="shared" si="1003"/>
        <v/>
      </c>
      <c r="EB426" s="27" t="str">
        <f t="shared" si="1003"/>
        <v/>
      </c>
      <c r="EC426" s="27" t="str">
        <f t="shared" si="1003"/>
        <v/>
      </c>
      <c r="ED426" s="27" t="str">
        <f t="shared" si="1003"/>
        <v/>
      </c>
      <c r="EE426" s="27" t="str">
        <f t="shared" si="1003"/>
        <v/>
      </c>
      <c r="EF426" s="27" t="str">
        <f t="shared" si="1003"/>
        <v/>
      </c>
      <c r="EG426" s="27" t="str">
        <f t="shared" si="1003"/>
        <v/>
      </c>
      <c r="EH426" s="27" t="str">
        <f t="shared" si="1003"/>
        <v/>
      </c>
      <c r="EI426" s="27" t="str">
        <f t="shared" si="1003"/>
        <v/>
      </c>
      <c r="EJ426" s="27" t="str">
        <f t="shared" si="1003"/>
        <v/>
      </c>
      <c r="EK426" s="27" t="str">
        <f t="shared" si="1003"/>
        <v/>
      </c>
      <c r="EL426" s="27" t="str">
        <f t="shared" si="1003"/>
        <v/>
      </c>
      <c r="EM426" s="27" t="str">
        <f t="shared" si="1003"/>
        <v/>
      </c>
      <c r="EN426" s="27" t="str">
        <f t="shared" si="1003"/>
        <v/>
      </c>
      <c r="EO426" s="27" t="str">
        <f t="shared" si="1003"/>
        <v/>
      </c>
      <c r="EP426" s="27" t="str">
        <f t="shared" si="1003"/>
        <v/>
      </c>
      <c r="EQ426" s="27" t="str">
        <f t="shared" si="1003"/>
        <v/>
      </c>
      <c r="ER426" s="27" t="str">
        <f t="shared" si="1003"/>
        <v/>
      </c>
      <c r="ES426" s="27" t="str">
        <f t="shared" si="1003"/>
        <v/>
      </c>
      <c r="ET426" s="27" t="str">
        <f t="shared" si="1003"/>
        <v/>
      </c>
      <c r="EU426" s="27" t="str">
        <f t="shared" si="1003"/>
        <v/>
      </c>
      <c r="EV426" s="27" t="str">
        <f t="shared" si="1003"/>
        <v/>
      </c>
      <c r="EX426" s="38" t="s">
        <v>212</v>
      </c>
      <c r="EY426" s="29">
        <v>1</v>
      </c>
      <c r="EZ426" s="27" t="str">
        <f t="shared" ref="EZ426:FU426" si="1004">IF(EZ345="","",INDEX($B$120:$B$153,MATCH(EZ345,$C$120:$C$153,0)))</f>
        <v/>
      </c>
      <c r="FA426" s="27" t="str">
        <f t="shared" si="1004"/>
        <v/>
      </c>
      <c r="FB426" s="27" t="str">
        <f t="shared" si="1004"/>
        <v/>
      </c>
      <c r="FC426" s="27" t="str">
        <f t="shared" si="1004"/>
        <v/>
      </c>
      <c r="FD426" s="27" t="str">
        <f t="shared" si="1004"/>
        <v/>
      </c>
      <c r="FE426" s="27" t="str">
        <f t="shared" si="1004"/>
        <v/>
      </c>
      <c r="FF426" s="27" t="str">
        <f t="shared" si="1004"/>
        <v/>
      </c>
      <c r="FG426" s="27" t="str">
        <f t="shared" si="1004"/>
        <v/>
      </c>
      <c r="FH426" s="27" t="str">
        <f t="shared" si="1004"/>
        <v/>
      </c>
      <c r="FI426" s="27" t="str">
        <f t="shared" si="1004"/>
        <v/>
      </c>
      <c r="FJ426" s="27" t="str">
        <f t="shared" si="1004"/>
        <v/>
      </c>
      <c r="FK426" s="27" t="str">
        <f t="shared" si="1004"/>
        <v/>
      </c>
      <c r="FL426" s="27" t="str">
        <f t="shared" si="1004"/>
        <v/>
      </c>
      <c r="FM426" s="27" t="str">
        <f t="shared" si="1004"/>
        <v/>
      </c>
      <c r="FN426" s="27" t="str">
        <f t="shared" si="1004"/>
        <v/>
      </c>
      <c r="FO426" s="27" t="str">
        <f t="shared" si="1004"/>
        <v/>
      </c>
      <c r="FP426" s="27" t="str">
        <f t="shared" si="1004"/>
        <v/>
      </c>
      <c r="FQ426" s="27" t="str">
        <f t="shared" si="1004"/>
        <v/>
      </c>
      <c r="FR426" s="27" t="str">
        <f t="shared" si="1004"/>
        <v/>
      </c>
      <c r="FS426" s="27" t="str">
        <f t="shared" si="1004"/>
        <v/>
      </c>
      <c r="FT426" s="27" t="str">
        <f t="shared" si="1004"/>
        <v/>
      </c>
      <c r="FU426" s="27" t="str">
        <f t="shared" si="1004"/>
        <v/>
      </c>
      <c r="FV426" s="27" t="str">
        <f t="shared" si="1003"/>
        <v/>
      </c>
    </row>
    <row r="427" spans="35:178" x14ac:dyDescent="0.25">
      <c r="AI427"/>
      <c r="AJ427" s="68"/>
      <c r="AW427" s="38" t="s">
        <v>212</v>
      </c>
      <c r="AX427" s="29">
        <v>2</v>
      </c>
      <c r="AY427" s="27" t="str">
        <f t="shared" si="922"/>
        <v>Сокол Н.В.</v>
      </c>
      <c r="AZ427" s="27" t="str">
        <f t="shared" si="923"/>
        <v>Москаль Т.К.</v>
      </c>
      <c r="BA427" s="27" t="str">
        <f t="shared" si="924"/>
        <v>Лозовская А.С.</v>
      </c>
      <c r="BB427" s="27" t="str">
        <f t="shared" si="925"/>
        <v>Бинкевич И.В.</v>
      </c>
      <c r="BC427" s="27" t="str">
        <f t="shared" si="926"/>
        <v>Каспер В.И.</v>
      </c>
      <c r="BD427" s="27" t="str">
        <f t="shared" si="927"/>
        <v>Березка Г.А.</v>
      </c>
      <c r="BE427" s="27" t="str">
        <f t="shared" si="928"/>
        <v>Бородач Е.В.</v>
      </c>
      <c r="BF427" s="27" t="str">
        <f t="shared" si="929"/>
        <v>Орда В.Т.</v>
      </c>
      <c r="BG427" s="27" t="str">
        <f t="shared" si="930"/>
        <v>Новогродская С.Г.</v>
      </c>
      <c r="BH427" s="27" t="str">
        <f t="shared" si="931"/>
        <v>Змитревич А.Ю.</v>
      </c>
      <c r="BI427" s="27" t="str">
        <f t="shared" si="932"/>
        <v>Труханович С.С.</v>
      </c>
      <c r="BJ427" s="27" t="str">
        <f t="shared" si="933"/>
        <v>Захарова Т.И.</v>
      </c>
      <c r="BK427" s="27" t="str">
        <f t="shared" si="934"/>
        <v>Мохарь Н.А.</v>
      </c>
      <c r="BL427" s="27" t="str">
        <f t="shared" si="935"/>
        <v>Семашко Г.М.</v>
      </c>
      <c r="BM427" s="27" t="str">
        <f t="shared" si="936"/>
        <v>Жегало Т.В.</v>
      </c>
      <c r="BN427" s="27" t="str">
        <f t="shared" si="937"/>
        <v>Малахова Е.С. / Морозов А.Ю.</v>
      </c>
      <c r="BO427" s="27" t="str">
        <f t="shared" si="938"/>
        <v>Орда Г.П.</v>
      </c>
      <c r="BP427" s="27" t="str">
        <f t="shared" si="939"/>
        <v>Власевич С.П. / Псыщаница Н.Н.</v>
      </c>
      <c r="BQ427" s="27" t="str">
        <f t="shared" si="940"/>
        <v>Василевская А.В. / Дембя М.Э.</v>
      </c>
      <c r="BR427" s="27" t="str">
        <f t="shared" si="941"/>
        <v/>
      </c>
      <c r="BS427" s="27" t="str">
        <f t="shared" si="942"/>
        <v/>
      </c>
      <c r="BT427" s="27" t="str">
        <f t="shared" si="943"/>
        <v/>
      </c>
      <c r="BU427" s="27" t="str">
        <f t="shared" si="944"/>
        <v/>
      </c>
      <c r="BW427" s="38" t="s">
        <v>212</v>
      </c>
      <c r="BX427" s="29">
        <v>2</v>
      </c>
      <c r="BY427" s="27" t="str">
        <f t="shared" ref="BY427:CU427" si="1005">IF(BY346="","",INDEX($B$120:$B$153,MATCH(BY346,$C$120:$C$153,0)))</f>
        <v>Сокол Н.В.</v>
      </c>
      <c r="BZ427" s="27" t="str">
        <f t="shared" si="1005"/>
        <v>Москаль Т.К.</v>
      </c>
      <c r="CA427" s="27" t="str">
        <f t="shared" si="1005"/>
        <v>Лозовская А.С.</v>
      </c>
      <c r="CB427" s="27" t="str">
        <f t="shared" si="1005"/>
        <v>Бинкевич И.В.</v>
      </c>
      <c r="CC427" s="27" t="str">
        <f t="shared" si="1005"/>
        <v>Каспер В.И.</v>
      </c>
      <c r="CD427" s="27" t="str">
        <f t="shared" si="1005"/>
        <v>Березка Г.А.</v>
      </c>
      <c r="CE427" s="27" t="str">
        <f t="shared" si="1005"/>
        <v>Бородач Е.В.</v>
      </c>
      <c r="CF427" s="27" t="str">
        <f t="shared" si="1005"/>
        <v>Орда В.Т.</v>
      </c>
      <c r="CG427" s="27" t="str">
        <f t="shared" si="1005"/>
        <v>Новогродская С.Г.</v>
      </c>
      <c r="CH427" s="27" t="str">
        <f t="shared" si="1005"/>
        <v>Змитревич А.Ю.</v>
      </c>
      <c r="CI427" s="27" t="str">
        <f t="shared" si="1005"/>
        <v>Труханович С.С.</v>
      </c>
      <c r="CJ427" s="27" t="str">
        <f t="shared" si="1005"/>
        <v>Захарова Т.И.</v>
      </c>
      <c r="CK427" s="27" t="str">
        <f t="shared" si="1005"/>
        <v>Мохарь Н.А.</v>
      </c>
      <c r="CL427" s="27" t="str">
        <f t="shared" si="1005"/>
        <v>Семашко Г.М.</v>
      </c>
      <c r="CM427" s="27" t="str">
        <f t="shared" si="1005"/>
        <v>Жегало Т.В.</v>
      </c>
      <c r="CN427" s="27" t="str">
        <f t="shared" si="1005"/>
        <v>Малахова Е.С.</v>
      </c>
      <c r="CO427" s="27" t="str">
        <f t="shared" si="1005"/>
        <v>Орда Г.П.</v>
      </c>
      <c r="CP427" s="27" t="str">
        <f t="shared" si="1005"/>
        <v>Власевич С.П.</v>
      </c>
      <c r="CQ427" s="27" t="str">
        <f t="shared" si="1005"/>
        <v>Василевская А.В.</v>
      </c>
      <c r="CR427" s="27" t="str">
        <f t="shared" si="1005"/>
        <v/>
      </c>
      <c r="CS427" s="27" t="str">
        <f t="shared" si="1005"/>
        <v/>
      </c>
      <c r="CT427" s="27" t="str">
        <f t="shared" si="1005"/>
        <v/>
      </c>
      <c r="CU427" s="27" t="str">
        <f t="shared" si="1005"/>
        <v/>
      </c>
      <c r="CX427" s="38" t="s">
        <v>212</v>
      </c>
      <c r="CY427" s="29">
        <v>2</v>
      </c>
      <c r="CZ427" s="27" t="str">
        <f t="shared" ref="CZ427:DV427" si="1006">IF(CZ346="","",INDEX($B$120:$B$153,MATCH(CZ346,$C$120:$C$153,0)))</f>
        <v/>
      </c>
      <c r="DA427" s="27" t="str">
        <f t="shared" si="1006"/>
        <v/>
      </c>
      <c r="DB427" s="27" t="str">
        <f t="shared" si="1006"/>
        <v/>
      </c>
      <c r="DC427" s="27" t="str">
        <f t="shared" si="1006"/>
        <v/>
      </c>
      <c r="DD427" s="27" t="str">
        <f t="shared" si="1006"/>
        <v/>
      </c>
      <c r="DE427" s="27" t="str">
        <f t="shared" si="1006"/>
        <v/>
      </c>
      <c r="DF427" s="27" t="str">
        <f t="shared" si="1006"/>
        <v/>
      </c>
      <c r="DG427" s="27" t="str">
        <f t="shared" si="1006"/>
        <v/>
      </c>
      <c r="DH427" s="27" t="str">
        <f t="shared" si="1006"/>
        <v/>
      </c>
      <c r="DI427" s="27" t="str">
        <f t="shared" si="1006"/>
        <v/>
      </c>
      <c r="DJ427" s="27" t="str">
        <f t="shared" si="1006"/>
        <v/>
      </c>
      <c r="DK427" s="27" t="str">
        <f t="shared" si="1006"/>
        <v/>
      </c>
      <c r="DL427" s="27" t="str">
        <f t="shared" si="1006"/>
        <v/>
      </c>
      <c r="DM427" s="27" t="str">
        <f t="shared" si="1006"/>
        <v/>
      </c>
      <c r="DN427" s="27" t="str">
        <f t="shared" si="1006"/>
        <v/>
      </c>
      <c r="DO427" s="27" t="str">
        <f t="shared" si="1006"/>
        <v>Морозов А.Ю.</v>
      </c>
      <c r="DP427" s="27" t="str">
        <f t="shared" si="1006"/>
        <v/>
      </c>
      <c r="DQ427" s="27" t="str">
        <f t="shared" si="1006"/>
        <v>Псыщаница Н.Н.</v>
      </c>
      <c r="DR427" s="27" t="str">
        <f t="shared" si="1006"/>
        <v>Дембя М.Э.</v>
      </c>
      <c r="DS427" s="27" t="str">
        <f t="shared" si="1006"/>
        <v/>
      </c>
      <c r="DT427" s="27" t="str">
        <f t="shared" si="1006"/>
        <v/>
      </c>
      <c r="DU427" s="27" t="str">
        <f t="shared" si="1006"/>
        <v/>
      </c>
      <c r="DV427" s="27" t="str">
        <f t="shared" si="1006"/>
        <v/>
      </c>
      <c r="DX427" s="38" t="s">
        <v>212</v>
      </c>
      <c r="DY427" s="29">
        <v>2</v>
      </c>
      <c r="DZ427" s="27" t="str">
        <f t="shared" ref="DZ427:FV427" si="1007">IF(DZ346="","",INDEX($B$120:$B$153,MATCH(DZ346,$C$120:$C$153,0)))</f>
        <v/>
      </c>
      <c r="EA427" s="27" t="str">
        <f t="shared" si="1007"/>
        <v/>
      </c>
      <c r="EB427" s="27" t="str">
        <f t="shared" si="1007"/>
        <v/>
      </c>
      <c r="EC427" s="27" t="str">
        <f t="shared" si="1007"/>
        <v/>
      </c>
      <c r="ED427" s="27" t="str">
        <f t="shared" si="1007"/>
        <v/>
      </c>
      <c r="EE427" s="27" t="str">
        <f t="shared" si="1007"/>
        <v/>
      </c>
      <c r="EF427" s="27" t="str">
        <f t="shared" si="1007"/>
        <v/>
      </c>
      <c r="EG427" s="27" t="str">
        <f t="shared" si="1007"/>
        <v/>
      </c>
      <c r="EH427" s="27" t="str">
        <f t="shared" si="1007"/>
        <v/>
      </c>
      <c r="EI427" s="27" t="str">
        <f t="shared" si="1007"/>
        <v/>
      </c>
      <c r="EJ427" s="27" t="str">
        <f t="shared" si="1007"/>
        <v/>
      </c>
      <c r="EK427" s="27" t="str">
        <f t="shared" si="1007"/>
        <v/>
      </c>
      <c r="EL427" s="27" t="str">
        <f t="shared" si="1007"/>
        <v/>
      </c>
      <c r="EM427" s="27" t="str">
        <f t="shared" si="1007"/>
        <v/>
      </c>
      <c r="EN427" s="27" t="str">
        <f t="shared" si="1007"/>
        <v/>
      </c>
      <c r="EO427" s="27" t="str">
        <f t="shared" si="1007"/>
        <v/>
      </c>
      <c r="EP427" s="27" t="str">
        <f t="shared" si="1007"/>
        <v/>
      </c>
      <c r="EQ427" s="27" t="str">
        <f t="shared" si="1007"/>
        <v/>
      </c>
      <c r="ER427" s="27" t="str">
        <f t="shared" si="1007"/>
        <v/>
      </c>
      <c r="ES427" s="27" t="str">
        <f t="shared" si="1007"/>
        <v/>
      </c>
      <c r="ET427" s="27" t="str">
        <f t="shared" si="1007"/>
        <v/>
      </c>
      <c r="EU427" s="27" t="str">
        <f t="shared" si="1007"/>
        <v/>
      </c>
      <c r="EV427" s="27" t="str">
        <f t="shared" si="1007"/>
        <v/>
      </c>
      <c r="EX427" s="38" t="s">
        <v>212</v>
      </c>
      <c r="EY427" s="29">
        <v>2</v>
      </c>
      <c r="EZ427" s="27" t="str">
        <f t="shared" ref="EZ427:FU427" si="1008">IF(EZ346="","",INDEX($B$120:$B$153,MATCH(EZ346,$C$120:$C$153,0)))</f>
        <v/>
      </c>
      <c r="FA427" s="27" t="str">
        <f t="shared" si="1008"/>
        <v/>
      </c>
      <c r="FB427" s="27" t="str">
        <f t="shared" si="1008"/>
        <v/>
      </c>
      <c r="FC427" s="27" t="str">
        <f t="shared" si="1008"/>
        <v/>
      </c>
      <c r="FD427" s="27" t="str">
        <f t="shared" si="1008"/>
        <v/>
      </c>
      <c r="FE427" s="27" t="str">
        <f t="shared" si="1008"/>
        <v/>
      </c>
      <c r="FF427" s="27" t="str">
        <f t="shared" si="1008"/>
        <v/>
      </c>
      <c r="FG427" s="27" t="str">
        <f t="shared" si="1008"/>
        <v/>
      </c>
      <c r="FH427" s="27" t="str">
        <f t="shared" si="1008"/>
        <v/>
      </c>
      <c r="FI427" s="27" t="str">
        <f t="shared" si="1008"/>
        <v/>
      </c>
      <c r="FJ427" s="27" t="str">
        <f t="shared" si="1008"/>
        <v/>
      </c>
      <c r="FK427" s="27" t="str">
        <f t="shared" si="1008"/>
        <v/>
      </c>
      <c r="FL427" s="27" t="str">
        <f t="shared" si="1008"/>
        <v/>
      </c>
      <c r="FM427" s="27" t="str">
        <f t="shared" si="1008"/>
        <v/>
      </c>
      <c r="FN427" s="27" t="str">
        <f t="shared" si="1008"/>
        <v/>
      </c>
      <c r="FO427" s="27" t="str">
        <f t="shared" si="1008"/>
        <v/>
      </c>
      <c r="FP427" s="27" t="str">
        <f t="shared" si="1008"/>
        <v/>
      </c>
      <c r="FQ427" s="27" t="str">
        <f t="shared" si="1008"/>
        <v/>
      </c>
      <c r="FR427" s="27" t="str">
        <f t="shared" si="1008"/>
        <v/>
      </c>
      <c r="FS427" s="27" t="str">
        <f t="shared" si="1008"/>
        <v/>
      </c>
      <c r="FT427" s="27" t="str">
        <f t="shared" si="1008"/>
        <v/>
      </c>
      <c r="FU427" s="27" t="str">
        <f t="shared" si="1008"/>
        <v/>
      </c>
      <c r="FV427" s="27" t="str">
        <f t="shared" si="1007"/>
        <v/>
      </c>
    </row>
    <row r="428" spans="35:178" x14ac:dyDescent="0.25">
      <c r="AI428"/>
      <c r="AJ428" s="68"/>
      <c r="AW428" s="38" t="s">
        <v>212</v>
      </c>
      <c r="AX428" s="29">
        <v>3</v>
      </c>
      <c r="AY428" s="27" t="str">
        <f t="shared" si="922"/>
        <v>Сокол Н.В.</v>
      </c>
      <c r="AZ428" s="27" t="str">
        <f t="shared" si="923"/>
        <v>Горбач Н.Л.</v>
      </c>
      <c r="BA428" s="27" t="str">
        <f t="shared" si="924"/>
        <v>Захарова Т.И.</v>
      </c>
      <c r="BB428" s="27" t="str">
        <f t="shared" si="925"/>
        <v>Новогродская С.Г.</v>
      </c>
      <c r="BC428" s="27" t="str">
        <f t="shared" si="926"/>
        <v>Василевская А.В. / Ярмантович К.В.</v>
      </c>
      <c r="BD428" s="27" t="str">
        <f t="shared" si="927"/>
        <v>Власевич С.П. / Дембя М.Э.</v>
      </c>
      <c r="BE428" s="27" t="str">
        <f t="shared" si="928"/>
        <v>Мохарь Н.А.</v>
      </c>
      <c r="BF428" s="27" t="str">
        <f t="shared" si="929"/>
        <v>Малахова Е.С. / Псыщаница Н.Н.</v>
      </c>
      <c r="BG428" s="27" t="str">
        <f t="shared" si="930"/>
        <v>Морозов А.Ю.</v>
      </c>
      <c r="BH428" s="27" t="str">
        <f t="shared" si="931"/>
        <v>Орда В.Т.</v>
      </c>
      <c r="BI428" s="27" t="str">
        <f t="shared" si="932"/>
        <v>Москаль Т.К.</v>
      </c>
      <c r="BJ428" s="27" t="str">
        <f t="shared" si="933"/>
        <v>Семашко Г.М.</v>
      </c>
      <c r="BK428" s="27" t="str">
        <f t="shared" si="934"/>
        <v>Каспер В.И.</v>
      </c>
      <c r="BL428" s="27" t="str">
        <f t="shared" si="935"/>
        <v>Змитревич А.Ю.</v>
      </c>
      <c r="BM428" s="27" t="str">
        <f t="shared" si="936"/>
        <v>Лозовская А.С.</v>
      </c>
      <c r="BN428" s="27" t="str">
        <f t="shared" si="937"/>
        <v>Милейко Е.С.</v>
      </c>
      <c r="BO428" s="27" t="str">
        <f t="shared" si="938"/>
        <v>Орда Г.П.</v>
      </c>
      <c r="BP428" s="27" t="str">
        <f t="shared" si="939"/>
        <v/>
      </c>
      <c r="BQ428" s="27" t="str">
        <f t="shared" si="940"/>
        <v/>
      </c>
      <c r="BR428" s="27" t="str">
        <f t="shared" si="941"/>
        <v/>
      </c>
      <c r="BS428" s="27" t="str">
        <f t="shared" si="942"/>
        <v/>
      </c>
      <c r="BT428" s="27" t="str">
        <f t="shared" si="943"/>
        <v/>
      </c>
      <c r="BU428" s="27" t="str">
        <f t="shared" si="944"/>
        <v/>
      </c>
      <c r="BW428" s="38" t="s">
        <v>212</v>
      </c>
      <c r="BX428" s="29">
        <v>3</v>
      </c>
      <c r="BY428" s="27" t="str">
        <f t="shared" ref="BY428:CU428" si="1009">IF(BY347="","",INDEX($B$120:$B$153,MATCH(BY347,$C$120:$C$153,0)))</f>
        <v>Сокол Н.В.</v>
      </c>
      <c r="BZ428" s="27" t="str">
        <f t="shared" si="1009"/>
        <v>Горбач Н.Л.</v>
      </c>
      <c r="CA428" s="27" t="str">
        <f t="shared" si="1009"/>
        <v>Захарова Т.И.</v>
      </c>
      <c r="CB428" s="27" t="str">
        <f t="shared" si="1009"/>
        <v>Новогродская С.Г.</v>
      </c>
      <c r="CC428" s="27" t="str">
        <f t="shared" si="1009"/>
        <v>Василевская А.В.</v>
      </c>
      <c r="CD428" s="27" t="str">
        <f t="shared" si="1009"/>
        <v>Власевич С.П.</v>
      </c>
      <c r="CE428" s="27" t="str">
        <f t="shared" si="1009"/>
        <v>Мохарь Н.А.</v>
      </c>
      <c r="CF428" s="27" t="str">
        <f t="shared" si="1009"/>
        <v>Малахова Е.С.</v>
      </c>
      <c r="CG428" s="27" t="str">
        <f t="shared" si="1009"/>
        <v>Морозов А.Ю.</v>
      </c>
      <c r="CH428" s="27" t="str">
        <f t="shared" si="1009"/>
        <v>Орда В.Т.</v>
      </c>
      <c r="CI428" s="27" t="str">
        <f t="shared" si="1009"/>
        <v>Москаль Т.К.</v>
      </c>
      <c r="CJ428" s="27" t="str">
        <f t="shared" si="1009"/>
        <v>Семашко Г.М.</v>
      </c>
      <c r="CK428" s="27" t="str">
        <f t="shared" si="1009"/>
        <v>Каспер В.И.</v>
      </c>
      <c r="CL428" s="27" t="str">
        <f t="shared" si="1009"/>
        <v>Змитревич А.Ю.</v>
      </c>
      <c r="CM428" s="27" t="str">
        <f t="shared" si="1009"/>
        <v>Лозовская А.С.</v>
      </c>
      <c r="CN428" s="27" t="str">
        <f t="shared" si="1009"/>
        <v>Милейко Е.С.</v>
      </c>
      <c r="CO428" s="27" t="str">
        <f t="shared" si="1009"/>
        <v>Орда Г.П.</v>
      </c>
      <c r="CP428" s="27" t="str">
        <f t="shared" si="1009"/>
        <v/>
      </c>
      <c r="CQ428" s="27" t="str">
        <f t="shared" si="1009"/>
        <v/>
      </c>
      <c r="CR428" s="27" t="str">
        <f t="shared" si="1009"/>
        <v/>
      </c>
      <c r="CS428" s="27" t="str">
        <f t="shared" si="1009"/>
        <v/>
      </c>
      <c r="CT428" s="27" t="str">
        <f t="shared" si="1009"/>
        <v/>
      </c>
      <c r="CU428" s="27" t="str">
        <f t="shared" si="1009"/>
        <v/>
      </c>
      <c r="CX428" s="38" t="s">
        <v>212</v>
      </c>
      <c r="CY428" s="29">
        <v>3</v>
      </c>
      <c r="CZ428" s="27" t="str">
        <f t="shared" ref="CZ428:DV428" si="1010">IF(CZ347="","",INDEX($B$120:$B$153,MATCH(CZ347,$C$120:$C$153,0)))</f>
        <v/>
      </c>
      <c r="DA428" s="27" t="str">
        <f t="shared" si="1010"/>
        <v/>
      </c>
      <c r="DB428" s="27" t="str">
        <f t="shared" si="1010"/>
        <v/>
      </c>
      <c r="DC428" s="27" t="str">
        <f t="shared" si="1010"/>
        <v/>
      </c>
      <c r="DD428" s="27" t="str">
        <f t="shared" si="1010"/>
        <v>Ярмантович К.В.</v>
      </c>
      <c r="DE428" s="27" t="str">
        <f t="shared" si="1010"/>
        <v>Дембя М.Э.</v>
      </c>
      <c r="DF428" s="27" t="str">
        <f t="shared" si="1010"/>
        <v/>
      </c>
      <c r="DG428" s="27" t="str">
        <f t="shared" si="1010"/>
        <v>Псыщаница Н.Н.</v>
      </c>
      <c r="DH428" s="27" t="str">
        <f t="shared" si="1010"/>
        <v/>
      </c>
      <c r="DI428" s="27" t="str">
        <f t="shared" si="1010"/>
        <v/>
      </c>
      <c r="DJ428" s="27" t="str">
        <f t="shared" si="1010"/>
        <v/>
      </c>
      <c r="DK428" s="27" t="str">
        <f t="shared" si="1010"/>
        <v/>
      </c>
      <c r="DL428" s="27" t="str">
        <f t="shared" si="1010"/>
        <v/>
      </c>
      <c r="DM428" s="27" t="str">
        <f t="shared" si="1010"/>
        <v/>
      </c>
      <c r="DN428" s="27" t="str">
        <f t="shared" si="1010"/>
        <v/>
      </c>
      <c r="DO428" s="27" t="str">
        <f t="shared" si="1010"/>
        <v/>
      </c>
      <c r="DP428" s="27" t="str">
        <f t="shared" si="1010"/>
        <v/>
      </c>
      <c r="DQ428" s="27" t="str">
        <f t="shared" si="1010"/>
        <v/>
      </c>
      <c r="DR428" s="27" t="str">
        <f t="shared" si="1010"/>
        <v/>
      </c>
      <c r="DS428" s="27" t="str">
        <f t="shared" si="1010"/>
        <v/>
      </c>
      <c r="DT428" s="27" t="str">
        <f t="shared" si="1010"/>
        <v/>
      </c>
      <c r="DU428" s="27" t="str">
        <f t="shared" si="1010"/>
        <v/>
      </c>
      <c r="DV428" s="27" t="str">
        <f t="shared" si="1010"/>
        <v/>
      </c>
      <c r="DX428" s="38" t="s">
        <v>212</v>
      </c>
      <c r="DY428" s="29">
        <v>3</v>
      </c>
      <c r="DZ428" s="27" t="str">
        <f t="shared" ref="DZ428:FV428" si="1011">IF(DZ347="","",INDEX($B$120:$B$153,MATCH(DZ347,$C$120:$C$153,0)))</f>
        <v/>
      </c>
      <c r="EA428" s="27" t="str">
        <f t="shared" si="1011"/>
        <v/>
      </c>
      <c r="EB428" s="27" t="str">
        <f t="shared" si="1011"/>
        <v/>
      </c>
      <c r="EC428" s="27" t="str">
        <f t="shared" si="1011"/>
        <v/>
      </c>
      <c r="ED428" s="27" t="str">
        <f t="shared" si="1011"/>
        <v/>
      </c>
      <c r="EE428" s="27" t="str">
        <f t="shared" si="1011"/>
        <v/>
      </c>
      <c r="EF428" s="27" t="str">
        <f t="shared" si="1011"/>
        <v/>
      </c>
      <c r="EG428" s="27" t="str">
        <f t="shared" si="1011"/>
        <v/>
      </c>
      <c r="EH428" s="27" t="str">
        <f t="shared" si="1011"/>
        <v/>
      </c>
      <c r="EI428" s="27" t="str">
        <f t="shared" si="1011"/>
        <v/>
      </c>
      <c r="EJ428" s="27" t="str">
        <f t="shared" si="1011"/>
        <v/>
      </c>
      <c r="EK428" s="27" t="str">
        <f t="shared" si="1011"/>
        <v/>
      </c>
      <c r="EL428" s="27" t="str">
        <f t="shared" si="1011"/>
        <v/>
      </c>
      <c r="EM428" s="27" t="str">
        <f t="shared" si="1011"/>
        <v/>
      </c>
      <c r="EN428" s="27" t="str">
        <f t="shared" si="1011"/>
        <v/>
      </c>
      <c r="EO428" s="27" t="str">
        <f t="shared" si="1011"/>
        <v/>
      </c>
      <c r="EP428" s="27" t="str">
        <f t="shared" si="1011"/>
        <v/>
      </c>
      <c r="EQ428" s="27" t="str">
        <f t="shared" si="1011"/>
        <v/>
      </c>
      <c r="ER428" s="27" t="str">
        <f t="shared" si="1011"/>
        <v/>
      </c>
      <c r="ES428" s="27" t="str">
        <f t="shared" si="1011"/>
        <v/>
      </c>
      <c r="ET428" s="27" t="str">
        <f t="shared" si="1011"/>
        <v/>
      </c>
      <c r="EU428" s="27" t="str">
        <f t="shared" si="1011"/>
        <v/>
      </c>
      <c r="EV428" s="27" t="str">
        <f t="shared" si="1011"/>
        <v/>
      </c>
      <c r="EX428" s="38" t="s">
        <v>212</v>
      </c>
      <c r="EY428" s="29">
        <v>3</v>
      </c>
      <c r="EZ428" s="27" t="str">
        <f t="shared" ref="EZ428:FU428" si="1012">IF(EZ347="","",INDEX($B$120:$B$153,MATCH(EZ347,$C$120:$C$153,0)))</f>
        <v/>
      </c>
      <c r="FA428" s="27" t="str">
        <f t="shared" si="1012"/>
        <v/>
      </c>
      <c r="FB428" s="27" t="str">
        <f t="shared" si="1012"/>
        <v/>
      </c>
      <c r="FC428" s="27" t="str">
        <f t="shared" si="1012"/>
        <v/>
      </c>
      <c r="FD428" s="27" t="str">
        <f t="shared" si="1012"/>
        <v/>
      </c>
      <c r="FE428" s="27" t="str">
        <f t="shared" si="1012"/>
        <v/>
      </c>
      <c r="FF428" s="27" t="str">
        <f t="shared" si="1012"/>
        <v/>
      </c>
      <c r="FG428" s="27" t="str">
        <f t="shared" si="1012"/>
        <v/>
      </c>
      <c r="FH428" s="27" t="str">
        <f t="shared" si="1012"/>
        <v/>
      </c>
      <c r="FI428" s="27" t="str">
        <f t="shared" si="1012"/>
        <v/>
      </c>
      <c r="FJ428" s="27" t="str">
        <f t="shared" si="1012"/>
        <v/>
      </c>
      <c r="FK428" s="27" t="str">
        <f t="shared" si="1012"/>
        <v/>
      </c>
      <c r="FL428" s="27" t="str">
        <f t="shared" si="1012"/>
        <v/>
      </c>
      <c r="FM428" s="27" t="str">
        <f t="shared" si="1012"/>
        <v/>
      </c>
      <c r="FN428" s="27" t="str">
        <f t="shared" si="1012"/>
        <v/>
      </c>
      <c r="FO428" s="27" t="str">
        <f t="shared" si="1012"/>
        <v/>
      </c>
      <c r="FP428" s="27" t="str">
        <f t="shared" si="1012"/>
        <v/>
      </c>
      <c r="FQ428" s="27" t="str">
        <f t="shared" si="1012"/>
        <v/>
      </c>
      <c r="FR428" s="27" t="str">
        <f t="shared" si="1012"/>
        <v/>
      </c>
      <c r="FS428" s="27" t="str">
        <f t="shared" si="1012"/>
        <v/>
      </c>
      <c r="FT428" s="27" t="str">
        <f t="shared" si="1012"/>
        <v/>
      </c>
      <c r="FU428" s="27" t="str">
        <f t="shared" si="1012"/>
        <v/>
      </c>
      <c r="FV428" s="27" t="str">
        <f t="shared" si="1011"/>
        <v/>
      </c>
    </row>
    <row r="429" spans="35:178" x14ac:dyDescent="0.25">
      <c r="AI429"/>
      <c r="AJ429" s="68"/>
      <c r="AW429" s="38" t="s">
        <v>212</v>
      </c>
      <c r="AX429" s="29">
        <v>4</v>
      </c>
      <c r="AY429" s="27" t="str">
        <f t="shared" si="922"/>
        <v>Москаль Т.К.</v>
      </c>
      <c r="AZ429" s="27" t="str">
        <f t="shared" si="923"/>
        <v>Нехаева Л.И.</v>
      </c>
      <c r="BA429" s="27" t="str">
        <f t="shared" si="924"/>
        <v>Захарова Т.И.</v>
      </c>
      <c r="BB429" s="27" t="str">
        <f t="shared" si="925"/>
        <v>Сокол Н.В.</v>
      </c>
      <c r="BC429" s="27" t="str">
        <f t="shared" si="926"/>
        <v>Саврас А.Е.</v>
      </c>
      <c r="BD429" s="27" t="str">
        <f t="shared" si="927"/>
        <v>Бородач Е.В.</v>
      </c>
      <c r="BE429" s="27" t="str">
        <f t="shared" si="928"/>
        <v>Власевич С.П. / Василевская А.В.</v>
      </c>
      <c r="BF429" s="27" t="str">
        <f t="shared" si="929"/>
        <v>Ярошевич Е. В. / Малахова Е.С.</v>
      </c>
      <c r="BG429" s="27" t="str">
        <f t="shared" si="930"/>
        <v>Борисевич Л. А. / Ярмантович К.В.</v>
      </c>
      <c r="BH429" s="27" t="str">
        <f t="shared" si="931"/>
        <v>Семашко Г.М.</v>
      </c>
      <c r="BI429" s="27" t="str">
        <f t="shared" si="932"/>
        <v>Березка Г.А.</v>
      </c>
      <c r="BJ429" s="27" t="str">
        <f t="shared" si="933"/>
        <v>Орда Г.П.</v>
      </c>
      <c r="BK429" s="27" t="str">
        <f t="shared" si="934"/>
        <v>Новогродская С.Г.</v>
      </c>
      <c r="BL429" s="27" t="str">
        <f t="shared" si="935"/>
        <v>Змитревич А.Ю.</v>
      </c>
      <c r="BM429" s="27" t="str">
        <f t="shared" si="936"/>
        <v>Лозовская А.С.</v>
      </c>
      <c r="BN429" s="27" t="str">
        <f t="shared" si="937"/>
        <v>Орда В.Т.</v>
      </c>
      <c r="BO429" s="27" t="str">
        <f t="shared" si="938"/>
        <v>Мохарь Н.А. / Милейко Е.С.</v>
      </c>
      <c r="BP429" s="27" t="str">
        <f t="shared" si="939"/>
        <v/>
      </c>
      <c r="BQ429" s="27" t="str">
        <f t="shared" si="940"/>
        <v/>
      </c>
      <c r="BR429" s="27" t="str">
        <f t="shared" si="941"/>
        <v/>
      </c>
      <c r="BS429" s="27" t="str">
        <f t="shared" si="942"/>
        <v/>
      </c>
      <c r="BT429" s="27" t="str">
        <f t="shared" si="943"/>
        <v/>
      </c>
      <c r="BU429" s="27" t="str">
        <f t="shared" si="944"/>
        <v/>
      </c>
      <c r="BW429" s="38" t="s">
        <v>212</v>
      </c>
      <c r="BX429" s="29">
        <v>4</v>
      </c>
      <c r="BY429" s="27" t="str">
        <f t="shared" ref="BY429:CU429" si="1013">IF(BY348="","",INDEX($B$120:$B$153,MATCH(BY348,$C$120:$C$153,0)))</f>
        <v>Москаль Т.К.</v>
      </c>
      <c r="BZ429" s="27" t="str">
        <f t="shared" si="1013"/>
        <v>Нехаева Л.И.</v>
      </c>
      <c r="CA429" s="27" t="str">
        <f t="shared" si="1013"/>
        <v>Захарова Т.И.</v>
      </c>
      <c r="CB429" s="27" t="str">
        <f t="shared" si="1013"/>
        <v>Сокол Н.В.</v>
      </c>
      <c r="CC429" s="27" t="str">
        <f t="shared" si="1013"/>
        <v>Саврас А.Е.</v>
      </c>
      <c r="CD429" s="27" t="str">
        <f t="shared" si="1013"/>
        <v>Бородач Е.В.</v>
      </c>
      <c r="CE429" s="27" t="str">
        <f t="shared" si="1013"/>
        <v>Власевич С.П.</v>
      </c>
      <c r="CF429" s="27" t="str">
        <f t="shared" si="1013"/>
        <v>Ярошевич Е. В.</v>
      </c>
      <c r="CG429" s="27" t="str">
        <f t="shared" si="1013"/>
        <v>Борисевич Л. А.</v>
      </c>
      <c r="CH429" s="27" t="str">
        <f t="shared" si="1013"/>
        <v>Семашко Г.М.</v>
      </c>
      <c r="CI429" s="27" t="str">
        <f t="shared" si="1013"/>
        <v>Березка Г.А.</v>
      </c>
      <c r="CJ429" s="27" t="str">
        <f t="shared" si="1013"/>
        <v>Орда Г.П.</v>
      </c>
      <c r="CK429" s="27" t="str">
        <f t="shared" si="1013"/>
        <v>Новогродская С.Г.</v>
      </c>
      <c r="CL429" s="27" t="str">
        <f t="shared" si="1013"/>
        <v>Змитревич А.Ю.</v>
      </c>
      <c r="CM429" s="27" t="str">
        <f t="shared" si="1013"/>
        <v>Лозовская А.С.</v>
      </c>
      <c r="CN429" s="27" t="str">
        <f t="shared" si="1013"/>
        <v>Орда В.Т.</v>
      </c>
      <c r="CO429" s="27" t="str">
        <f t="shared" si="1013"/>
        <v>Мохарь Н.А.</v>
      </c>
      <c r="CP429" s="27" t="str">
        <f t="shared" si="1013"/>
        <v/>
      </c>
      <c r="CQ429" s="27" t="str">
        <f t="shared" si="1013"/>
        <v/>
      </c>
      <c r="CR429" s="27" t="str">
        <f t="shared" si="1013"/>
        <v/>
      </c>
      <c r="CS429" s="27" t="str">
        <f t="shared" si="1013"/>
        <v/>
      </c>
      <c r="CT429" s="27" t="str">
        <f t="shared" si="1013"/>
        <v/>
      </c>
      <c r="CU429" s="27" t="str">
        <f t="shared" si="1013"/>
        <v/>
      </c>
      <c r="CX429" s="38" t="s">
        <v>212</v>
      </c>
      <c r="CY429" s="29">
        <v>4</v>
      </c>
      <c r="CZ429" s="27" t="str">
        <f t="shared" ref="CZ429:DV429" si="1014">IF(CZ348="","",INDEX($B$120:$B$153,MATCH(CZ348,$C$120:$C$153,0)))</f>
        <v/>
      </c>
      <c r="DA429" s="27" t="str">
        <f t="shared" si="1014"/>
        <v/>
      </c>
      <c r="DB429" s="27" t="str">
        <f t="shared" si="1014"/>
        <v/>
      </c>
      <c r="DC429" s="27" t="str">
        <f t="shared" si="1014"/>
        <v/>
      </c>
      <c r="DD429" s="27" t="str">
        <f t="shared" si="1014"/>
        <v/>
      </c>
      <c r="DE429" s="27" t="str">
        <f t="shared" si="1014"/>
        <v/>
      </c>
      <c r="DF429" s="27" t="str">
        <f t="shared" si="1014"/>
        <v>Василевская А.В.</v>
      </c>
      <c r="DG429" s="27" t="str">
        <f t="shared" si="1014"/>
        <v>Малахова Е.С.</v>
      </c>
      <c r="DH429" s="27" t="str">
        <f t="shared" si="1014"/>
        <v>Ярмантович К.В.</v>
      </c>
      <c r="DI429" s="27" t="str">
        <f t="shared" si="1014"/>
        <v/>
      </c>
      <c r="DJ429" s="27" t="str">
        <f t="shared" si="1014"/>
        <v/>
      </c>
      <c r="DK429" s="27" t="str">
        <f t="shared" si="1014"/>
        <v/>
      </c>
      <c r="DL429" s="27" t="str">
        <f t="shared" si="1014"/>
        <v/>
      </c>
      <c r="DM429" s="27" t="str">
        <f t="shared" si="1014"/>
        <v/>
      </c>
      <c r="DN429" s="27" t="str">
        <f t="shared" si="1014"/>
        <v/>
      </c>
      <c r="DO429" s="27" t="str">
        <f t="shared" si="1014"/>
        <v/>
      </c>
      <c r="DP429" s="27" t="str">
        <f t="shared" si="1014"/>
        <v>Милейко Е.С.</v>
      </c>
      <c r="DQ429" s="27" t="str">
        <f t="shared" si="1014"/>
        <v/>
      </c>
      <c r="DR429" s="27" t="str">
        <f t="shared" si="1014"/>
        <v/>
      </c>
      <c r="DS429" s="27" t="str">
        <f t="shared" si="1014"/>
        <v/>
      </c>
      <c r="DT429" s="27" t="str">
        <f t="shared" si="1014"/>
        <v/>
      </c>
      <c r="DU429" s="27" t="str">
        <f t="shared" si="1014"/>
        <v/>
      </c>
      <c r="DV429" s="27" t="str">
        <f t="shared" si="1014"/>
        <v/>
      </c>
      <c r="DX429" s="38" t="s">
        <v>212</v>
      </c>
      <c r="DY429" s="29">
        <v>4</v>
      </c>
      <c r="DZ429" s="27" t="str">
        <f t="shared" ref="DZ429:FV429" si="1015">IF(DZ348="","",INDEX($B$120:$B$153,MATCH(DZ348,$C$120:$C$153,0)))</f>
        <v/>
      </c>
      <c r="EA429" s="27" t="str">
        <f t="shared" si="1015"/>
        <v/>
      </c>
      <c r="EB429" s="27" t="str">
        <f t="shared" si="1015"/>
        <v/>
      </c>
      <c r="EC429" s="27" t="str">
        <f t="shared" si="1015"/>
        <v/>
      </c>
      <c r="ED429" s="27" t="str">
        <f t="shared" si="1015"/>
        <v/>
      </c>
      <c r="EE429" s="27" t="str">
        <f t="shared" si="1015"/>
        <v/>
      </c>
      <c r="EF429" s="27" t="str">
        <f t="shared" si="1015"/>
        <v/>
      </c>
      <c r="EG429" s="27" t="str">
        <f t="shared" si="1015"/>
        <v/>
      </c>
      <c r="EH429" s="27" t="str">
        <f t="shared" si="1015"/>
        <v/>
      </c>
      <c r="EI429" s="27" t="str">
        <f t="shared" si="1015"/>
        <v/>
      </c>
      <c r="EJ429" s="27" t="str">
        <f t="shared" si="1015"/>
        <v/>
      </c>
      <c r="EK429" s="27" t="str">
        <f t="shared" si="1015"/>
        <v/>
      </c>
      <c r="EL429" s="27" t="str">
        <f t="shared" si="1015"/>
        <v/>
      </c>
      <c r="EM429" s="27" t="str">
        <f t="shared" si="1015"/>
        <v/>
      </c>
      <c r="EN429" s="27" t="str">
        <f t="shared" si="1015"/>
        <v/>
      </c>
      <c r="EO429" s="27" t="str">
        <f t="shared" si="1015"/>
        <v/>
      </c>
      <c r="EP429" s="27" t="str">
        <f t="shared" si="1015"/>
        <v/>
      </c>
      <c r="EQ429" s="27" t="str">
        <f t="shared" si="1015"/>
        <v/>
      </c>
      <c r="ER429" s="27" t="str">
        <f t="shared" si="1015"/>
        <v/>
      </c>
      <c r="ES429" s="27" t="str">
        <f t="shared" si="1015"/>
        <v/>
      </c>
      <c r="ET429" s="27" t="str">
        <f t="shared" si="1015"/>
        <v/>
      </c>
      <c r="EU429" s="27" t="str">
        <f t="shared" si="1015"/>
        <v/>
      </c>
      <c r="EV429" s="27" t="str">
        <f t="shared" si="1015"/>
        <v/>
      </c>
      <c r="EX429" s="38" t="s">
        <v>212</v>
      </c>
      <c r="EY429" s="29">
        <v>4</v>
      </c>
      <c r="EZ429" s="27" t="str">
        <f t="shared" ref="EZ429:FU429" si="1016">IF(EZ348="","",INDEX($B$120:$B$153,MATCH(EZ348,$C$120:$C$153,0)))</f>
        <v/>
      </c>
      <c r="FA429" s="27" t="str">
        <f t="shared" si="1016"/>
        <v/>
      </c>
      <c r="FB429" s="27" t="str">
        <f t="shared" si="1016"/>
        <v/>
      </c>
      <c r="FC429" s="27" t="str">
        <f t="shared" si="1016"/>
        <v/>
      </c>
      <c r="FD429" s="27" t="str">
        <f t="shared" si="1016"/>
        <v/>
      </c>
      <c r="FE429" s="27" t="str">
        <f t="shared" si="1016"/>
        <v/>
      </c>
      <c r="FF429" s="27" t="str">
        <f t="shared" si="1016"/>
        <v/>
      </c>
      <c r="FG429" s="27" t="str">
        <f t="shared" si="1016"/>
        <v/>
      </c>
      <c r="FH429" s="27" t="str">
        <f t="shared" si="1016"/>
        <v/>
      </c>
      <c r="FI429" s="27" t="str">
        <f t="shared" si="1016"/>
        <v/>
      </c>
      <c r="FJ429" s="27" t="str">
        <f t="shared" si="1016"/>
        <v/>
      </c>
      <c r="FK429" s="27" t="str">
        <f t="shared" si="1016"/>
        <v/>
      </c>
      <c r="FL429" s="27" t="str">
        <f t="shared" si="1016"/>
        <v/>
      </c>
      <c r="FM429" s="27" t="str">
        <f t="shared" si="1016"/>
        <v/>
      </c>
      <c r="FN429" s="27" t="str">
        <f t="shared" si="1016"/>
        <v/>
      </c>
      <c r="FO429" s="27" t="str">
        <f t="shared" si="1016"/>
        <v/>
      </c>
      <c r="FP429" s="27" t="str">
        <f t="shared" si="1016"/>
        <v/>
      </c>
      <c r="FQ429" s="27" t="str">
        <f t="shared" si="1016"/>
        <v/>
      </c>
      <c r="FR429" s="27" t="str">
        <f t="shared" si="1016"/>
        <v/>
      </c>
      <c r="FS429" s="27" t="str">
        <f t="shared" si="1016"/>
        <v/>
      </c>
      <c r="FT429" s="27" t="str">
        <f t="shared" si="1016"/>
        <v/>
      </c>
      <c r="FU429" s="27" t="str">
        <f t="shared" si="1016"/>
        <v/>
      </c>
      <c r="FV429" s="27" t="str">
        <f t="shared" si="1015"/>
        <v/>
      </c>
    </row>
    <row r="430" spans="35:178" x14ac:dyDescent="0.25">
      <c r="AI430"/>
      <c r="AJ430" s="68"/>
      <c r="AW430" s="38" t="s">
        <v>212</v>
      </c>
      <c r="AX430" s="29">
        <v>5</v>
      </c>
      <c r="AY430" s="27" t="str">
        <f t="shared" si="922"/>
        <v>Москаль Т.К.</v>
      </c>
      <c r="AZ430" s="27" t="str">
        <f t="shared" si="923"/>
        <v>Лозовская А.С.</v>
      </c>
      <c r="BA430" s="27" t="str">
        <f t="shared" si="924"/>
        <v>Березка Г.А.</v>
      </c>
      <c r="BB430" s="27" t="str">
        <f t="shared" si="925"/>
        <v>Змитревич А.Ю.</v>
      </c>
      <c r="BC430" s="27" t="str">
        <f t="shared" si="926"/>
        <v>Бородач Е.В.</v>
      </c>
      <c r="BD430" s="27" t="str">
        <f t="shared" si="927"/>
        <v>Орда Г.П.</v>
      </c>
      <c r="BE430" s="27" t="str">
        <f t="shared" si="928"/>
        <v>Каспер В.И.</v>
      </c>
      <c r="BF430" s="27" t="str">
        <f t="shared" si="929"/>
        <v>Саврас А.Е.</v>
      </c>
      <c r="BG430" s="27" t="str">
        <f t="shared" si="930"/>
        <v>Милейко Е.С.</v>
      </c>
      <c r="BH430" s="27" t="str">
        <f t="shared" si="931"/>
        <v>Мохарь Н.А.</v>
      </c>
      <c r="BI430" s="27" t="str">
        <f t="shared" si="932"/>
        <v>Бинкевич И.В.</v>
      </c>
      <c r="BJ430" s="27" t="str">
        <f t="shared" si="933"/>
        <v>Орда В.Т.</v>
      </c>
      <c r="BK430" s="27" t="str">
        <f t="shared" si="934"/>
        <v>Семашко Г.М.</v>
      </c>
      <c r="BL430" s="27" t="str">
        <f t="shared" si="935"/>
        <v>Жегало Т.В.</v>
      </c>
      <c r="BM430" s="27" t="str">
        <f t="shared" si="936"/>
        <v>Борисевич Л. А. / Псыщаница Н.Н. / Ярмантович К.В.</v>
      </c>
      <c r="BN430" s="27" t="str">
        <f t="shared" si="937"/>
        <v>Ярошевич Е. В. / Дембя М.Э.</v>
      </c>
      <c r="BO430" s="27" t="str">
        <f t="shared" si="938"/>
        <v>Новогродская С.Г.</v>
      </c>
      <c r="BP430" s="27" t="str">
        <f t="shared" si="939"/>
        <v/>
      </c>
      <c r="BQ430" s="27" t="str">
        <f t="shared" si="940"/>
        <v/>
      </c>
      <c r="BR430" s="27" t="str">
        <f t="shared" si="941"/>
        <v/>
      </c>
      <c r="BS430" s="27" t="str">
        <f t="shared" si="942"/>
        <v/>
      </c>
      <c r="BT430" s="27" t="str">
        <f t="shared" si="943"/>
        <v/>
      </c>
      <c r="BU430" s="27" t="str">
        <f t="shared" si="944"/>
        <v/>
      </c>
      <c r="BW430" s="38" t="s">
        <v>212</v>
      </c>
      <c r="BX430" s="29">
        <v>5</v>
      </c>
      <c r="BY430" s="27" t="str">
        <f t="shared" ref="BY430:CU430" si="1017">IF(BY349="","",INDEX($B$120:$B$153,MATCH(BY349,$C$120:$C$153,0)))</f>
        <v>Москаль Т.К.</v>
      </c>
      <c r="BZ430" s="27" t="str">
        <f t="shared" si="1017"/>
        <v>Лозовская А.С.</v>
      </c>
      <c r="CA430" s="27" t="str">
        <f t="shared" si="1017"/>
        <v>Березка Г.А.</v>
      </c>
      <c r="CB430" s="27" t="str">
        <f t="shared" si="1017"/>
        <v>Змитревич А.Ю.</v>
      </c>
      <c r="CC430" s="27" t="str">
        <f t="shared" si="1017"/>
        <v>Бородач Е.В.</v>
      </c>
      <c r="CD430" s="27" t="str">
        <f t="shared" si="1017"/>
        <v>Орда Г.П.</v>
      </c>
      <c r="CE430" s="27" t="str">
        <f t="shared" si="1017"/>
        <v>Каспер В.И.</v>
      </c>
      <c r="CF430" s="27" t="str">
        <f t="shared" si="1017"/>
        <v>Саврас А.Е.</v>
      </c>
      <c r="CG430" s="27" t="str">
        <f t="shared" si="1017"/>
        <v>Милейко Е.С.</v>
      </c>
      <c r="CH430" s="27" t="str">
        <f t="shared" si="1017"/>
        <v>Мохарь Н.А.</v>
      </c>
      <c r="CI430" s="27" t="str">
        <f t="shared" si="1017"/>
        <v>Бинкевич И.В.</v>
      </c>
      <c r="CJ430" s="27" t="str">
        <f t="shared" si="1017"/>
        <v>Орда В.Т.</v>
      </c>
      <c r="CK430" s="27" t="str">
        <f t="shared" si="1017"/>
        <v>Семашко Г.М.</v>
      </c>
      <c r="CL430" s="27" t="str">
        <f t="shared" si="1017"/>
        <v>Жегало Т.В.</v>
      </c>
      <c r="CM430" s="27" t="str">
        <f t="shared" si="1017"/>
        <v>Борисевич Л. А.</v>
      </c>
      <c r="CN430" s="27" t="str">
        <f t="shared" si="1017"/>
        <v>Ярошевич Е. В.</v>
      </c>
      <c r="CO430" s="27" t="str">
        <f t="shared" si="1017"/>
        <v>Новогродская С.Г.</v>
      </c>
      <c r="CP430" s="27" t="str">
        <f t="shared" si="1017"/>
        <v/>
      </c>
      <c r="CQ430" s="27" t="str">
        <f t="shared" si="1017"/>
        <v/>
      </c>
      <c r="CR430" s="27" t="str">
        <f t="shared" si="1017"/>
        <v/>
      </c>
      <c r="CS430" s="27" t="str">
        <f t="shared" si="1017"/>
        <v/>
      </c>
      <c r="CT430" s="27" t="str">
        <f t="shared" si="1017"/>
        <v/>
      </c>
      <c r="CU430" s="27" t="str">
        <f t="shared" si="1017"/>
        <v/>
      </c>
      <c r="CX430" s="38" t="s">
        <v>212</v>
      </c>
      <c r="CY430" s="29">
        <v>5</v>
      </c>
      <c r="CZ430" s="27" t="str">
        <f t="shared" ref="CZ430:DV430" si="1018">IF(CZ349="","",INDEX($B$120:$B$153,MATCH(CZ349,$C$120:$C$153,0)))</f>
        <v/>
      </c>
      <c r="DA430" s="27" t="str">
        <f t="shared" si="1018"/>
        <v/>
      </c>
      <c r="DB430" s="27" t="str">
        <f t="shared" si="1018"/>
        <v/>
      </c>
      <c r="DC430" s="27" t="str">
        <f t="shared" si="1018"/>
        <v/>
      </c>
      <c r="DD430" s="27" t="str">
        <f t="shared" si="1018"/>
        <v/>
      </c>
      <c r="DE430" s="27" t="str">
        <f t="shared" si="1018"/>
        <v/>
      </c>
      <c r="DF430" s="27" t="str">
        <f t="shared" si="1018"/>
        <v/>
      </c>
      <c r="DG430" s="27" t="str">
        <f t="shared" si="1018"/>
        <v/>
      </c>
      <c r="DH430" s="27" t="str">
        <f t="shared" si="1018"/>
        <v/>
      </c>
      <c r="DI430" s="27" t="str">
        <f t="shared" si="1018"/>
        <v/>
      </c>
      <c r="DJ430" s="27" t="str">
        <f t="shared" si="1018"/>
        <v/>
      </c>
      <c r="DK430" s="27" t="str">
        <f t="shared" si="1018"/>
        <v/>
      </c>
      <c r="DL430" s="27" t="str">
        <f t="shared" si="1018"/>
        <v/>
      </c>
      <c r="DM430" s="27" t="str">
        <f t="shared" si="1018"/>
        <v/>
      </c>
      <c r="DN430" s="27" t="str">
        <f t="shared" si="1018"/>
        <v>Псыщаница Н.Н.</v>
      </c>
      <c r="DO430" s="27" t="str">
        <f t="shared" si="1018"/>
        <v>Дембя М.Э.</v>
      </c>
      <c r="DP430" s="27" t="str">
        <f t="shared" si="1018"/>
        <v/>
      </c>
      <c r="DQ430" s="27" t="str">
        <f t="shared" si="1018"/>
        <v/>
      </c>
      <c r="DR430" s="27" t="str">
        <f t="shared" si="1018"/>
        <v/>
      </c>
      <c r="DS430" s="27" t="str">
        <f t="shared" si="1018"/>
        <v/>
      </c>
      <c r="DT430" s="27" t="str">
        <f t="shared" si="1018"/>
        <v/>
      </c>
      <c r="DU430" s="27" t="str">
        <f t="shared" si="1018"/>
        <v/>
      </c>
      <c r="DV430" s="27" t="str">
        <f t="shared" si="1018"/>
        <v/>
      </c>
      <c r="DX430" s="38" t="s">
        <v>212</v>
      </c>
      <c r="DY430" s="29">
        <v>5</v>
      </c>
      <c r="DZ430" s="27" t="str">
        <f t="shared" ref="DZ430:FV430" si="1019">IF(DZ349="","",INDEX($B$120:$B$153,MATCH(DZ349,$C$120:$C$153,0)))</f>
        <v/>
      </c>
      <c r="EA430" s="27" t="str">
        <f t="shared" si="1019"/>
        <v/>
      </c>
      <c r="EB430" s="27" t="str">
        <f t="shared" si="1019"/>
        <v/>
      </c>
      <c r="EC430" s="27" t="str">
        <f t="shared" si="1019"/>
        <v/>
      </c>
      <c r="ED430" s="27" t="str">
        <f t="shared" si="1019"/>
        <v/>
      </c>
      <c r="EE430" s="27" t="str">
        <f t="shared" si="1019"/>
        <v/>
      </c>
      <c r="EF430" s="27" t="str">
        <f t="shared" si="1019"/>
        <v/>
      </c>
      <c r="EG430" s="27" t="str">
        <f t="shared" si="1019"/>
        <v/>
      </c>
      <c r="EH430" s="27" t="str">
        <f t="shared" si="1019"/>
        <v/>
      </c>
      <c r="EI430" s="27" t="str">
        <f t="shared" si="1019"/>
        <v/>
      </c>
      <c r="EJ430" s="27" t="str">
        <f t="shared" si="1019"/>
        <v/>
      </c>
      <c r="EK430" s="27" t="str">
        <f t="shared" si="1019"/>
        <v/>
      </c>
      <c r="EL430" s="27" t="str">
        <f t="shared" si="1019"/>
        <v/>
      </c>
      <c r="EM430" s="27" t="str">
        <f t="shared" si="1019"/>
        <v/>
      </c>
      <c r="EN430" s="27" t="str">
        <f t="shared" si="1019"/>
        <v>Ярмантович К.В.</v>
      </c>
      <c r="EO430" s="27" t="str">
        <f t="shared" si="1019"/>
        <v/>
      </c>
      <c r="EP430" s="27" t="str">
        <f t="shared" si="1019"/>
        <v/>
      </c>
      <c r="EQ430" s="27" t="str">
        <f t="shared" si="1019"/>
        <v/>
      </c>
      <c r="ER430" s="27" t="str">
        <f t="shared" si="1019"/>
        <v/>
      </c>
      <c r="ES430" s="27" t="str">
        <f t="shared" si="1019"/>
        <v/>
      </c>
      <c r="ET430" s="27" t="str">
        <f t="shared" si="1019"/>
        <v/>
      </c>
      <c r="EU430" s="27" t="str">
        <f t="shared" si="1019"/>
        <v/>
      </c>
      <c r="EV430" s="27" t="str">
        <f t="shared" si="1019"/>
        <v/>
      </c>
      <c r="EX430" s="38" t="s">
        <v>212</v>
      </c>
      <c r="EY430" s="29">
        <v>5</v>
      </c>
      <c r="EZ430" s="27" t="str">
        <f t="shared" ref="EZ430:FU430" si="1020">IF(EZ349="","",INDEX($B$120:$B$153,MATCH(EZ349,$C$120:$C$153,0)))</f>
        <v/>
      </c>
      <c r="FA430" s="27" t="str">
        <f t="shared" si="1020"/>
        <v/>
      </c>
      <c r="FB430" s="27" t="str">
        <f t="shared" si="1020"/>
        <v/>
      </c>
      <c r="FC430" s="27" t="str">
        <f t="shared" si="1020"/>
        <v/>
      </c>
      <c r="FD430" s="27" t="str">
        <f t="shared" si="1020"/>
        <v/>
      </c>
      <c r="FE430" s="27" t="str">
        <f t="shared" si="1020"/>
        <v/>
      </c>
      <c r="FF430" s="27" t="str">
        <f t="shared" si="1020"/>
        <v/>
      </c>
      <c r="FG430" s="27" t="str">
        <f t="shared" si="1020"/>
        <v/>
      </c>
      <c r="FH430" s="27" t="str">
        <f t="shared" si="1020"/>
        <v/>
      </c>
      <c r="FI430" s="27" t="str">
        <f t="shared" si="1020"/>
        <v/>
      </c>
      <c r="FJ430" s="27" t="str">
        <f t="shared" si="1020"/>
        <v/>
      </c>
      <c r="FK430" s="27" t="str">
        <f t="shared" si="1020"/>
        <v/>
      </c>
      <c r="FL430" s="27" t="str">
        <f t="shared" si="1020"/>
        <v/>
      </c>
      <c r="FM430" s="27" t="str">
        <f t="shared" si="1020"/>
        <v/>
      </c>
      <c r="FN430" s="27" t="str">
        <f t="shared" si="1020"/>
        <v/>
      </c>
      <c r="FO430" s="27" t="str">
        <f t="shared" si="1020"/>
        <v/>
      </c>
      <c r="FP430" s="27" t="str">
        <f t="shared" si="1020"/>
        <v/>
      </c>
      <c r="FQ430" s="27" t="str">
        <f t="shared" si="1020"/>
        <v/>
      </c>
      <c r="FR430" s="27" t="str">
        <f t="shared" si="1020"/>
        <v/>
      </c>
      <c r="FS430" s="27" t="str">
        <f t="shared" si="1020"/>
        <v/>
      </c>
      <c r="FT430" s="27" t="str">
        <f t="shared" si="1020"/>
        <v/>
      </c>
      <c r="FU430" s="27" t="str">
        <f t="shared" si="1020"/>
        <v/>
      </c>
      <c r="FV430" s="27" t="str">
        <f t="shared" si="1019"/>
        <v/>
      </c>
    </row>
    <row r="431" spans="35:178" x14ac:dyDescent="0.25">
      <c r="AI431"/>
      <c r="AJ431" s="68"/>
      <c r="AW431" s="38" t="s">
        <v>212</v>
      </c>
      <c r="AX431" s="29">
        <v>6</v>
      </c>
      <c r="AY431" s="27" t="str">
        <f t="shared" si="922"/>
        <v>Нехаева Л.И.</v>
      </c>
      <c r="AZ431" s="27" t="str">
        <f t="shared" si="923"/>
        <v>Лозовская А.С.</v>
      </c>
      <c r="BA431" s="27" t="str">
        <f t="shared" si="924"/>
        <v>Горбач Н.Л.</v>
      </c>
      <c r="BB431" s="27" t="str">
        <f t="shared" si="925"/>
        <v>Змитревич А.Ю.</v>
      </c>
      <c r="BC431" s="27" t="str">
        <f t="shared" si="926"/>
        <v>Москаль Т.К.</v>
      </c>
      <c r="BD431" s="27" t="str">
        <f t="shared" si="927"/>
        <v>Орда Г.П.</v>
      </c>
      <c r="BE431" s="27" t="str">
        <f t="shared" si="928"/>
        <v>Новогродская С.Г.</v>
      </c>
      <c r="BF431" s="27" t="str">
        <f t="shared" si="929"/>
        <v>Бородач Е.В.</v>
      </c>
      <c r="BG431" s="27" t="str">
        <f t="shared" si="930"/>
        <v>Вайтусенок Л.А.</v>
      </c>
      <c r="BH431" s="27" t="str">
        <f t="shared" si="931"/>
        <v>Бинкевич И.В.</v>
      </c>
      <c r="BI431" s="27" t="str">
        <f t="shared" si="932"/>
        <v>Семашко Г.М.</v>
      </c>
      <c r="BJ431" s="27" t="str">
        <f t="shared" si="933"/>
        <v>Труханович С.С.</v>
      </c>
      <c r="BK431" s="27" t="str">
        <f t="shared" si="934"/>
        <v>Ярошевич Е. В. / Дембя М.Э. / Псыщаница Н.Н.</v>
      </c>
      <c r="BL431" s="27" t="str">
        <f t="shared" si="935"/>
        <v>Василевская А.В. / Ярмантович К.В.</v>
      </c>
      <c r="BM431" s="27" t="str">
        <f t="shared" si="936"/>
        <v>Орда В.Т. / Милейко Е.С.</v>
      </c>
      <c r="BN431" s="27" t="str">
        <f t="shared" si="937"/>
        <v>Жегало Т.В.</v>
      </c>
      <c r="BO431" s="27" t="str">
        <f t="shared" si="938"/>
        <v>Каспер В.И. / Морозов А.Ю.</v>
      </c>
      <c r="BP431" s="27" t="str">
        <f t="shared" si="939"/>
        <v/>
      </c>
      <c r="BQ431" s="27" t="str">
        <f t="shared" si="940"/>
        <v/>
      </c>
      <c r="BR431" s="27" t="str">
        <f t="shared" si="941"/>
        <v/>
      </c>
      <c r="BS431" s="27" t="str">
        <f t="shared" si="942"/>
        <v/>
      </c>
      <c r="BT431" s="27" t="str">
        <f t="shared" si="943"/>
        <v/>
      </c>
      <c r="BU431" s="27" t="str">
        <f t="shared" si="944"/>
        <v/>
      </c>
      <c r="BW431" s="38" t="s">
        <v>212</v>
      </c>
      <c r="BX431" s="29">
        <v>6</v>
      </c>
      <c r="BY431" s="27" t="str">
        <f t="shared" ref="BY431:CU431" si="1021">IF(BY350="","",INDEX($B$120:$B$153,MATCH(BY350,$C$120:$C$153,0)))</f>
        <v>Нехаева Л.И.</v>
      </c>
      <c r="BZ431" s="27" t="str">
        <f t="shared" si="1021"/>
        <v>Лозовская А.С.</v>
      </c>
      <c r="CA431" s="27" t="str">
        <f t="shared" si="1021"/>
        <v>Горбач Н.Л.</v>
      </c>
      <c r="CB431" s="27" t="str">
        <f t="shared" si="1021"/>
        <v>Змитревич А.Ю.</v>
      </c>
      <c r="CC431" s="27" t="str">
        <f t="shared" si="1021"/>
        <v>Москаль Т.К.</v>
      </c>
      <c r="CD431" s="27" t="str">
        <f t="shared" si="1021"/>
        <v>Орда Г.П.</v>
      </c>
      <c r="CE431" s="27" t="str">
        <f t="shared" si="1021"/>
        <v>Новогродская С.Г.</v>
      </c>
      <c r="CF431" s="27" t="str">
        <f t="shared" si="1021"/>
        <v>Бородач Е.В.</v>
      </c>
      <c r="CG431" s="27" t="str">
        <f t="shared" si="1021"/>
        <v>Вайтусенок Л.А.</v>
      </c>
      <c r="CH431" s="27" t="str">
        <f t="shared" si="1021"/>
        <v>Бинкевич И.В.</v>
      </c>
      <c r="CI431" s="27" t="str">
        <f t="shared" si="1021"/>
        <v>Семашко Г.М.</v>
      </c>
      <c r="CJ431" s="27" t="str">
        <f t="shared" si="1021"/>
        <v>Труханович С.С.</v>
      </c>
      <c r="CK431" s="27" t="str">
        <f t="shared" si="1021"/>
        <v>Ярошевич Е. В.</v>
      </c>
      <c r="CL431" s="27" t="str">
        <f t="shared" si="1021"/>
        <v>Василевская А.В.</v>
      </c>
      <c r="CM431" s="27" t="str">
        <f t="shared" si="1021"/>
        <v>Орда В.Т.</v>
      </c>
      <c r="CN431" s="27" t="str">
        <f t="shared" si="1021"/>
        <v>Жегало Т.В.</v>
      </c>
      <c r="CO431" s="27" t="str">
        <f t="shared" si="1021"/>
        <v>Каспер В.И.</v>
      </c>
      <c r="CP431" s="27" t="str">
        <f t="shared" si="1021"/>
        <v/>
      </c>
      <c r="CQ431" s="27" t="str">
        <f t="shared" si="1021"/>
        <v/>
      </c>
      <c r="CR431" s="27" t="str">
        <f t="shared" si="1021"/>
        <v/>
      </c>
      <c r="CS431" s="27" t="str">
        <f t="shared" si="1021"/>
        <v/>
      </c>
      <c r="CT431" s="27" t="str">
        <f t="shared" si="1021"/>
        <v/>
      </c>
      <c r="CU431" s="27" t="str">
        <f t="shared" si="1021"/>
        <v/>
      </c>
      <c r="CX431" s="38" t="s">
        <v>212</v>
      </c>
      <c r="CY431" s="29">
        <v>6</v>
      </c>
      <c r="CZ431" s="27" t="str">
        <f t="shared" ref="CZ431:DV431" si="1022">IF(CZ350="","",INDEX($B$120:$B$153,MATCH(CZ350,$C$120:$C$153,0)))</f>
        <v/>
      </c>
      <c r="DA431" s="27" t="str">
        <f t="shared" si="1022"/>
        <v/>
      </c>
      <c r="DB431" s="27" t="str">
        <f t="shared" si="1022"/>
        <v/>
      </c>
      <c r="DC431" s="27" t="str">
        <f t="shared" si="1022"/>
        <v/>
      </c>
      <c r="DD431" s="27" t="str">
        <f t="shared" si="1022"/>
        <v/>
      </c>
      <c r="DE431" s="27" t="str">
        <f t="shared" si="1022"/>
        <v/>
      </c>
      <c r="DF431" s="27" t="str">
        <f t="shared" si="1022"/>
        <v/>
      </c>
      <c r="DG431" s="27" t="str">
        <f t="shared" si="1022"/>
        <v/>
      </c>
      <c r="DH431" s="27" t="str">
        <f t="shared" si="1022"/>
        <v/>
      </c>
      <c r="DI431" s="27" t="str">
        <f t="shared" si="1022"/>
        <v/>
      </c>
      <c r="DJ431" s="27" t="str">
        <f t="shared" si="1022"/>
        <v/>
      </c>
      <c r="DK431" s="27" t="str">
        <f t="shared" si="1022"/>
        <v/>
      </c>
      <c r="DL431" s="27" t="str">
        <f t="shared" si="1022"/>
        <v>Дембя М.Э.</v>
      </c>
      <c r="DM431" s="27" t="str">
        <f t="shared" si="1022"/>
        <v>Ярмантович К.В.</v>
      </c>
      <c r="DN431" s="27" t="str">
        <f t="shared" si="1022"/>
        <v>Милейко Е.С.</v>
      </c>
      <c r="DO431" s="27" t="str">
        <f t="shared" si="1022"/>
        <v/>
      </c>
      <c r="DP431" s="27" t="str">
        <f t="shared" si="1022"/>
        <v>Морозов А.Ю.</v>
      </c>
      <c r="DQ431" s="27" t="str">
        <f t="shared" si="1022"/>
        <v/>
      </c>
      <c r="DR431" s="27" t="str">
        <f t="shared" si="1022"/>
        <v/>
      </c>
      <c r="DS431" s="27" t="str">
        <f t="shared" si="1022"/>
        <v/>
      </c>
      <c r="DT431" s="27" t="str">
        <f t="shared" si="1022"/>
        <v/>
      </c>
      <c r="DU431" s="27" t="str">
        <f t="shared" si="1022"/>
        <v/>
      </c>
      <c r="DV431" s="27" t="str">
        <f t="shared" si="1022"/>
        <v/>
      </c>
      <c r="DX431" s="38" t="s">
        <v>212</v>
      </c>
      <c r="DY431" s="29">
        <v>6</v>
      </c>
      <c r="DZ431" s="27" t="str">
        <f t="shared" ref="DZ431:FV431" si="1023">IF(DZ350="","",INDEX($B$120:$B$153,MATCH(DZ350,$C$120:$C$153,0)))</f>
        <v/>
      </c>
      <c r="EA431" s="27" t="str">
        <f t="shared" si="1023"/>
        <v/>
      </c>
      <c r="EB431" s="27" t="str">
        <f t="shared" si="1023"/>
        <v/>
      </c>
      <c r="EC431" s="27" t="str">
        <f t="shared" si="1023"/>
        <v/>
      </c>
      <c r="ED431" s="27" t="str">
        <f t="shared" si="1023"/>
        <v/>
      </c>
      <c r="EE431" s="27" t="str">
        <f t="shared" si="1023"/>
        <v/>
      </c>
      <c r="EF431" s="27" t="str">
        <f t="shared" si="1023"/>
        <v/>
      </c>
      <c r="EG431" s="27" t="str">
        <f t="shared" si="1023"/>
        <v/>
      </c>
      <c r="EH431" s="27" t="str">
        <f t="shared" si="1023"/>
        <v/>
      </c>
      <c r="EI431" s="27" t="str">
        <f t="shared" si="1023"/>
        <v/>
      </c>
      <c r="EJ431" s="27" t="str">
        <f t="shared" si="1023"/>
        <v/>
      </c>
      <c r="EK431" s="27" t="str">
        <f t="shared" si="1023"/>
        <v/>
      </c>
      <c r="EL431" s="27" t="str">
        <f t="shared" si="1023"/>
        <v>Псыщаница Н.Н.</v>
      </c>
      <c r="EM431" s="27" t="str">
        <f t="shared" si="1023"/>
        <v/>
      </c>
      <c r="EN431" s="27" t="str">
        <f t="shared" si="1023"/>
        <v/>
      </c>
      <c r="EO431" s="27" t="str">
        <f t="shared" si="1023"/>
        <v/>
      </c>
      <c r="EP431" s="27" t="str">
        <f t="shared" si="1023"/>
        <v/>
      </c>
      <c r="EQ431" s="27" t="str">
        <f t="shared" si="1023"/>
        <v/>
      </c>
      <c r="ER431" s="27" t="str">
        <f t="shared" si="1023"/>
        <v/>
      </c>
      <c r="ES431" s="27" t="str">
        <f t="shared" si="1023"/>
        <v/>
      </c>
      <c r="ET431" s="27" t="str">
        <f t="shared" si="1023"/>
        <v/>
      </c>
      <c r="EU431" s="27" t="str">
        <f t="shared" si="1023"/>
        <v/>
      </c>
      <c r="EV431" s="27" t="str">
        <f t="shared" si="1023"/>
        <v/>
      </c>
      <c r="EX431" s="38" t="s">
        <v>212</v>
      </c>
      <c r="EY431" s="29">
        <v>6</v>
      </c>
      <c r="EZ431" s="27" t="str">
        <f t="shared" ref="EZ431:FU431" si="1024">IF(EZ350="","",INDEX($B$120:$B$153,MATCH(EZ350,$C$120:$C$153,0)))</f>
        <v/>
      </c>
      <c r="FA431" s="27" t="str">
        <f t="shared" si="1024"/>
        <v/>
      </c>
      <c r="FB431" s="27" t="str">
        <f t="shared" si="1024"/>
        <v/>
      </c>
      <c r="FC431" s="27" t="str">
        <f t="shared" si="1024"/>
        <v/>
      </c>
      <c r="FD431" s="27" t="str">
        <f t="shared" si="1024"/>
        <v/>
      </c>
      <c r="FE431" s="27" t="str">
        <f t="shared" si="1024"/>
        <v/>
      </c>
      <c r="FF431" s="27" t="str">
        <f t="shared" si="1024"/>
        <v/>
      </c>
      <c r="FG431" s="27" t="str">
        <f t="shared" si="1024"/>
        <v/>
      </c>
      <c r="FH431" s="27" t="str">
        <f t="shared" si="1024"/>
        <v/>
      </c>
      <c r="FI431" s="27" t="str">
        <f t="shared" si="1024"/>
        <v/>
      </c>
      <c r="FJ431" s="27" t="str">
        <f t="shared" si="1024"/>
        <v/>
      </c>
      <c r="FK431" s="27" t="str">
        <f t="shared" si="1024"/>
        <v/>
      </c>
      <c r="FL431" s="27" t="str">
        <f t="shared" si="1024"/>
        <v/>
      </c>
      <c r="FM431" s="27" t="str">
        <f t="shared" si="1024"/>
        <v/>
      </c>
      <c r="FN431" s="27" t="str">
        <f t="shared" si="1024"/>
        <v/>
      </c>
      <c r="FO431" s="27" t="str">
        <f t="shared" si="1024"/>
        <v/>
      </c>
      <c r="FP431" s="27" t="str">
        <f t="shared" si="1024"/>
        <v/>
      </c>
      <c r="FQ431" s="27" t="str">
        <f t="shared" si="1024"/>
        <v/>
      </c>
      <c r="FR431" s="27" t="str">
        <f t="shared" si="1024"/>
        <v/>
      </c>
      <c r="FS431" s="27" t="str">
        <f t="shared" si="1024"/>
        <v/>
      </c>
      <c r="FT431" s="27" t="str">
        <f t="shared" si="1024"/>
        <v/>
      </c>
      <c r="FU431" s="27" t="str">
        <f t="shared" si="1024"/>
        <v/>
      </c>
      <c r="FV431" s="27" t="str">
        <f t="shared" si="1023"/>
        <v/>
      </c>
    </row>
    <row r="432" spans="35:178" x14ac:dyDescent="0.25">
      <c r="AI432"/>
      <c r="AJ432" s="68"/>
      <c r="AW432" s="38" t="s">
        <v>212</v>
      </c>
      <c r="AX432" s="88">
        <v>7</v>
      </c>
      <c r="AY432" s="27" t="str">
        <f t="shared" si="922"/>
        <v/>
      </c>
      <c r="AZ432" s="27" t="str">
        <f t="shared" si="923"/>
        <v/>
      </c>
      <c r="BA432" s="27" t="str">
        <f t="shared" si="924"/>
        <v/>
      </c>
      <c r="BB432" s="27" t="str">
        <f t="shared" si="925"/>
        <v/>
      </c>
      <c r="BC432" s="27" t="str">
        <f t="shared" si="926"/>
        <v/>
      </c>
      <c r="BD432" s="27" t="str">
        <f t="shared" si="927"/>
        <v/>
      </c>
      <c r="BE432" s="27" t="str">
        <f t="shared" si="928"/>
        <v/>
      </c>
      <c r="BF432" s="27" t="str">
        <f t="shared" si="929"/>
        <v/>
      </c>
      <c r="BG432" s="27" t="str">
        <f t="shared" si="930"/>
        <v/>
      </c>
      <c r="BH432" s="27" t="str">
        <f t="shared" si="931"/>
        <v/>
      </c>
      <c r="BI432" s="27" t="str">
        <f t="shared" si="932"/>
        <v/>
      </c>
      <c r="BJ432" s="27" t="str">
        <f t="shared" si="933"/>
        <v>Морозов А.Ю.</v>
      </c>
      <c r="BK432" s="27" t="str">
        <f t="shared" si="934"/>
        <v/>
      </c>
      <c r="BL432" s="27" t="str">
        <f t="shared" si="935"/>
        <v>Каспер В.И.</v>
      </c>
      <c r="BM432" s="27" t="str">
        <f t="shared" si="936"/>
        <v/>
      </c>
      <c r="BN432" s="27" t="str">
        <f t="shared" si="937"/>
        <v/>
      </c>
      <c r="BO432" s="27" t="str">
        <f t="shared" si="938"/>
        <v/>
      </c>
      <c r="BP432" s="27" t="str">
        <f t="shared" si="939"/>
        <v/>
      </c>
      <c r="BQ432" s="27" t="str">
        <f t="shared" si="940"/>
        <v/>
      </c>
      <c r="BR432" s="27" t="str">
        <f t="shared" si="941"/>
        <v/>
      </c>
      <c r="BS432" s="27" t="str">
        <f t="shared" si="942"/>
        <v/>
      </c>
      <c r="BT432" s="27" t="str">
        <f t="shared" si="943"/>
        <v/>
      </c>
      <c r="BU432" s="27" t="str">
        <f t="shared" si="944"/>
        <v/>
      </c>
      <c r="BW432" s="38" t="s">
        <v>212</v>
      </c>
      <c r="BX432" s="88">
        <v>7</v>
      </c>
      <c r="BY432" s="27" t="str">
        <f t="shared" ref="BY432:CU432" si="1025">IF(BY351="","",INDEX($B$120:$B$153,MATCH(BY351,$C$120:$C$153,0)))</f>
        <v/>
      </c>
      <c r="BZ432" s="27" t="str">
        <f t="shared" si="1025"/>
        <v/>
      </c>
      <c r="CA432" s="27" t="str">
        <f t="shared" si="1025"/>
        <v/>
      </c>
      <c r="CB432" s="27" t="str">
        <f t="shared" si="1025"/>
        <v/>
      </c>
      <c r="CC432" s="27" t="str">
        <f t="shared" si="1025"/>
        <v/>
      </c>
      <c r="CD432" s="27" t="str">
        <f t="shared" si="1025"/>
        <v/>
      </c>
      <c r="CE432" s="27" t="str">
        <f t="shared" si="1025"/>
        <v/>
      </c>
      <c r="CF432" s="27" t="str">
        <f t="shared" si="1025"/>
        <v/>
      </c>
      <c r="CG432" s="27" t="str">
        <f t="shared" si="1025"/>
        <v/>
      </c>
      <c r="CH432" s="27" t="str">
        <f t="shared" si="1025"/>
        <v/>
      </c>
      <c r="CI432" s="27" t="str">
        <f t="shared" si="1025"/>
        <v/>
      </c>
      <c r="CJ432" s="27" t="str">
        <f t="shared" si="1025"/>
        <v>Морозов А.Ю.</v>
      </c>
      <c r="CK432" s="27" t="str">
        <f t="shared" si="1025"/>
        <v/>
      </c>
      <c r="CL432" s="27" t="str">
        <f t="shared" si="1025"/>
        <v>Каспер В.И.</v>
      </c>
      <c r="CM432" s="27" t="str">
        <f t="shared" si="1025"/>
        <v/>
      </c>
      <c r="CN432" s="27" t="str">
        <f t="shared" si="1025"/>
        <v/>
      </c>
      <c r="CO432" s="27" t="str">
        <f t="shared" si="1025"/>
        <v/>
      </c>
      <c r="CP432" s="27" t="str">
        <f t="shared" si="1025"/>
        <v/>
      </c>
      <c r="CQ432" s="27" t="str">
        <f t="shared" si="1025"/>
        <v/>
      </c>
      <c r="CR432" s="27" t="str">
        <f t="shared" si="1025"/>
        <v/>
      </c>
      <c r="CS432" s="27" t="str">
        <f t="shared" si="1025"/>
        <v/>
      </c>
      <c r="CT432" s="27" t="str">
        <f t="shared" si="1025"/>
        <v/>
      </c>
      <c r="CU432" s="27" t="str">
        <f t="shared" si="1025"/>
        <v/>
      </c>
      <c r="CX432" s="38" t="s">
        <v>212</v>
      </c>
      <c r="CY432" s="88">
        <v>7</v>
      </c>
      <c r="CZ432" s="27" t="str">
        <f t="shared" ref="CZ432:DV432" si="1026">IF(CZ351="","",INDEX($B$120:$B$153,MATCH(CZ351,$C$120:$C$153,0)))</f>
        <v/>
      </c>
      <c r="DA432" s="27" t="str">
        <f t="shared" si="1026"/>
        <v/>
      </c>
      <c r="DB432" s="27" t="str">
        <f t="shared" si="1026"/>
        <v/>
      </c>
      <c r="DC432" s="27" t="str">
        <f t="shared" si="1026"/>
        <v/>
      </c>
      <c r="DD432" s="27" t="str">
        <f t="shared" si="1026"/>
        <v/>
      </c>
      <c r="DE432" s="27" t="str">
        <f t="shared" si="1026"/>
        <v/>
      </c>
      <c r="DF432" s="27" t="str">
        <f t="shared" si="1026"/>
        <v/>
      </c>
      <c r="DG432" s="27" t="str">
        <f t="shared" si="1026"/>
        <v/>
      </c>
      <c r="DH432" s="27" t="str">
        <f t="shared" si="1026"/>
        <v/>
      </c>
      <c r="DI432" s="27" t="str">
        <f t="shared" si="1026"/>
        <v/>
      </c>
      <c r="DJ432" s="27" t="str">
        <f t="shared" si="1026"/>
        <v/>
      </c>
      <c r="DK432" s="27" t="str">
        <f t="shared" si="1026"/>
        <v/>
      </c>
      <c r="DL432" s="27" t="str">
        <f t="shared" si="1026"/>
        <v/>
      </c>
      <c r="DM432" s="27" t="str">
        <f t="shared" si="1026"/>
        <v/>
      </c>
      <c r="DN432" s="27" t="str">
        <f t="shared" si="1026"/>
        <v/>
      </c>
      <c r="DO432" s="27" t="str">
        <f t="shared" si="1026"/>
        <v/>
      </c>
      <c r="DP432" s="27" t="str">
        <f t="shared" si="1026"/>
        <v/>
      </c>
      <c r="DQ432" s="27" t="str">
        <f t="shared" si="1026"/>
        <v/>
      </c>
      <c r="DR432" s="27" t="str">
        <f t="shared" si="1026"/>
        <v/>
      </c>
      <c r="DS432" s="27" t="str">
        <f t="shared" si="1026"/>
        <v/>
      </c>
      <c r="DT432" s="27" t="str">
        <f t="shared" si="1026"/>
        <v/>
      </c>
      <c r="DU432" s="27" t="str">
        <f t="shared" si="1026"/>
        <v/>
      </c>
      <c r="DV432" s="27" t="str">
        <f t="shared" si="1026"/>
        <v/>
      </c>
      <c r="DX432" s="38" t="s">
        <v>212</v>
      </c>
      <c r="DY432" s="88">
        <v>7</v>
      </c>
      <c r="DZ432" s="27" t="str">
        <f t="shared" ref="DZ432:FV432" si="1027">IF(DZ351="","",INDEX($B$120:$B$153,MATCH(DZ351,$C$120:$C$153,0)))</f>
        <v/>
      </c>
      <c r="EA432" s="27" t="str">
        <f t="shared" si="1027"/>
        <v/>
      </c>
      <c r="EB432" s="27" t="str">
        <f t="shared" si="1027"/>
        <v/>
      </c>
      <c r="EC432" s="27" t="str">
        <f t="shared" si="1027"/>
        <v/>
      </c>
      <c r="ED432" s="27" t="str">
        <f t="shared" si="1027"/>
        <v/>
      </c>
      <c r="EE432" s="27" t="str">
        <f t="shared" si="1027"/>
        <v/>
      </c>
      <c r="EF432" s="27" t="str">
        <f t="shared" si="1027"/>
        <v/>
      </c>
      <c r="EG432" s="27" t="str">
        <f t="shared" si="1027"/>
        <v/>
      </c>
      <c r="EH432" s="27" t="str">
        <f t="shared" si="1027"/>
        <v/>
      </c>
      <c r="EI432" s="27" t="str">
        <f t="shared" si="1027"/>
        <v/>
      </c>
      <c r="EJ432" s="27" t="str">
        <f t="shared" si="1027"/>
        <v/>
      </c>
      <c r="EK432" s="27" t="str">
        <f t="shared" si="1027"/>
        <v/>
      </c>
      <c r="EL432" s="27" t="str">
        <f t="shared" si="1027"/>
        <v/>
      </c>
      <c r="EM432" s="27" t="str">
        <f t="shared" si="1027"/>
        <v/>
      </c>
      <c r="EN432" s="27" t="str">
        <f t="shared" si="1027"/>
        <v/>
      </c>
      <c r="EO432" s="27" t="str">
        <f t="shared" si="1027"/>
        <v/>
      </c>
      <c r="EP432" s="27" t="str">
        <f t="shared" si="1027"/>
        <v/>
      </c>
      <c r="EQ432" s="27" t="str">
        <f t="shared" si="1027"/>
        <v/>
      </c>
      <c r="ER432" s="27" t="str">
        <f t="shared" si="1027"/>
        <v/>
      </c>
      <c r="ES432" s="27" t="str">
        <f t="shared" si="1027"/>
        <v/>
      </c>
      <c r="ET432" s="27" t="str">
        <f t="shared" si="1027"/>
        <v/>
      </c>
      <c r="EU432" s="27" t="str">
        <f t="shared" si="1027"/>
        <v/>
      </c>
      <c r="EV432" s="27" t="str">
        <f t="shared" si="1027"/>
        <v/>
      </c>
      <c r="EX432" s="38" t="s">
        <v>212</v>
      </c>
      <c r="EY432" s="88">
        <v>7</v>
      </c>
      <c r="EZ432" s="27" t="str">
        <f t="shared" ref="EZ432:FU432" si="1028">IF(EZ351="","",INDEX($B$120:$B$153,MATCH(EZ351,$C$120:$C$153,0)))</f>
        <v/>
      </c>
      <c r="FA432" s="27" t="str">
        <f t="shared" si="1028"/>
        <v/>
      </c>
      <c r="FB432" s="27" t="str">
        <f t="shared" si="1028"/>
        <v/>
      </c>
      <c r="FC432" s="27" t="str">
        <f t="shared" si="1028"/>
        <v/>
      </c>
      <c r="FD432" s="27" t="str">
        <f t="shared" si="1028"/>
        <v/>
      </c>
      <c r="FE432" s="27" t="str">
        <f t="shared" si="1028"/>
        <v/>
      </c>
      <c r="FF432" s="27" t="str">
        <f t="shared" si="1028"/>
        <v/>
      </c>
      <c r="FG432" s="27" t="str">
        <f t="shared" si="1028"/>
        <v/>
      </c>
      <c r="FH432" s="27" t="str">
        <f t="shared" si="1028"/>
        <v/>
      </c>
      <c r="FI432" s="27" t="str">
        <f t="shared" si="1028"/>
        <v/>
      </c>
      <c r="FJ432" s="27" t="str">
        <f t="shared" si="1028"/>
        <v/>
      </c>
      <c r="FK432" s="27" t="str">
        <f t="shared" si="1028"/>
        <v/>
      </c>
      <c r="FL432" s="27" t="str">
        <f t="shared" si="1028"/>
        <v/>
      </c>
      <c r="FM432" s="27" t="str">
        <f t="shared" si="1028"/>
        <v/>
      </c>
      <c r="FN432" s="27" t="str">
        <f t="shared" si="1028"/>
        <v/>
      </c>
      <c r="FO432" s="27" t="str">
        <f t="shared" si="1028"/>
        <v/>
      </c>
      <c r="FP432" s="27" t="str">
        <f t="shared" si="1028"/>
        <v/>
      </c>
      <c r="FQ432" s="27" t="str">
        <f t="shared" si="1028"/>
        <v/>
      </c>
      <c r="FR432" s="27" t="str">
        <f t="shared" si="1028"/>
        <v/>
      </c>
      <c r="FS432" s="27" t="str">
        <f t="shared" si="1028"/>
        <v/>
      </c>
      <c r="FT432" s="27" t="str">
        <f t="shared" si="1028"/>
        <v/>
      </c>
      <c r="FU432" s="27" t="str">
        <f t="shared" si="1028"/>
        <v/>
      </c>
      <c r="FV432" s="27" t="str">
        <f t="shared" si="1027"/>
        <v/>
      </c>
    </row>
    <row r="433" spans="35:178" x14ac:dyDescent="0.25">
      <c r="AI433"/>
      <c r="AJ433" s="68"/>
      <c r="AW433" s="44" t="s">
        <v>213</v>
      </c>
      <c r="AX433" s="29">
        <v>1</v>
      </c>
      <c r="AY433" s="27" t="str">
        <f t="shared" si="922"/>
        <v>Жегало Т.В.</v>
      </c>
      <c r="AZ433" s="27" t="str">
        <f t="shared" si="923"/>
        <v>Москаль Т.К.</v>
      </c>
      <c r="BA433" s="27" t="str">
        <f t="shared" si="924"/>
        <v>Дубак О.Н.</v>
      </c>
      <c r="BB433" s="27" t="str">
        <f t="shared" si="925"/>
        <v>Червоная Т.Р. / Хоменко Ю.В.</v>
      </c>
      <c r="BC433" s="27" t="str">
        <f t="shared" si="926"/>
        <v>Малахова Е.С. / Ярмантович К.В.</v>
      </c>
      <c r="BD433" s="27" t="str">
        <f t="shared" si="927"/>
        <v>Саврас А.Е.</v>
      </c>
      <c r="BE433" s="27" t="str">
        <f t="shared" si="928"/>
        <v>Каспер В.И.</v>
      </c>
      <c r="BF433" s="27" t="str">
        <f t="shared" si="929"/>
        <v>Морозов А.Ю.</v>
      </c>
      <c r="BG433" s="27" t="str">
        <f t="shared" si="930"/>
        <v>Новогродская С.Г.</v>
      </c>
      <c r="BH433" s="27" t="str">
        <f t="shared" si="931"/>
        <v>Бинкевич И.В.</v>
      </c>
      <c r="BI433" s="27" t="str">
        <f t="shared" si="932"/>
        <v>Березка Г.А.</v>
      </c>
      <c r="BJ433" s="27" t="str">
        <f t="shared" si="933"/>
        <v>Захарова Т.И.</v>
      </c>
      <c r="BK433" s="27" t="str">
        <f t="shared" si="934"/>
        <v>Труханович С.С.</v>
      </c>
      <c r="BL433" s="27" t="str">
        <f t="shared" si="935"/>
        <v>Змитревич А.Ю.</v>
      </c>
      <c r="BM433" s="27" t="str">
        <f t="shared" si="936"/>
        <v>Мохарь Н.А. / Милейко Е.С.</v>
      </c>
      <c r="BN433" s="27" t="str">
        <f t="shared" si="937"/>
        <v>Орда В.Т.</v>
      </c>
      <c r="BO433" s="27" t="str">
        <f t="shared" si="938"/>
        <v>Семашко Г.М.</v>
      </c>
      <c r="BP433" s="27" t="str">
        <f t="shared" si="939"/>
        <v>Власевич С.П. / Псыщаница Н.Н.</v>
      </c>
      <c r="BQ433" s="27" t="str">
        <f t="shared" si="940"/>
        <v>Василевская А.В. / Дембя М.Э.</v>
      </c>
      <c r="BR433" s="27" t="str">
        <f t="shared" si="941"/>
        <v/>
      </c>
      <c r="BS433" s="27" t="str">
        <f t="shared" si="942"/>
        <v/>
      </c>
      <c r="BT433" s="27" t="str">
        <f t="shared" si="943"/>
        <v/>
      </c>
      <c r="BU433" s="27" t="str">
        <f t="shared" si="944"/>
        <v/>
      </c>
      <c r="BW433" s="44" t="s">
        <v>213</v>
      </c>
      <c r="BX433" s="29">
        <v>1</v>
      </c>
      <c r="BY433" s="27" t="str">
        <f t="shared" ref="BY433:CU433" si="1029">IF(BY352="","",INDEX($B$120:$B$153,MATCH(BY352,$C$120:$C$153,0)))</f>
        <v>Жегало Т.В.</v>
      </c>
      <c r="BZ433" s="27" t="str">
        <f t="shared" si="1029"/>
        <v>Москаль Т.К.</v>
      </c>
      <c r="CA433" s="27" t="str">
        <f t="shared" si="1029"/>
        <v>Дубак О.Н.</v>
      </c>
      <c r="CB433" s="27" t="str">
        <f t="shared" si="1029"/>
        <v>Червоная Т.Р.</v>
      </c>
      <c r="CC433" s="27" t="str">
        <f t="shared" si="1029"/>
        <v>Малахова Е.С.</v>
      </c>
      <c r="CD433" s="27" t="str">
        <f t="shared" si="1029"/>
        <v>Саврас А.Е.</v>
      </c>
      <c r="CE433" s="27" t="str">
        <f t="shared" si="1029"/>
        <v>Каспер В.И.</v>
      </c>
      <c r="CF433" s="27" t="str">
        <f t="shared" si="1029"/>
        <v>Морозов А.Ю.</v>
      </c>
      <c r="CG433" s="27" t="str">
        <f t="shared" si="1029"/>
        <v>Новогродская С.Г.</v>
      </c>
      <c r="CH433" s="27" t="str">
        <f t="shared" si="1029"/>
        <v>Бинкевич И.В.</v>
      </c>
      <c r="CI433" s="27" t="str">
        <f t="shared" si="1029"/>
        <v>Березка Г.А.</v>
      </c>
      <c r="CJ433" s="27" t="str">
        <f t="shared" si="1029"/>
        <v>Захарова Т.И.</v>
      </c>
      <c r="CK433" s="27" t="str">
        <f t="shared" si="1029"/>
        <v>Труханович С.С.</v>
      </c>
      <c r="CL433" s="27" t="str">
        <f t="shared" si="1029"/>
        <v>Змитревич А.Ю.</v>
      </c>
      <c r="CM433" s="27" t="str">
        <f t="shared" si="1029"/>
        <v>Мохарь Н.А.</v>
      </c>
      <c r="CN433" s="27" t="str">
        <f t="shared" si="1029"/>
        <v>Орда В.Т.</v>
      </c>
      <c r="CO433" s="27" t="str">
        <f t="shared" si="1029"/>
        <v>Семашко Г.М.</v>
      </c>
      <c r="CP433" s="27" t="str">
        <f t="shared" si="1029"/>
        <v>Власевич С.П.</v>
      </c>
      <c r="CQ433" s="27" t="str">
        <f t="shared" si="1029"/>
        <v>Василевская А.В.</v>
      </c>
      <c r="CR433" s="27" t="str">
        <f t="shared" si="1029"/>
        <v/>
      </c>
      <c r="CS433" s="27" t="str">
        <f t="shared" si="1029"/>
        <v/>
      </c>
      <c r="CT433" s="27" t="str">
        <f t="shared" si="1029"/>
        <v/>
      </c>
      <c r="CU433" s="27" t="str">
        <f t="shared" si="1029"/>
        <v/>
      </c>
      <c r="CX433" s="44" t="s">
        <v>213</v>
      </c>
      <c r="CY433" s="29">
        <v>1</v>
      </c>
      <c r="CZ433" s="27" t="str">
        <f t="shared" ref="CZ433:DV433" si="1030">IF(CZ352="","",INDEX($B$120:$B$153,MATCH(CZ352,$C$120:$C$153,0)))</f>
        <v/>
      </c>
      <c r="DA433" s="27" t="str">
        <f t="shared" si="1030"/>
        <v/>
      </c>
      <c r="DB433" s="27" t="str">
        <f t="shared" si="1030"/>
        <v/>
      </c>
      <c r="DC433" s="27" t="str">
        <f t="shared" si="1030"/>
        <v>Хоменко Ю.В.</v>
      </c>
      <c r="DD433" s="27" t="str">
        <f t="shared" si="1030"/>
        <v>Ярмантович К.В.</v>
      </c>
      <c r="DE433" s="27" t="str">
        <f t="shared" si="1030"/>
        <v/>
      </c>
      <c r="DF433" s="27" t="str">
        <f t="shared" si="1030"/>
        <v/>
      </c>
      <c r="DG433" s="27" t="str">
        <f t="shared" si="1030"/>
        <v/>
      </c>
      <c r="DH433" s="27" t="str">
        <f t="shared" si="1030"/>
        <v/>
      </c>
      <c r="DI433" s="27" t="str">
        <f t="shared" si="1030"/>
        <v/>
      </c>
      <c r="DJ433" s="27" t="str">
        <f t="shared" si="1030"/>
        <v/>
      </c>
      <c r="DK433" s="27" t="str">
        <f t="shared" si="1030"/>
        <v/>
      </c>
      <c r="DL433" s="27" t="str">
        <f t="shared" si="1030"/>
        <v/>
      </c>
      <c r="DM433" s="27" t="str">
        <f t="shared" si="1030"/>
        <v/>
      </c>
      <c r="DN433" s="27" t="str">
        <f t="shared" si="1030"/>
        <v>Милейко Е.С.</v>
      </c>
      <c r="DO433" s="27" t="str">
        <f t="shared" si="1030"/>
        <v/>
      </c>
      <c r="DP433" s="27" t="str">
        <f t="shared" si="1030"/>
        <v/>
      </c>
      <c r="DQ433" s="27" t="str">
        <f t="shared" si="1030"/>
        <v>Псыщаница Н.Н.</v>
      </c>
      <c r="DR433" s="27" t="str">
        <f t="shared" si="1030"/>
        <v>Дембя М.Э.</v>
      </c>
      <c r="DS433" s="27" t="str">
        <f t="shared" si="1030"/>
        <v/>
      </c>
      <c r="DT433" s="27" t="str">
        <f t="shared" si="1030"/>
        <v/>
      </c>
      <c r="DU433" s="27" t="str">
        <f t="shared" si="1030"/>
        <v/>
      </c>
      <c r="DV433" s="27" t="str">
        <f t="shared" si="1030"/>
        <v/>
      </c>
      <c r="DX433" s="44" t="s">
        <v>213</v>
      </c>
      <c r="DY433" s="29">
        <v>1</v>
      </c>
      <c r="DZ433" s="27" t="str">
        <f t="shared" ref="DZ433:FV433" si="1031">IF(DZ352="","",INDEX($B$120:$B$153,MATCH(DZ352,$C$120:$C$153,0)))</f>
        <v/>
      </c>
      <c r="EA433" s="27" t="str">
        <f t="shared" si="1031"/>
        <v/>
      </c>
      <c r="EB433" s="27" t="str">
        <f t="shared" si="1031"/>
        <v/>
      </c>
      <c r="EC433" s="27" t="str">
        <f t="shared" si="1031"/>
        <v/>
      </c>
      <c r="ED433" s="27" t="str">
        <f t="shared" si="1031"/>
        <v/>
      </c>
      <c r="EE433" s="27" t="str">
        <f t="shared" si="1031"/>
        <v/>
      </c>
      <c r="EF433" s="27" t="str">
        <f t="shared" si="1031"/>
        <v/>
      </c>
      <c r="EG433" s="27" t="str">
        <f t="shared" si="1031"/>
        <v/>
      </c>
      <c r="EH433" s="27" t="str">
        <f t="shared" si="1031"/>
        <v/>
      </c>
      <c r="EI433" s="27" t="str">
        <f t="shared" si="1031"/>
        <v/>
      </c>
      <c r="EJ433" s="27" t="str">
        <f t="shared" si="1031"/>
        <v/>
      </c>
      <c r="EK433" s="27" t="str">
        <f t="shared" si="1031"/>
        <v/>
      </c>
      <c r="EL433" s="27" t="str">
        <f t="shared" si="1031"/>
        <v/>
      </c>
      <c r="EM433" s="27" t="str">
        <f t="shared" si="1031"/>
        <v/>
      </c>
      <c r="EN433" s="27" t="str">
        <f t="shared" si="1031"/>
        <v/>
      </c>
      <c r="EO433" s="27" t="str">
        <f t="shared" si="1031"/>
        <v/>
      </c>
      <c r="EP433" s="27" t="str">
        <f t="shared" si="1031"/>
        <v/>
      </c>
      <c r="EQ433" s="27" t="str">
        <f t="shared" si="1031"/>
        <v/>
      </c>
      <c r="ER433" s="27" t="str">
        <f t="shared" si="1031"/>
        <v/>
      </c>
      <c r="ES433" s="27" t="str">
        <f t="shared" si="1031"/>
        <v/>
      </c>
      <c r="ET433" s="27" t="str">
        <f t="shared" si="1031"/>
        <v/>
      </c>
      <c r="EU433" s="27" t="str">
        <f t="shared" si="1031"/>
        <v/>
      </c>
      <c r="EV433" s="27" t="str">
        <f t="shared" si="1031"/>
        <v/>
      </c>
      <c r="EX433" s="44" t="s">
        <v>213</v>
      </c>
      <c r="EY433" s="29">
        <v>1</v>
      </c>
      <c r="EZ433" s="27" t="str">
        <f t="shared" ref="EZ433:FU433" si="1032">IF(EZ352="","",INDEX($B$120:$B$153,MATCH(EZ352,$C$120:$C$153,0)))</f>
        <v/>
      </c>
      <c r="FA433" s="27" t="str">
        <f t="shared" si="1032"/>
        <v/>
      </c>
      <c r="FB433" s="27" t="str">
        <f t="shared" si="1032"/>
        <v/>
      </c>
      <c r="FC433" s="27" t="str">
        <f t="shared" si="1032"/>
        <v/>
      </c>
      <c r="FD433" s="27" t="str">
        <f t="shared" si="1032"/>
        <v/>
      </c>
      <c r="FE433" s="27" t="str">
        <f t="shared" si="1032"/>
        <v/>
      </c>
      <c r="FF433" s="27" t="str">
        <f t="shared" si="1032"/>
        <v/>
      </c>
      <c r="FG433" s="27" t="str">
        <f t="shared" si="1032"/>
        <v/>
      </c>
      <c r="FH433" s="27" t="str">
        <f t="shared" si="1032"/>
        <v/>
      </c>
      <c r="FI433" s="27" t="str">
        <f t="shared" si="1032"/>
        <v/>
      </c>
      <c r="FJ433" s="27" t="str">
        <f t="shared" si="1032"/>
        <v/>
      </c>
      <c r="FK433" s="27" t="str">
        <f t="shared" si="1032"/>
        <v/>
      </c>
      <c r="FL433" s="27" t="str">
        <f t="shared" si="1032"/>
        <v/>
      </c>
      <c r="FM433" s="27" t="str">
        <f t="shared" si="1032"/>
        <v/>
      </c>
      <c r="FN433" s="27" t="str">
        <f t="shared" si="1032"/>
        <v/>
      </c>
      <c r="FO433" s="27" t="str">
        <f t="shared" si="1032"/>
        <v/>
      </c>
      <c r="FP433" s="27" t="str">
        <f t="shared" si="1032"/>
        <v/>
      </c>
      <c r="FQ433" s="27" t="str">
        <f t="shared" si="1032"/>
        <v/>
      </c>
      <c r="FR433" s="27" t="str">
        <f t="shared" si="1032"/>
        <v/>
      </c>
      <c r="FS433" s="27" t="str">
        <f t="shared" si="1032"/>
        <v/>
      </c>
      <c r="FT433" s="27" t="str">
        <f t="shared" si="1032"/>
        <v/>
      </c>
      <c r="FU433" s="27" t="str">
        <f t="shared" si="1032"/>
        <v/>
      </c>
      <c r="FV433" s="27" t="str">
        <f t="shared" si="1031"/>
        <v/>
      </c>
    </row>
    <row r="434" spans="35:178" x14ac:dyDescent="0.25">
      <c r="AI434"/>
      <c r="AJ434" s="68"/>
      <c r="AW434" s="44" t="s">
        <v>213</v>
      </c>
      <c r="AX434" s="29">
        <v>2</v>
      </c>
      <c r="AY434" s="27" t="str">
        <f t="shared" si="922"/>
        <v>Каспер В.И.</v>
      </c>
      <c r="AZ434" s="27" t="str">
        <f t="shared" si="923"/>
        <v>Нехаева Л.И.</v>
      </c>
      <c r="BA434" s="27" t="str">
        <f t="shared" si="924"/>
        <v>Березка Г.А.</v>
      </c>
      <c r="BB434" s="27" t="str">
        <f t="shared" si="925"/>
        <v>Червоная Т.Р. / Хоменко Ю.В.</v>
      </c>
      <c r="BC434" s="27" t="str">
        <f t="shared" si="926"/>
        <v>Василевская А.В. / Малахова Е.С.</v>
      </c>
      <c r="BD434" s="27" t="str">
        <f t="shared" si="927"/>
        <v>Власевич С.П. / Дембя М.Э.</v>
      </c>
      <c r="BE434" s="27" t="str">
        <f t="shared" si="928"/>
        <v>Бородач Е.В.</v>
      </c>
      <c r="BF434" s="27" t="str">
        <f t="shared" si="929"/>
        <v>Бинкевич И.В.</v>
      </c>
      <c r="BG434" s="27" t="str">
        <f t="shared" si="930"/>
        <v>Морозов А.Ю.</v>
      </c>
      <c r="BH434" s="27" t="str">
        <f t="shared" si="931"/>
        <v>Орда В.Т.</v>
      </c>
      <c r="BI434" s="27" t="str">
        <f t="shared" si="932"/>
        <v>Москаль Т.К.</v>
      </c>
      <c r="BJ434" s="27" t="str">
        <f t="shared" si="933"/>
        <v>Труханович С.С.</v>
      </c>
      <c r="BK434" s="27" t="str">
        <f t="shared" si="934"/>
        <v>Жегало Т.В.</v>
      </c>
      <c r="BL434" s="27" t="str">
        <f t="shared" si="935"/>
        <v>Змитревич А.Ю.</v>
      </c>
      <c r="BM434" s="27" t="str">
        <f t="shared" si="936"/>
        <v>Мохарь Н.А. / Милейко Е.С.</v>
      </c>
      <c r="BN434" s="27" t="str">
        <f t="shared" si="937"/>
        <v>Семашко Г.М.</v>
      </c>
      <c r="BO434" s="27" t="str">
        <f t="shared" si="938"/>
        <v>Новогродская С.Г.</v>
      </c>
      <c r="BP434" s="27" t="str">
        <f t="shared" si="939"/>
        <v/>
      </c>
      <c r="BQ434" s="27" t="str">
        <f t="shared" si="940"/>
        <v/>
      </c>
      <c r="BR434" s="27" t="str">
        <f t="shared" si="941"/>
        <v>Борисевич Л. А. / Псыщаница Н.Н.</v>
      </c>
      <c r="BS434" s="27" t="str">
        <f t="shared" si="942"/>
        <v/>
      </c>
      <c r="BT434" s="27" t="str">
        <f t="shared" si="943"/>
        <v/>
      </c>
      <c r="BU434" s="27" t="str">
        <f t="shared" si="944"/>
        <v/>
      </c>
      <c r="BW434" s="44" t="s">
        <v>213</v>
      </c>
      <c r="BX434" s="29">
        <v>2</v>
      </c>
      <c r="BY434" s="27" t="str">
        <f t="shared" ref="BY434:CU434" si="1033">IF(BY353="","",INDEX($B$120:$B$153,MATCH(BY353,$C$120:$C$153,0)))</f>
        <v>Каспер В.И.</v>
      </c>
      <c r="BZ434" s="27" t="str">
        <f t="shared" si="1033"/>
        <v>Нехаева Л.И.</v>
      </c>
      <c r="CA434" s="27" t="str">
        <f t="shared" si="1033"/>
        <v>Березка Г.А.</v>
      </c>
      <c r="CB434" s="27" t="str">
        <f t="shared" si="1033"/>
        <v>Червоная Т.Р.</v>
      </c>
      <c r="CC434" s="27" t="str">
        <f t="shared" si="1033"/>
        <v>Василевская А.В.</v>
      </c>
      <c r="CD434" s="27" t="str">
        <f t="shared" si="1033"/>
        <v>Власевич С.П.</v>
      </c>
      <c r="CE434" s="27" t="str">
        <f t="shared" si="1033"/>
        <v>Бородач Е.В.</v>
      </c>
      <c r="CF434" s="27" t="str">
        <f t="shared" si="1033"/>
        <v>Бинкевич И.В.</v>
      </c>
      <c r="CG434" s="27" t="str">
        <f t="shared" si="1033"/>
        <v>Морозов А.Ю.</v>
      </c>
      <c r="CH434" s="27" t="str">
        <f t="shared" si="1033"/>
        <v>Орда В.Т.</v>
      </c>
      <c r="CI434" s="27" t="str">
        <f t="shared" si="1033"/>
        <v>Москаль Т.К.</v>
      </c>
      <c r="CJ434" s="27" t="str">
        <f t="shared" si="1033"/>
        <v>Труханович С.С.</v>
      </c>
      <c r="CK434" s="27" t="str">
        <f t="shared" si="1033"/>
        <v>Жегало Т.В.</v>
      </c>
      <c r="CL434" s="27" t="str">
        <f t="shared" si="1033"/>
        <v>Змитревич А.Ю.</v>
      </c>
      <c r="CM434" s="27" t="str">
        <f t="shared" si="1033"/>
        <v>Мохарь Н.А.</v>
      </c>
      <c r="CN434" s="27" t="str">
        <f t="shared" si="1033"/>
        <v>Семашко Г.М.</v>
      </c>
      <c r="CO434" s="27" t="str">
        <f t="shared" si="1033"/>
        <v>Новогродская С.Г.</v>
      </c>
      <c r="CP434" s="27" t="str">
        <f t="shared" si="1033"/>
        <v/>
      </c>
      <c r="CQ434" s="27" t="str">
        <f t="shared" si="1033"/>
        <v/>
      </c>
      <c r="CR434" s="27" t="str">
        <f t="shared" si="1033"/>
        <v>Борисевич Л. А.</v>
      </c>
      <c r="CS434" s="27" t="str">
        <f t="shared" si="1033"/>
        <v/>
      </c>
      <c r="CT434" s="27" t="str">
        <f t="shared" si="1033"/>
        <v/>
      </c>
      <c r="CU434" s="27" t="str">
        <f t="shared" si="1033"/>
        <v/>
      </c>
      <c r="CX434" s="44" t="s">
        <v>213</v>
      </c>
      <c r="CY434" s="29">
        <v>2</v>
      </c>
      <c r="CZ434" s="27" t="str">
        <f t="shared" ref="CZ434:DV434" si="1034">IF(CZ353="","",INDEX($B$120:$B$153,MATCH(CZ353,$C$120:$C$153,0)))</f>
        <v/>
      </c>
      <c r="DA434" s="27" t="str">
        <f t="shared" si="1034"/>
        <v/>
      </c>
      <c r="DB434" s="27" t="str">
        <f t="shared" si="1034"/>
        <v/>
      </c>
      <c r="DC434" s="27" t="str">
        <f t="shared" si="1034"/>
        <v>Хоменко Ю.В.</v>
      </c>
      <c r="DD434" s="27" t="str">
        <f t="shared" si="1034"/>
        <v>Малахова Е.С.</v>
      </c>
      <c r="DE434" s="27" t="str">
        <f t="shared" si="1034"/>
        <v>Дембя М.Э.</v>
      </c>
      <c r="DF434" s="27" t="str">
        <f t="shared" si="1034"/>
        <v/>
      </c>
      <c r="DG434" s="27" t="str">
        <f t="shared" si="1034"/>
        <v/>
      </c>
      <c r="DH434" s="27" t="str">
        <f t="shared" si="1034"/>
        <v/>
      </c>
      <c r="DI434" s="27" t="str">
        <f t="shared" si="1034"/>
        <v/>
      </c>
      <c r="DJ434" s="27" t="str">
        <f t="shared" si="1034"/>
        <v/>
      </c>
      <c r="DK434" s="27" t="str">
        <f t="shared" si="1034"/>
        <v/>
      </c>
      <c r="DL434" s="27" t="str">
        <f t="shared" si="1034"/>
        <v/>
      </c>
      <c r="DM434" s="27" t="str">
        <f t="shared" si="1034"/>
        <v/>
      </c>
      <c r="DN434" s="27" t="str">
        <f t="shared" si="1034"/>
        <v>Милейко Е.С.</v>
      </c>
      <c r="DO434" s="27" t="str">
        <f t="shared" si="1034"/>
        <v/>
      </c>
      <c r="DP434" s="27" t="str">
        <f t="shared" si="1034"/>
        <v/>
      </c>
      <c r="DQ434" s="27" t="str">
        <f t="shared" si="1034"/>
        <v/>
      </c>
      <c r="DR434" s="27" t="str">
        <f t="shared" si="1034"/>
        <v/>
      </c>
      <c r="DS434" s="27" t="str">
        <f t="shared" si="1034"/>
        <v>Псыщаница Н.Н.</v>
      </c>
      <c r="DT434" s="27" t="str">
        <f t="shared" si="1034"/>
        <v/>
      </c>
      <c r="DU434" s="27" t="str">
        <f t="shared" si="1034"/>
        <v/>
      </c>
      <c r="DV434" s="27" t="str">
        <f t="shared" si="1034"/>
        <v/>
      </c>
      <c r="DX434" s="44" t="s">
        <v>213</v>
      </c>
      <c r="DY434" s="29">
        <v>2</v>
      </c>
      <c r="DZ434" s="27" t="str">
        <f t="shared" ref="DZ434:FV434" si="1035">IF(DZ353="","",INDEX($B$120:$B$153,MATCH(DZ353,$C$120:$C$153,0)))</f>
        <v/>
      </c>
      <c r="EA434" s="27" t="str">
        <f t="shared" si="1035"/>
        <v/>
      </c>
      <c r="EB434" s="27" t="str">
        <f t="shared" si="1035"/>
        <v/>
      </c>
      <c r="EC434" s="27" t="str">
        <f t="shared" si="1035"/>
        <v/>
      </c>
      <c r="ED434" s="27" t="str">
        <f t="shared" si="1035"/>
        <v/>
      </c>
      <c r="EE434" s="27" t="str">
        <f t="shared" si="1035"/>
        <v/>
      </c>
      <c r="EF434" s="27" t="str">
        <f t="shared" si="1035"/>
        <v/>
      </c>
      <c r="EG434" s="27" t="str">
        <f t="shared" si="1035"/>
        <v/>
      </c>
      <c r="EH434" s="27" t="str">
        <f t="shared" si="1035"/>
        <v/>
      </c>
      <c r="EI434" s="27" t="str">
        <f t="shared" si="1035"/>
        <v/>
      </c>
      <c r="EJ434" s="27" t="str">
        <f t="shared" si="1035"/>
        <v/>
      </c>
      <c r="EK434" s="27" t="str">
        <f t="shared" si="1035"/>
        <v/>
      </c>
      <c r="EL434" s="27" t="str">
        <f t="shared" si="1035"/>
        <v/>
      </c>
      <c r="EM434" s="27" t="str">
        <f t="shared" si="1035"/>
        <v/>
      </c>
      <c r="EN434" s="27" t="str">
        <f t="shared" si="1035"/>
        <v/>
      </c>
      <c r="EO434" s="27" t="str">
        <f t="shared" si="1035"/>
        <v/>
      </c>
      <c r="EP434" s="27" t="str">
        <f t="shared" si="1035"/>
        <v/>
      </c>
      <c r="EQ434" s="27" t="str">
        <f t="shared" si="1035"/>
        <v/>
      </c>
      <c r="ER434" s="27" t="str">
        <f t="shared" si="1035"/>
        <v/>
      </c>
      <c r="ES434" s="27" t="str">
        <f t="shared" si="1035"/>
        <v/>
      </c>
      <c r="ET434" s="27" t="str">
        <f t="shared" si="1035"/>
        <v/>
      </c>
      <c r="EU434" s="27" t="str">
        <f t="shared" si="1035"/>
        <v/>
      </c>
      <c r="EV434" s="27" t="str">
        <f t="shared" si="1035"/>
        <v/>
      </c>
      <c r="EX434" s="44" t="s">
        <v>213</v>
      </c>
      <c r="EY434" s="29">
        <v>2</v>
      </c>
      <c r="EZ434" s="27" t="str">
        <f t="shared" ref="EZ434:FU434" si="1036">IF(EZ353="","",INDEX($B$120:$B$153,MATCH(EZ353,$C$120:$C$153,0)))</f>
        <v/>
      </c>
      <c r="FA434" s="27" t="str">
        <f t="shared" si="1036"/>
        <v/>
      </c>
      <c r="FB434" s="27" t="str">
        <f t="shared" si="1036"/>
        <v/>
      </c>
      <c r="FC434" s="27" t="str">
        <f t="shared" si="1036"/>
        <v/>
      </c>
      <c r="FD434" s="27" t="str">
        <f t="shared" si="1036"/>
        <v/>
      </c>
      <c r="FE434" s="27" t="str">
        <f t="shared" si="1036"/>
        <v/>
      </c>
      <c r="FF434" s="27" t="str">
        <f t="shared" si="1036"/>
        <v/>
      </c>
      <c r="FG434" s="27" t="str">
        <f t="shared" si="1036"/>
        <v/>
      </c>
      <c r="FH434" s="27" t="str">
        <f t="shared" si="1036"/>
        <v/>
      </c>
      <c r="FI434" s="27" t="str">
        <f t="shared" si="1036"/>
        <v/>
      </c>
      <c r="FJ434" s="27" t="str">
        <f t="shared" si="1036"/>
        <v/>
      </c>
      <c r="FK434" s="27" t="str">
        <f t="shared" si="1036"/>
        <v/>
      </c>
      <c r="FL434" s="27" t="str">
        <f t="shared" si="1036"/>
        <v/>
      </c>
      <c r="FM434" s="27" t="str">
        <f t="shared" si="1036"/>
        <v/>
      </c>
      <c r="FN434" s="27" t="str">
        <f t="shared" si="1036"/>
        <v/>
      </c>
      <c r="FO434" s="27" t="str">
        <f t="shared" si="1036"/>
        <v/>
      </c>
      <c r="FP434" s="27" t="str">
        <f t="shared" si="1036"/>
        <v/>
      </c>
      <c r="FQ434" s="27" t="str">
        <f t="shared" si="1036"/>
        <v/>
      </c>
      <c r="FR434" s="27" t="str">
        <f t="shared" si="1036"/>
        <v/>
      </c>
      <c r="FS434" s="27" t="str">
        <f t="shared" si="1036"/>
        <v/>
      </c>
      <c r="FT434" s="27" t="str">
        <f t="shared" si="1036"/>
        <v/>
      </c>
      <c r="FU434" s="27" t="str">
        <f t="shared" si="1036"/>
        <v/>
      </c>
      <c r="FV434" s="27" t="str">
        <f t="shared" si="1035"/>
        <v/>
      </c>
    </row>
    <row r="435" spans="35:178" x14ac:dyDescent="0.25">
      <c r="AI435"/>
      <c r="AJ435" s="68"/>
      <c r="AW435" s="44" t="s">
        <v>213</v>
      </c>
      <c r="AX435" s="29">
        <v>3</v>
      </c>
      <c r="AY435" s="27" t="str">
        <f t="shared" si="922"/>
        <v>Нехаева Л.И.</v>
      </c>
      <c r="AZ435" s="27" t="str">
        <f t="shared" si="923"/>
        <v>Жегало Т.В.</v>
      </c>
      <c r="BA435" s="27" t="str">
        <f t="shared" si="924"/>
        <v>Коршак О.С.</v>
      </c>
      <c r="BB435" s="27" t="str">
        <f t="shared" si="925"/>
        <v>Малахова Е.С. / Борисевич Л. А.</v>
      </c>
      <c r="BC435" s="27" t="str">
        <f t="shared" si="926"/>
        <v>Каспер В.И.</v>
      </c>
      <c r="BD435" s="27" t="str">
        <f t="shared" si="927"/>
        <v>Березка Г.А.</v>
      </c>
      <c r="BE435" s="27" t="str">
        <f t="shared" si="928"/>
        <v>Бородач Е.В.</v>
      </c>
      <c r="BF435" s="27" t="str">
        <f t="shared" si="929"/>
        <v>Орда В.Т.</v>
      </c>
      <c r="BG435" s="27" t="str">
        <f t="shared" si="930"/>
        <v>Бинкевич И.В.</v>
      </c>
      <c r="BH435" s="27" t="str">
        <f t="shared" si="931"/>
        <v>Милейко Е.С.</v>
      </c>
      <c r="BI435" s="27" t="str">
        <f t="shared" si="932"/>
        <v>Червоная Т.Р. / Хоменко Ю.В.</v>
      </c>
      <c r="BJ435" s="27" t="str">
        <f t="shared" si="933"/>
        <v>Морозов А.Ю.</v>
      </c>
      <c r="BK435" s="27" t="str">
        <f t="shared" si="934"/>
        <v>Захарова Т.И.</v>
      </c>
      <c r="BL435" s="27" t="str">
        <f t="shared" si="935"/>
        <v>Новогродская С.Г.</v>
      </c>
      <c r="BM435" s="27" t="str">
        <f t="shared" si="936"/>
        <v>Дубак О.Н.</v>
      </c>
      <c r="BN435" s="27" t="str">
        <f t="shared" si="937"/>
        <v>Мохарь Н.А.</v>
      </c>
      <c r="BO435" s="27" t="str">
        <f t="shared" si="938"/>
        <v>Семашко Г.М.</v>
      </c>
      <c r="BP435" s="27" t="str">
        <f t="shared" si="939"/>
        <v/>
      </c>
      <c r="BQ435" s="27" t="str">
        <f t="shared" si="940"/>
        <v/>
      </c>
      <c r="BR435" s="27" t="str">
        <f t="shared" si="941"/>
        <v/>
      </c>
      <c r="BS435" s="27" t="str">
        <f t="shared" si="942"/>
        <v>Власевич С.П. / Псыщаница Н.Н.</v>
      </c>
      <c r="BT435" s="27" t="str">
        <f t="shared" si="943"/>
        <v>Ярошевич Е. В. / Дембя М.Э.</v>
      </c>
      <c r="BU435" s="27" t="str">
        <f t="shared" si="944"/>
        <v>Василевская А.В. / Ярмантович К.В.</v>
      </c>
      <c r="BW435" s="44" t="s">
        <v>213</v>
      </c>
      <c r="BX435" s="29">
        <v>3</v>
      </c>
      <c r="BY435" s="27" t="str">
        <f t="shared" ref="BY435:CU435" si="1037">IF(BY354="","",INDEX($B$120:$B$153,MATCH(BY354,$C$120:$C$153,0)))</f>
        <v>Нехаева Л.И.</v>
      </c>
      <c r="BZ435" s="27" t="str">
        <f t="shared" si="1037"/>
        <v>Жегало Т.В.</v>
      </c>
      <c r="CA435" s="27" t="str">
        <f t="shared" si="1037"/>
        <v>Коршак О.С.</v>
      </c>
      <c r="CB435" s="27" t="str">
        <f t="shared" si="1037"/>
        <v>Малахова Е.С.</v>
      </c>
      <c r="CC435" s="27" t="str">
        <f t="shared" si="1037"/>
        <v>Каспер В.И.</v>
      </c>
      <c r="CD435" s="27" t="str">
        <f t="shared" si="1037"/>
        <v>Березка Г.А.</v>
      </c>
      <c r="CE435" s="27" t="str">
        <f t="shared" si="1037"/>
        <v>Бородач Е.В.</v>
      </c>
      <c r="CF435" s="27" t="str">
        <f t="shared" si="1037"/>
        <v>Орда В.Т.</v>
      </c>
      <c r="CG435" s="27" t="str">
        <f t="shared" si="1037"/>
        <v>Бинкевич И.В.</v>
      </c>
      <c r="CH435" s="27" t="str">
        <f t="shared" si="1037"/>
        <v>Милейко Е.С.</v>
      </c>
      <c r="CI435" s="27" t="str">
        <f t="shared" si="1037"/>
        <v>Червоная Т.Р.</v>
      </c>
      <c r="CJ435" s="27" t="str">
        <f t="shared" si="1037"/>
        <v>Морозов А.Ю.</v>
      </c>
      <c r="CK435" s="27" t="str">
        <f t="shared" si="1037"/>
        <v>Захарова Т.И.</v>
      </c>
      <c r="CL435" s="27" t="str">
        <f t="shared" si="1037"/>
        <v>Новогродская С.Г.</v>
      </c>
      <c r="CM435" s="27" t="str">
        <f t="shared" si="1037"/>
        <v>Дубак О.Н.</v>
      </c>
      <c r="CN435" s="27" t="str">
        <f t="shared" si="1037"/>
        <v>Мохарь Н.А.</v>
      </c>
      <c r="CO435" s="27" t="str">
        <f t="shared" si="1037"/>
        <v>Семашко Г.М.</v>
      </c>
      <c r="CP435" s="27" t="str">
        <f t="shared" si="1037"/>
        <v/>
      </c>
      <c r="CQ435" s="27" t="str">
        <f t="shared" si="1037"/>
        <v/>
      </c>
      <c r="CR435" s="27" t="str">
        <f t="shared" si="1037"/>
        <v/>
      </c>
      <c r="CS435" s="27" t="str">
        <f t="shared" si="1037"/>
        <v>Власевич С.П.</v>
      </c>
      <c r="CT435" s="27" t="str">
        <f t="shared" si="1037"/>
        <v>Ярошевич Е. В.</v>
      </c>
      <c r="CU435" s="27" t="str">
        <f t="shared" si="1037"/>
        <v>Василевская А.В.</v>
      </c>
      <c r="CX435" s="44" t="s">
        <v>213</v>
      </c>
      <c r="CY435" s="29">
        <v>3</v>
      </c>
      <c r="CZ435" s="27" t="str">
        <f t="shared" ref="CZ435:DV435" si="1038">IF(CZ354="","",INDEX($B$120:$B$153,MATCH(CZ354,$C$120:$C$153,0)))</f>
        <v/>
      </c>
      <c r="DA435" s="27" t="str">
        <f t="shared" si="1038"/>
        <v/>
      </c>
      <c r="DB435" s="27" t="str">
        <f t="shared" si="1038"/>
        <v/>
      </c>
      <c r="DC435" s="27" t="str">
        <f t="shared" si="1038"/>
        <v>Борисевич Л. А.</v>
      </c>
      <c r="DD435" s="27" t="str">
        <f t="shared" si="1038"/>
        <v/>
      </c>
      <c r="DE435" s="27" t="str">
        <f t="shared" si="1038"/>
        <v/>
      </c>
      <c r="DF435" s="27" t="str">
        <f t="shared" si="1038"/>
        <v/>
      </c>
      <c r="DG435" s="27" t="str">
        <f t="shared" si="1038"/>
        <v/>
      </c>
      <c r="DH435" s="27" t="str">
        <f t="shared" si="1038"/>
        <v/>
      </c>
      <c r="DI435" s="27" t="str">
        <f t="shared" si="1038"/>
        <v/>
      </c>
      <c r="DJ435" s="27" t="str">
        <f t="shared" si="1038"/>
        <v>Хоменко Ю.В.</v>
      </c>
      <c r="DK435" s="27" t="str">
        <f t="shared" si="1038"/>
        <v/>
      </c>
      <c r="DL435" s="27" t="str">
        <f t="shared" si="1038"/>
        <v/>
      </c>
      <c r="DM435" s="27" t="str">
        <f t="shared" si="1038"/>
        <v/>
      </c>
      <c r="DN435" s="27" t="str">
        <f t="shared" si="1038"/>
        <v/>
      </c>
      <c r="DO435" s="27" t="str">
        <f t="shared" si="1038"/>
        <v/>
      </c>
      <c r="DP435" s="27" t="str">
        <f t="shared" si="1038"/>
        <v/>
      </c>
      <c r="DQ435" s="27" t="str">
        <f t="shared" si="1038"/>
        <v/>
      </c>
      <c r="DR435" s="27" t="str">
        <f t="shared" si="1038"/>
        <v/>
      </c>
      <c r="DS435" s="27" t="str">
        <f t="shared" si="1038"/>
        <v/>
      </c>
      <c r="DT435" s="27" t="str">
        <f t="shared" si="1038"/>
        <v>Псыщаница Н.Н.</v>
      </c>
      <c r="DU435" s="27" t="str">
        <f t="shared" si="1038"/>
        <v>Дембя М.Э.</v>
      </c>
      <c r="DV435" s="27" t="str">
        <f t="shared" si="1038"/>
        <v>Ярмантович К.В.</v>
      </c>
      <c r="DX435" s="44" t="s">
        <v>213</v>
      </c>
      <c r="DY435" s="29">
        <v>3</v>
      </c>
      <c r="DZ435" s="27" t="str">
        <f t="shared" ref="DZ435:FV435" si="1039">IF(DZ354="","",INDEX($B$120:$B$153,MATCH(DZ354,$C$120:$C$153,0)))</f>
        <v/>
      </c>
      <c r="EA435" s="27" t="str">
        <f t="shared" si="1039"/>
        <v/>
      </c>
      <c r="EB435" s="27" t="str">
        <f t="shared" si="1039"/>
        <v/>
      </c>
      <c r="EC435" s="27" t="str">
        <f t="shared" si="1039"/>
        <v/>
      </c>
      <c r="ED435" s="27" t="str">
        <f t="shared" si="1039"/>
        <v/>
      </c>
      <c r="EE435" s="27" t="str">
        <f t="shared" si="1039"/>
        <v/>
      </c>
      <c r="EF435" s="27" t="str">
        <f t="shared" si="1039"/>
        <v/>
      </c>
      <c r="EG435" s="27" t="str">
        <f t="shared" si="1039"/>
        <v/>
      </c>
      <c r="EH435" s="27" t="str">
        <f t="shared" si="1039"/>
        <v/>
      </c>
      <c r="EI435" s="27" t="str">
        <f t="shared" si="1039"/>
        <v/>
      </c>
      <c r="EJ435" s="27" t="str">
        <f t="shared" si="1039"/>
        <v/>
      </c>
      <c r="EK435" s="27" t="str">
        <f t="shared" si="1039"/>
        <v/>
      </c>
      <c r="EL435" s="27" t="str">
        <f t="shared" si="1039"/>
        <v/>
      </c>
      <c r="EM435" s="27" t="str">
        <f t="shared" si="1039"/>
        <v/>
      </c>
      <c r="EN435" s="27" t="str">
        <f t="shared" si="1039"/>
        <v/>
      </c>
      <c r="EO435" s="27" t="str">
        <f t="shared" si="1039"/>
        <v/>
      </c>
      <c r="EP435" s="27" t="str">
        <f t="shared" si="1039"/>
        <v/>
      </c>
      <c r="EQ435" s="27" t="str">
        <f t="shared" si="1039"/>
        <v/>
      </c>
      <c r="ER435" s="27" t="str">
        <f t="shared" si="1039"/>
        <v/>
      </c>
      <c r="ES435" s="27" t="str">
        <f t="shared" si="1039"/>
        <v/>
      </c>
      <c r="ET435" s="27" t="str">
        <f t="shared" si="1039"/>
        <v/>
      </c>
      <c r="EU435" s="27" t="str">
        <f t="shared" si="1039"/>
        <v/>
      </c>
      <c r="EV435" s="27" t="str">
        <f t="shared" si="1039"/>
        <v/>
      </c>
      <c r="EX435" s="44" t="s">
        <v>213</v>
      </c>
      <c r="EY435" s="29">
        <v>3</v>
      </c>
      <c r="EZ435" s="27" t="str">
        <f t="shared" ref="EZ435:FU435" si="1040">IF(EZ354="","",INDEX($B$120:$B$153,MATCH(EZ354,$C$120:$C$153,0)))</f>
        <v/>
      </c>
      <c r="FA435" s="27" t="str">
        <f t="shared" si="1040"/>
        <v/>
      </c>
      <c r="FB435" s="27" t="str">
        <f t="shared" si="1040"/>
        <v/>
      </c>
      <c r="FC435" s="27" t="str">
        <f t="shared" si="1040"/>
        <v/>
      </c>
      <c r="FD435" s="27" t="str">
        <f t="shared" si="1040"/>
        <v/>
      </c>
      <c r="FE435" s="27" t="str">
        <f t="shared" si="1040"/>
        <v/>
      </c>
      <c r="FF435" s="27" t="str">
        <f t="shared" si="1040"/>
        <v/>
      </c>
      <c r="FG435" s="27" t="str">
        <f t="shared" si="1040"/>
        <v/>
      </c>
      <c r="FH435" s="27" t="str">
        <f t="shared" si="1040"/>
        <v/>
      </c>
      <c r="FI435" s="27" t="str">
        <f t="shared" si="1040"/>
        <v/>
      </c>
      <c r="FJ435" s="27" t="str">
        <f t="shared" si="1040"/>
        <v/>
      </c>
      <c r="FK435" s="27" t="str">
        <f t="shared" si="1040"/>
        <v/>
      </c>
      <c r="FL435" s="27" t="str">
        <f t="shared" si="1040"/>
        <v/>
      </c>
      <c r="FM435" s="27" t="str">
        <f t="shared" si="1040"/>
        <v/>
      </c>
      <c r="FN435" s="27" t="str">
        <f t="shared" si="1040"/>
        <v/>
      </c>
      <c r="FO435" s="27" t="str">
        <f t="shared" si="1040"/>
        <v/>
      </c>
      <c r="FP435" s="27" t="str">
        <f t="shared" si="1040"/>
        <v/>
      </c>
      <c r="FQ435" s="27" t="str">
        <f t="shared" si="1040"/>
        <v/>
      </c>
      <c r="FR435" s="27" t="str">
        <f t="shared" si="1040"/>
        <v/>
      </c>
      <c r="FS435" s="27" t="str">
        <f t="shared" si="1040"/>
        <v/>
      </c>
      <c r="FT435" s="27" t="str">
        <f t="shared" si="1040"/>
        <v/>
      </c>
      <c r="FU435" s="27" t="str">
        <f t="shared" si="1040"/>
        <v/>
      </c>
      <c r="FV435" s="27" t="str">
        <f t="shared" si="1039"/>
        <v/>
      </c>
    </row>
    <row r="436" spans="35:178" x14ac:dyDescent="0.25">
      <c r="AI436"/>
      <c r="AJ436" s="68"/>
      <c r="AW436" s="44" t="s">
        <v>213</v>
      </c>
      <c r="AX436" s="29">
        <v>4</v>
      </c>
      <c r="AY436" s="27" t="str">
        <f t="shared" si="922"/>
        <v>Псыщаница Н.Н. / Ярмантович К.В.</v>
      </c>
      <c r="AZ436" s="27" t="str">
        <f t="shared" si="923"/>
        <v>Власевич С.П. / Борисевич Л. А. / Василевская А.В.</v>
      </c>
      <c r="BA436" s="27" t="str">
        <f t="shared" si="924"/>
        <v>Ярошевич Е. В. / Дембя М.Э.</v>
      </c>
      <c r="BB436" s="27" t="str">
        <f t="shared" si="925"/>
        <v>Каспер В.И.</v>
      </c>
      <c r="BC436" s="27" t="str">
        <f t="shared" si="926"/>
        <v>Березка Г.А.</v>
      </c>
      <c r="BD436" s="27" t="str">
        <f t="shared" si="927"/>
        <v>Малахова Е.С. / Хоменко Ю.В.</v>
      </c>
      <c r="BE436" s="27" t="str">
        <f t="shared" si="928"/>
        <v>Новогродская С.Г.</v>
      </c>
      <c r="BF436" s="27" t="str">
        <f t="shared" si="929"/>
        <v>Бородач Е.В.</v>
      </c>
      <c r="BG436" s="27" t="str">
        <f t="shared" si="930"/>
        <v>Вайтусенок Л.А.</v>
      </c>
      <c r="BH436" s="27" t="str">
        <f t="shared" si="931"/>
        <v>Змитревич А.Ю.</v>
      </c>
      <c r="BI436" s="27" t="str">
        <f t="shared" si="932"/>
        <v>Труханович С.С.</v>
      </c>
      <c r="BJ436" s="27" t="str">
        <f t="shared" si="933"/>
        <v>Бинкевич И.В.</v>
      </c>
      <c r="BK436" s="27" t="str">
        <f t="shared" si="934"/>
        <v>Дубак О.Н.</v>
      </c>
      <c r="BL436" s="27" t="str">
        <f t="shared" si="935"/>
        <v>Жегало Т.В.</v>
      </c>
      <c r="BM436" s="27" t="str">
        <f t="shared" si="936"/>
        <v>Орда В.Т. / Семашко Г.М.</v>
      </c>
      <c r="BN436" s="27" t="str">
        <f t="shared" si="937"/>
        <v>Червоная Т.Р.</v>
      </c>
      <c r="BO436" s="27" t="str">
        <f t="shared" si="938"/>
        <v>Милейко Е.С. / Мохарь Н.А.</v>
      </c>
      <c r="BP436" s="27" t="str">
        <f t="shared" si="939"/>
        <v/>
      </c>
      <c r="BQ436" s="27" t="str">
        <f t="shared" si="940"/>
        <v/>
      </c>
      <c r="BR436" s="27" t="str">
        <f t="shared" si="941"/>
        <v/>
      </c>
      <c r="BS436" s="27" t="str">
        <f t="shared" si="942"/>
        <v/>
      </c>
      <c r="BT436" s="27" t="str">
        <f t="shared" si="943"/>
        <v/>
      </c>
      <c r="BU436" s="27" t="str">
        <f t="shared" si="944"/>
        <v/>
      </c>
      <c r="BW436" s="44" t="s">
        <v>213</v>
      </c>
      <c r="BX436" s="29">
        <v>4</v>
      </c>
      <c r="BY436" s="27" t="str">
        <f t="shared" ref="BY436:CU436" si="1041">IF(BY355="","",INDEX($B$120:$B$153,MATCH(BY355,$C$120:$C$153,0)))</f>
        <v>Псыщаница Н.Н.</v>
      </c>
      <c r="BZ436" s="27" t="str">
        <f t="shared" si="1041"/>
        <v>Власевич С.П.</v>
      </c>
      <c r="CA436" s="27" t="str">
        <f t="shared" si="1041"/>
        <v>Ярошевич Е. В.</v>
      </c>
      <c r="CB436" s="27" t="str">
        <f t="shared" si="1041"/>
        <v>Каспер В.И.</v>
      </c>
      <c r="CC436" s="27" t="str">
        <f t="shared" si="1041"/>
        <v>Березка Г.А.</v>
      </c>
      <c r="CD436" s="27" t="str">
        <f t="shared" si="1041"/>
        <v>Малахова Е.С.</v>
      </c>
      <c r="CE436" s="27" t="str">
        <f t="shared" si="1041"/>
        <v>Новогродская С.Г.</v>
      </c>
      <c r="CF436" s="27" t="str">
        <f t="shared" si="1041"/>
        <v>Бородач Е.В.</v>
      </c>
      <c r="CG436" s="27" t="str">
        <f t="shared" si="1041"/>
        <v>Вайтусенок Л.А.</v>
      </c>
      <c r="CH436" s="27" t="str">
        <f t="shared" si="1041"/>
        <v>Змитревич А.Ю.</v>
      </c>
      <c r="CI436" s="27" t="str">
        <f t="shared" si="1041"/>
        <v>Труханович С.С.</v>
      </c>
      <c r="CJ436" s="27" t="str">
        <f t="shared" si="1041"/>
        <v>Бинкевич И.В.</v>
      </c>
      <c r="CK436" s="27" t="str">
        <f t="shared" si="1041"/>
        <v>Дубак О.Н.</v>
      </c>
      <c r="CL436" s="27" t="str">
        <f t="shared" si="1041"/>
        <v>Жегало Т.В.</v>
      </c>
      <c r="CM436" s="27" t="str">
        <f t="shared" si="1041"/>
        <v>Орда В.Т.</v>
      </c>
      <c r="CN436" s="27" t="str">
        <f t="shared" si="1041"/>
        <v>Червоная Т.Р.</v>
      </c>
      <c r="CO436" s="27" t="str">
        <f t="shared" si="1041"/>
        <v>Милейко Е.С.</v>
      </c>
      <c r="CP436" s="27" t="str">
        <f t="shared" si="1041"/>
        <v/>
      </c>
      <c r="CQ436" s="27" t="str">
        <f t="shared" si="1041"/>
        <v/>
      </c>
      <c r="CR436" s="27" t="str">
        <f t="shared" si="1041"/>
        <v/>
      </c>
      <c r="CS436" s="27" t="str">
        <f t="shared" si="1041"/>
        <v/>
      </c>
      <c r="CT436" s="27" t="str">
        <f t="shared" si="1041"/>
        <v/>
      </c>
      <c r="CU436" s="27" t="str">
        <f t="shared" si="1041"/>
        <v/>
      </c>
      <c r="CX436" s="44" t="s">
        <v>213</v>
      </c>
      <c r="CY436" s="29">
        <v>4</v>
      </c>
      <c r="CZ436" s="27" t="str">
        <f t="shared" ref="CZ436:DV436" si="1042">IF(CZ355="","",INDEX($B$120:$B$153,MATCH(CZ355,$C$120:$C$153,0)))</f>
        <v>Ярмантович К.В.</v>
      </c>
      <c r="DA436" s="27" t="str">
        <f t="shared" si="1042"/>
        <v>Борисевич Л. А.</v>
      </c>
      <c r="DB436" s="27" t="str">
        <f t="shared" si="1042"/>
        <v>Дембя М.Э.</v>
      </c>
      <c r="DC436" s="27" t="str">
        <f t="shared" si="1042"/>
        <v/>
      </c>
      <c r="DD436" s="27" t="str">
        <f t="shared" si="1042"/>
        <v/>
      </c>
      <c r="DE436" s="27" t="str">
        <f t="shared" si="1042"/>
        <v>Хоменко Ю.В.</v>
      </c>
      <c r="DF436" s="27" t="str">
        <f t="shared" si="1042"/>
        <v/>
      </c>
      <c r="DG436" s="27" t="str">
        <f t="shared" si="1042"/>
        <v/>
      </c>
      <c r="DH436" s="27" t="str">
        <f t="shared" si="1042"/>
        <v/>
      </c>
      <c r="DI436" s="27" t="str">
        <f t="shared" si="1042"/>
        <v/>
      </c>
      <c r="DJ436" s="27" t="str">
        <f t="shared" si="1042"/>
        <v/>
      </c>
      <c r="DK436" s="27" t="str">
        <f t="shared" si="1042"/>
        <v/>
      </c>
      <c r="DL436" s="27" t="str">
        <f t="shared" si="1042"/>
        <v/>
      </c>
      <c r="DM436" s="27" t="str">
        <f t="shared" si="1042"/>
        <v/>
      </c>
      <c r="DN436" s="27" t="str">
        <f t="shared" si="1042"/>
        <v>Семашко Г.М.</v>
      </c>
      <c r="DO436" s="27" t="str">
        <f t="shared" si="1042"/>
        <v/>
      </c>
      <c r="DP436" s="27" t="str">
        <f t="shared" si="1042"/>
        <v>Мохарь Н.А.</v>
      </c>
      <c r="DQ436" s="27" t="str">
        <f t="shared" si="1042"/>
        <v/>
      </c>
      <c r="DR436" s="27" t="str">
        <f t="shared" si="1042"/>
        <v/>
      </c>
      <c r="DS436" s="27" t="str">
        <f t="shared" si="1042"/>
        <v/>
      </c>
      <c r="DT436" s="27" t="str">
        <f t="shared" si="1042"/>
        <v/>
      </c>
      <c r="DU436" s="27" t="str">
        <f t="shared" si="1042"/>
        <v/>
      </c>
      <c r="DV436" s="27" t="str">
        <f t="shared" si="1042"/>
        <v/>
      </c>
      <c r="DX436" s="44" t="s">
        <v>213</v>
      </c>
      <c r="DY436" s="29">
        <v>4</v>
      </c>
      <c r="DZ436" s="27" t="str">
        <f t="shared" ref="DZ436:FV436" si="1043">IF(DZ355="","",INDEX($B$120:$B$153,MATCH(DZ355,$C$120:$C$153,0)))</f>
        <v/>
      </c>
      <c r="EA436" s="27" t="str">
        <f t="shared" si="1043"/>
        <v>Василевская А.В.</v>
      </c>
      <c r="EB436" s="27" t="str">
        <f t="shared" si="1043"/>
        <v/>
      </c>
      <c r="EC436" s="27" t="str">
        <f t="shared" si="1043"/>
        <v/>
      </c>
      <c r="ED436" s="27" t="str">
        <f t="shared" si="1043"/>
        <v/>
      </c>
      <c r="EE436" s="27" t="str">
        <f t="shared" si="1043"/>
        <v/>
      </c>
      <c r="EF436" s="27" t="str">
        <f t="shared" si="1043"/>
        <v/>
      </c>
      <c r="EG436" s="27" t="str">
        <f t="shared" si="1043"/>
        <v/>
      </c>
      <c r="EH436" s="27" t="str">
        <f t="shared" si="1043"/>
        <v/>
      </c>
      <c r="EI436" s="27" t="str">
        <f t="shared" si="1043"/>
        <v/>
      </c>
      <c r="EJ436" s="27" t="str">
        <f t="shared" si="1043"/>
        <v/>
      </c>
      <c r="EK436" s="27" t="str">
        <f t="shared" si="1043"/>
        <v/>
      </c>
      <c r="EL436" s="27" t="str">
        <f t="shared" si="1043"/>
        <v/>
      </c>
      <c r="EM436" s="27" t="str">
        <f t="shared" si="1043"/>
        <v/>
      </c>
      <c r="EN436" s="27" t="str">
        <f t="shared" si="1043"/>
        <v/>
      </c>
      <c r="EO436" s="27" t="str">
        <f t="shared" si="1043"/>
        <v/>
      </c>
      <c r="EP436" s="27" t="str">
        <f t="shared" si="1043"/>
        <v/>
      </c>
      <c r="EQ436" s="27" t="str">
        <f t="shared" si="1043"/>
        <v/>
      </c>
      <c r="ER436" s="27" t="str">
        <f t="shared" si="1043"/>
        <v/>
      </c>
      <c r="ES436" s="27" t="str">
        <f t="shared" si="1043"/>
        <v/>
      </c>
      <c r="ET436" s="27" t="str">
        <f t="shared" si="1043"/>
        <v/>
      </c>
      <c r="EU436" s="27" t="str">
        <f t="shared" si="1043"/>
        <v/>
      </c>
      <c r="EV436" s="27" t="str">
        <f t="shared" si="1043"/>
        <v/>
      </c>
      <c r="EX436" s="44" t="s">
        <v>213</v>
      </c>
      <c r="EY436" s="29">
        <v>4</v>
      </c>
      <c r="EZ436" s="27" t="str">
        <f t="shared" ref="EZ436:FU436" si="1044">IF(EZ355="","",INDEX($B$120:$B$153,MATCH(EZ355,$C$120:$C$153,0)))</f>
        <v/>
      </c>
      <c r="FA436" s="27" t="str">
        <f t="shared" si="1044"/>
        <v/>
      </c>
      <c r="FB436" s="27" t="str">
        <f t="shared" si="1044"/>
        <v/>
      </c>
      <c r="FC436" s="27" t="str">
        <f t="shared" si="1044"/>
        <v/>
      </c>
      <c r="FD436" s="27" t="str">
        <f t="shared" si="1044"/>
        <v/>
      </c>
      <c r="FE436" s="27" t="str">
        <f t="shared" si="1044"/>
        <v/>
      </c>
      <c r="FF436" s="27" t="str">
        <f t="shared" si="1044"/>
        <v/>
      </c>
      <c r="FG436" s="27" t="str">
        <f t="shared" si="1044"/>
        <v/>
      </c>
      <c r="FH436" s="27" t="str">
        <f t="shared" si="1044"/>
        <v/>
      </c>
      <c r="FI436" s="27" t="str">
        <f t="shared" si="1044"/>
        <v/>
      </c>
      <c r="FJ436" s="27" t="str">
        <f t="shared" si="1044"/>
        <v/>
      </c>
      <c r="FK436" s="27" t="str">
        <f t="shared" si="1044"/>
        <v/>
      </c>
      <c r="FL436" s="27" t="str">
        <f t="shared" si="1044"/>
        <v/>
      </c>
      <c r="FM436" s="27" t="str">
        <f t="shared" si="1044"/>
        <v/>
      </c>
      <c r="FN436" s="27" t="str">
        <f t="shared" si="1044"/>
        <v/>
      </c>
      <c r="FO436" s="27" t="str">
        <f t="shared" si="1044"/>
        <v/>
      </c>
      <c r="FP436" s="27" t="str">
        <f t="shared" si="1044"/>
        <v/>
      </c>
      <c r="FQ436" s="27" t="str">
        <f t="shared" si="1044"/>
        <v/>
      </c>
      <c r="FR436" s="27" t="str">
        <f t="shared" si="1044"/>
        <v/>
      </c>
      <c r="FS436" s="27" t="str">
        <f t="shared" si="1044"/>
        <v/>
      </c>
      <c r="FT436" s="27" t="str">
        <f t="shared" si="1044"/>
        <v/>
      </c>
      <c r="FU436" s="27" t="str">
        <f t="shared" si="1044"/>
        <v/>
      </c>
      <c r="FV436" s="27" t="str">
        <f t="shared" si="1043"/>
        <v/>
      </c>
    </row>
    <row r="437" spans="35:178" x14ac:dyDescent="0.25">
      <c r="AI437"/>
      <c r="AJ437" s="68"/>
      <c r="AW437" s="44" t="s">
        <v>213</v>
      </c>
      <c r="AX437" s="29">
        <v>5</v>
      </c>
      <c r="AY437" s="27" t="str">
        <f t="shared" si="922"/>
        <v>Москаль Т.К.</v>
      </c>
      <c r="AZ437" s="27" t="str">
        <f t="shared" si="923"/>
        <v>Коршак О.С.</v>
      </c>
      <c r="BA437" s="27" t="str">
        <f t="shared" si="924"/>
        <v>Захарова Т.И.</v>
      </c>
      <c r="BB437" s="27" t="str">
        <f t="shared" si="925"/>
        <v>Власевич С.П. / Ярмантович К.В. / Малахова Е.С.</v>
      </c>
      <c r="BC437" s="27" t="str">
        <f t="shared" si="926"/>
        <v>Саврас А.Е.</v>
      </c>
      <c r="BD437" s="27" t="str">
        <f t="shared" si="927"/>
        <v>Червоная Т.Р. / Хоменко Ю.В.</v>
      </c>
      <c r="BE437" s="27" t="str">
        <f t="shared" si="928"/>
        <v>Бинкевич И.В.</v>
      </c>
      <c r="BF437" s="27" t="str">
        <f t="shared" si="929"/>
        <v>Бородач Е.В.</v>
      </c>
      <c r="BG437" s="27" t="str">
        <f t="shared" si="930"/>
        <v>Семашко Г.М.</v>
      </c>
      <c r="BH437" s="27" t="str">
        <f t="shared" si="931"/>
        <v>Каспер В.И.</v>
      </c>
      <c r="BI437" s="27" t="str">
        <f t="shared" si="932"/>
        <v>Змитревич А.Ю.</v>
      </c>
      <c r="BJ437" s="27" t="str">
        <f t="shared" si="933"/>
        <v>Мохарь Н.А.</v>
      </c>
      <c r="BK437" s="27" t="str">
        <f t="shared" si="934"/>
        <v>Новогродская С.Г.</v>
      </c>
      <c r="BL437" s="27" t="str">
        <f t="shared" si="935"/>
        <v>Труханович С.С.</v>
      </c>
      <c r="BM437" s="27" t="str">
        <f t="shared" si="936"/>
        <v>Орда В.Т. / Милейко Е.С. / Борисевич Л. А.</v>
      </c>
      <c r="BN437" s="27" t="str">
        <f t="shared" si="937"/>
        <v>Дубак О.Н.</v>
      </c>
      <c r="BO437" s="27" t="str">
        <f t="shared" si="938"/>
        <v>Жегало Т.В.</v>
      </c>
      <c r="BP437" s="27" t="str">
        <f t="shared" si="939"/>
        <v/>
      </c>
      <c r="BQ437" s="27" t="str">
        <f t="shared" si="940"/>
        <v/>
      </c>
      <c r="BR437" s="27" t="str">
        <f t="shared" si="941"/>
        <v/>
      </c>
      <c r="BS437" s="27" t="str">
        <f t="shared" si="942"/>
        <v/>
      </c>
      <c r="BT437" s="27" t="str">
        <f t="shared" si="943"/>
        <v/>
      </c>
      <c r="BU437" s="27" t="str">
        <f t="shared" si="944"/>
        <v/>
      </c>
      <c r="BW437" s="44" t="s">
        <v>213</v>
      </c>
      <c r="BX437" s="29">
        <v>5</v>
      </c>
      <c r="BY437" s="27" t="str">
        <f t="shared" ref="BY437:CU437" si="1045">IF(BY356="","",INDEX($B$120:$B$153,MATCH(BY356,$C$120:$C$153,0)))</f>
        <v>Москаль Т.К.</v>
      </c>
      <c r="BZ437" s="27" t="str">
        <f t="shared" si="1045"/>
        <v>Коршак О.С.</v>
      </c>
      <c r="CA437" s="27" t="str">
        <f t="shared" si="1045"/>
        <v>Захарова Т.И.</v>
      </c>
      <c r="CB437" s="27" t="str">
        <f t="shared" si="1045"/>
        <v>Власевич С.П.</v>
      </c>
      <c r="CC437" s="27" t="str">
        <f t="shared" si="1045"/>
        <v>Саврас А.Е.</v>
      </c>
      <c r="CD437" s="27" t="str">
        <f t="shared" si="1045"/>
        <v>Червоная Т.Р.</v>
      </c>
      <c r="CE437" s="27" t="str">
        <f t="shared" si="1045"/>
        <v>Бинкевич И.В.</v>
      </c>
      <c r="CF437" s="27" t="str">
        <f t="shared" si="1045"/>
        <v>Бородач Е.В.</v>
      </c>
      <c r="CG437" s="27" t="str">
        <f t="shared" si="1045"/>
        <v>Семашко Г.М.</v>
      </c>
      <c r="CH437" s="27" t="str">
        <f t="shared" si="1045"/>
        <v>Каспер В.И.</v>
      </c>
      <c r="CI437" s="27" t="str">
        <f t="shared" si="1045"/>
        <v>Змитревич А.Ю.</v>
      </c>
      <c r="CJ437" s="27" t="str">
        <f t="shared" si="1045"/>
        <v>Мохарь Н.А.</v>
      </c>
      <c r="CK437" s="27" t="str">
        <f t="shared" si="1045"/>
        <v>Новогродская С.Г.</v>
      </c>
      <c r="CL437" s="27" t="str">
        <f t="shared" si="1045"/>
        <v>Труханович С.С.</v>
      </c>
      <c r="CM437" s="27" t="str">
        <f t="shared" si="1045"/>
        <v>Орда В.Т.</v>
      </c>
      <c r="CN437" s="27" t="str">
        <f t="shared" si="1045"/>
        <v>Дубак О.Н.</v>
      </c>
      <c r="CO437" s="27" t="str">
        <f t="shared" si="1045"/>
        <v>Жегало Т.В.</v>
      </c>
      <c r="CP437" s="27" t="str">
        <f t="shared" si="1045"/>
        <v/>
      </c>
      <c r="CQ437" s="27" t="str">
        <f t="shared" si="1045"/>
        <v/>
      </c>
      <c r="CR437" s="27" t="str">
        <f t="shared" si="1045"/>
        <v/>
      </c>
      <c r="CS437" s="27" t="str">
        <f t="shared" si="1045"/>
        <v/>
      </c>
      <c r="CT437" s="27" t="str">
        <f t="shared" si="1045"/>
        <v/>
      </c>
      <c r="CU437" s="27" t="str">
        <f t="shared" si="1045"/>
        <v/>
      </c>
      <c r="CX437" s="44" t="s">
        <v>213</v>
      </c>
      <c r="CY437" s="29">
        <v>5</v>
      </c>
      <c r="CZ437" s="27" t="str">
        <f t="shared" ref="CZ437:DV437" si="1046">IF(CZ356="","",INDEX($B$120:$B$153,MATCH(CZ356,$C$120:$C$153,0)))</f>
        <v/>
      </c>
      <c r="DA437" s="27" t="str">
        <f t="shared" si="1046"/>
        <v/>
      </c>
      <c r="DB437" s="27" t="str">
        <f t="shared" si="1046"/>
        <v/>
      </c>
      <c r="DC437" s="27" t="str">
        <f t="shared" si="1046"/>
        <v>Ярмантович К.В.</v>
      </c>
      <c r="DD437" s="27" t="str">
        <f t="shared" si="1046"/>
        <v/>
      </c>
      <c r="DE437" s="27" t="str">
        <f t="shared" si="1046"/>
        <v>Хоменко Ю.В.</v>
      </c>
      <c r="DF437" s="27" t="str">
        <f t="shared" si="1046"/>
        <v/>
      </c>
      <c r="DG437" s="27" t="str">
        <f t="shared" si="1046"/>
        <v/>
      </c>
      <c r="DH437" s="27" t="str">
        <f t="shared" si="1046"/>
        <v/>
      </c>
      <c r="DI437" s="27" t="str">
        <f t="shared" si="1046"/>
        <v/>
      </c>
      <c r="DJ437" s="27" t="str">
        <f t="shared" si="1046"/>
        <v/>
      </c>
      <c r="DK437" s="27" t="str">
        <f t="shared" si="1046"/>
        <v/>
      </c>
      <c r="DL437" s="27" t="str">
        <f t="shared" si="1046"/>
        <v/>
      </c>
      <c r="DM437" s="27" t="str">
        <f t="shared" si="1046"/>
        <v/>
      </c>
      <c r="DN437" s="27" t="str">
        <f t="shared" si="1046"/>
        <v>Милейко Е.С.</v>
      </c>
      <c r="DO437" s="27" t="str">
        <f t="shared" si="1046"/>
        <v/>
      </c>
      <c r="DP437" s="27" t="str">
        <f t="shared" si="1046"/>
        <v/>
      </c>
      <c r="DQ437" s="27" t="str">
        <f t="shared" si="1046"/>
        <v/>
      </c>
      <c r="DR437" s="27" t="str">
        <f t="shared" si="1046"/>
        <v/>
      </c>
      <c r="DS437" s="27" t="str">
        <f t="shared" si="1046"/>
        <v/>
      </c>
      <c r="DT437" s="27" t="str">
        <f t="shared" si="1046"/>
        <v/>
      </c>
      <c r="DU437" s="27" t="str">
        <f t="shared" si="1046"/>
        <v/>
      </c>
      <c r="DV437" s="27" t="str">
        <f t="shared" si="1046"/>
        <v/>
      </c>
      <c r="DX437" s="44" t="s">
        <v>213</v>
      </c>
      <c r="DY437" s="29">
        <v>5</v>
      </c>
      <c r="DZ437" s="27" t="str">
        <f t="shared" ref="DZ437:FV437" si="1047">IF(DZ356="","",INDEX($B$120:$B$153,MATCH(DZ356,$C$120:$C$153,0)))</f>
        <v/>
      </c>
      <c r="EA437" s="27" t="str">
        <f t="shared" si="1047"/>
        <v/>
      </c>
      <c r="EB437" s="27" t="str">
        <f t="shared" si="1047"/>
        <v/>
      </c>
      <c r="EC437" s="27" t="str">
        <f t="shared" si="1047"/>
        <v>Малахова Е.С.</v>
      </c>
      <c r="ED437" s="27" t="str">
        <f t="shared" si="1047"/>
        <v/>
      </c>
      <c r="EE437" s="27" t="str">
        <f t="shared" si="1047"/>
        <v/>
      </c>
      <c r="EF437" s="27" t="str">
        <f t="shared" si="1047"/>
        <v/>
      </c>
      <c r="EG437" s="27" t="str">
        <f t="shared" si="1047"/>
        <v/>
      </c>
      <c r="EH437" s="27" t="str">
        <f t="shared" si="1047"/>
        <v/>
      </c>
      <c r="EI437" s="27" t="str">
        <f t="shared" si="1047"/>
        <v/>
      </c>
      <c r="EJ437" s="27" t="str">
        <f t="shared" si="1047"/>
        <v/>
      </c>
      <c r="EK437" s="27" t="str">
        <f t="shared" si="1047"/>
        <v/>
      </c>
      <c r="EL437" s="27" t="str">
        <f t="shared" si="1047"/>
        <v/>
      </c>
      <c r="EM437" s="27" t="str">
        <f t="shared" si="1047"/>
        <v/>
      </c>
      <c r="EN437" s="27" t="str">
        <f t="shared" si="1047"/>
        <v>Борисевич Л. А.</v>
      </c>
      <c r="EO437" s="27" t="str">
        <f t="shared" si="1047"/>
        <v/>
      </c>
      <c r="EP437" s="27" t="str">
        <f t="shared" si="1047"/>
        <v/>
      </c>
      <c r="EQ437" s="27" t="str">
        <f t="shared" si="1047"/>
        <v/>
      </c>
      <c r="ER437" s="27" t="str">
        <f t="shared" si="1047"/>
        <v/>
      </c>
      <c r="ES437" s="27" t="str">
        <f t="shared" si="1047"/>
        <v/>
      </c>
      <c r="ET437" s="27" t="str">
        <f t="shared" si="1047"/>
        <v/>
      </c>
      <c r="EU437" s="27" t="str">
        <f t="shared" si="1047"/>
        <v/>
      </c>
      <c r="EV437" s="27" t="str">
        <f t="shared" si="1047"/>
        <v/>
      </c>
      <c r="EX437" s="44" t="s">
        <v>213</v>
      </c>
      <c r="EY437" s="29">
        <v>5</v>
      </c>
      <c r="EZ437" s="27" t="str">
        <f t="shared" ref="EZ437:FU437" si="1048">IF(EZ356="","",INDEX($B$120:$B$153,MATCH(EZ356,$C$120:$C$153,0)))</f>
        <v/>
      </c>
      <c r="FA437" s="27" t="str">
        <f t="shared" si="1048"/>
        <v/>
      </c>
      <c r="FB437" s="27" t="str">
        <f t="shared" si="1048"/>
        <v/>
      </c>
      <c r="FC437" s="27" t="str">
        <f t="shared" si="1048"/>
        <v/>
      </c>
      <c r="FD437" s="27" t="str">
        <f t="shared" si="1048"/>
        <v/>
      </c>
      <c r="FE437" s="27" t="str">
        <f t="shared" si="1048"/>
        <v/>
      </c>
      <c r="FF437" s="27" t="str">
        <f t="shared" si="1048"/>
        <v/>
      </c>
      <c r="FG437" s="27" t="str">
        <f t="shared" si="1048"/>
        <v/>
      </c>
      <c r="FH437" s="27" t="str">
        <f t="shared" si="1048"/>
        <v/>
      </c>
      <c r="FI437" s="27" t="str">
        <f t="shared" si="1048"/>
        <v/>
      </c>
      <c r="FJ437" s="27" t="str">
        <f t="shared" si="1048"/>
        <v/>
      </c>
      <c r="FK437" s="27" t="str">
        <f t="shared" si="1048"/>
        <v/>
      </c>
      <c r="FL437" s="27" t="str">
        <f t="shared" si="1048"/>
        <v/>
      </c>
      <c r="FM437" s="27" t="str">
        <f t="shared" si="1048"/>
        <v/>
      </c>
      <c r="FN437" s="27" t="str">
        <f t="shared" si="1048"/>
        <v>Псыщаница Н.Н.</v>
      </c>
      <c r="FO437" s="27" t="str">
        <f t="shared" si="1048"/>
        <v/>
      </c>
      <c r="FP437" s="27" t="str">
        <f t="shared" si="1048"/>
        <v/>
      </c>
      <c r="FQ437" s="27" t="str">
        <f t="shared" si="1048"/>
        <v/>
      </c>
      <c r="FR437" s="27" t="str">
        <f t="shared" si="1048"/>
        <v/>
      </c>
      <c r="FS437" s="27" t="str">
        <f t="shared" si="1048"/>
        <v/>
      </c>
      <c r="FT437" s="27" t="str">
        <f t="shared" si="1048"/>
        <v/>
      </c>
      <c r="FU437" s="27" t="str">
        <f t="shared" si="1048"/>
        <v/>
      </c>
      <c r="FV437" s="27" t="str">
        <f t="shared" si="1047"/>
        <v/>
      </c>
    </row>
    <row r="438" spans="35:178" x14ac:dyDescent="0.25">
      <c r="AI438"/>
      <c r="AJ438" s="68"/>
      <c r="AW438" s="44" t="s">
        <v>213</v>
      </c>
      <c r="AX438" s="29">
        <v>6</v>
      </c>
      <c r="AY438" s="27" t="str">
        <f t="shared" si="922"/>
        <v/>
      </c>
      <c r="AZ438" s="27" t="str">
        <f t="shared" si="923"/>
        <v/>
      </c>
      <c r="BA438" s="27" t="str">
        <f t="shared" si="924"/>
        <v/>
      </c>
      <c r="BB438" s="27" t="str">
        <f t="shared" si="925"/>
        <v>Новогродская С.Г.</v>
      </c>
      <c r="BC438" s="27" t="str">
        <f t="shared" si="926"/>
        <v>Бинкевич И.В.</v>
      </c>
      <c r="BD438" s="27" t="str">
        <f t="shared" si="927"/>
        <v>Червоная Т.Р. / Малахова Е.С.</v>
      </c>
      <c r="BE438" s="27" t="str">
        <f t="shared" si="928"/>
        <v>Власевич С.П. / Василевская А.В.</v>
      </c>
      <c r="BF438" s="27" t="str">
        <f t="shared" si="929"/>
        <v>Ярошевич Е. В. / Псыщаница Н.Н.</v>
      </c>
      <c r="BG438" s="27" t="str">
        <f t="shared" si="930"/>
        <v>Борисевич Л. А. / Ярмантович К.В.</v>
      </c>
      <c r="BH438" s="27" t="str">
        <f t="shared" si="931"/>
        <v>Мохарь Н.А.</v>
      </c>
      <c r="BI438" s="27" t="str">
        <f t="shared" si="932"/>
        <v>Змитревич А.Ю.</v>
      </c>
      <c r="BJ438" s="27" t="str">
        <f t="shared" si="933"/>
        <v>Орда В.Т.</v>
      </c>
      <c r="BK438" s="27" t="str">
        <f t="shared" si="934"/>
        <v>Семашко Г.М.</v>
      </c>
      <c r="BL438" s="27" t="str">
        <f t="shared" si="935"/>
        <v>Дубак О.Н.</v>
      </c>
      <c r="BM438" s="27" t="str">
        <f t="shared" si="936"/>
        <v>Каспер В.И. / Морозов А.Ю.</v>
      </c>
      <c r="BN438" s="27" t="str">
        <f t="shared" si="937"/>
        <v/>
      </c>
      <c r="BO438" s="27" t="str">
        <f t="shared" si="938"/>
        <v>Милейко Е.С.</v>
      </c>
      <c r="BP438" s="27" t="str">
        <f t="shared" si="939"/>
        <v/>
      </c>
      <c r="BQ438" s="27" t="str">
        <f t="shared" si="940"/>
        <v/>
      </c>
      <c r="BR438" s="27" t="str">
        <f t="shared" si="941"/>
        <v/>
      </c>
      <c r="BS438" s="27" t="str">
        <f t="shared" si="942"/>
        <v/>
      </c>
      <c r="BT438" s="27" t="str">
        <f t="shared" si="943"/>
        <v/>
      </c>
      <c r="BU438" s="27" t="str">
        <f t="shared" si="944"/>
        <v/>
      </c>
      <c r="BW438" s="44" t="s">
        <v>213</v>
      </c>
      <c r="BX438" s="29">
        <v>6</v>
      </c>
      <c r="BY438" s="27" t="str">
        <f t="shared" ref="BY438:CU438" si="1049">IF(BY357="","",INDEX($B$120:$B$153,MATCH(BY357,$C$120:$C$153,0)))</f>
        <v/>
      </c>
      <c r="BZ438" s="27" t="str">
        <f t="shared" si="1049"/>
        <v/>
      </c>
      <c r="CA438" s="27" t="str">
        <f t="shared" si="1049"/>
        <v/>
      </c>
      <c r="CB438" s="27" t="str">
        <f t="shared" si="1049"/>
        <v>Новогродская С.Г.</v>
      </c>
      <c r="CC438" s="27" t="str">
        <f t="shared" si="1049"/>
        <v>Бинкевич И.В.</v>
      </c>
      <c r="CD438" s="27" t="str">
        <f t="shared" si="1049"/>
        <v>Червоная Т.Р.</v>
      </c>
      <c r="CE438" s="27" t="str">
        <f t="shared" si="1049"/>
        <v>Власевич С.П.</v>
      </c>
      <c r="CF438" s="27" t="str">
        <f t="shared" si="1049"/>
        <v>Ярошевич Е. В.</v>
      </c>
      <c r="CG438" s="27" t="str">
        <f t="shared" si="1049"/>
        <v>Борисевич Л. А.</v>
      </c>
      <c r="CH438" s="27" t="str">
        <f t="shared" si="1049"/>
        <v>Мохарь Н.А.</v>
      </c>
      <c r="CI438" s="27" t="str">
        <f t="shared" si="1049"/>
        <v>Змитревич А.Ю.</v>
      </c>
      <c r="CJ438" s="27" t="str">
        <f t="shared" si="1049"/>
        <v>Орда В.Т.</v>
      </c>
      <c r="CK438" s="27" t="str">
        <f t="shared" si="1049"/>
        <v>Семашко Г.М.</v>
      </c>
      <c r="CL438" s="27" t="str">
        <f t="shared" si="1049"/>
        <v>Дубак О.Н.</v>
      </c>
      <c r="CM438" s="27" t="str">
        <f t="shared" si="1049"/>
        <v>Каспер В.И.</v>
      </c>
      <c r="CN438" s="27" t="str">
        <f t="shared" si="1049"/>
        <v/>
      </c>
      <c r="CO438" s="27" t="str">
        <f t="shared" si="1049"/>
        <v>Милейко Е.С.</v>
      </c>
      <c r="CP438" s="27" t="str">
        <f t="shared" si="1049"/>
        <v/>
      </c>
      <c r="CQ438" s="27" t="str">
        <f t="shared" si="1049"/>
        <v/>
      </c>
      <c r="CR438" s="27" t="str">
        <f t="shared" si="1049"/>
        <v/>
      </c>
      <c r="CS438" s="27" t="str">
        <f t="shared" si="1049"/>
        <v/>
      </c>
      <c r="CT438" s="27" t="str">
        <f t="shared" si="1049"/>
        <v/>
      </c>
      <c r="CU438" s="27" t="str">
        <f t="shared" si="1049"/>
        <v/>
      </c>
      <c r="CX438" s="44" t="s">
        <v>213</v>
      </c>
      <c r="CY438" s="29">
        <v>6</v>
      </c>
      <c r="CZ438" s="27" t="str">
        <f t="shared" ref="CZ438:DV438" si="1050">IF(CZ357="","",INDEX($B$120:$B$153,MATCH(CZ357,$C$120:$C$153,0)))</f>
        <v/>
      </c>
      <c r="DA438" s="27" t="str">
        <f t="shared" si="1050"/>
        <v/>
      </c>
      <c r="DB438" s="27" t="str">
        <f t="shared" si="1050"/>
        <v/>
      </c>
      <c r="DC438" s="27" t="str">
        <f t="shared" si="1050"/>
        <v/>
      </c>
      <c r="DD438" s="27" t="str">
        <f t="shared" si="1050"/>
        <v/>
      </c>
      <c r="DE438" s="27" t="str">
        <f t="shared" si="1050"/>
        <v>Малахова Е.С.</v>
      </c>
      <c r="DF438" s="27" t="str">
        <f t="shared" si="1050"/>
        <v>Василевская А.В.</v>
      </c>
      <c r="DG438" s="27" t="str">
        <f t="shared" si="1050"/>
        <v>Псыщаница Н.Н.</v>
      </c>
      <c r="DH438" s="27" t="str">
        <f t="shared" si="1050"/>
        <v>Ярмантович К.В.</v>
      </c>
      <c r="DI438" s="27" t="str">
        <f t="shared" si="1050"/>
        <v/>
      </c>
      <c r="DJ438" s="27" t="str">
        <f t="shared" si="1050"/>
        <v/>
      </c>
      <c r="DK438" s="27" t="str">
        <f t="shared" si="1050"/>
        <v/>
      </c>
      <c r="DL438" s="27" t="str">
        <f t="shared" si="1050"/>
        <v/>
      </c>
      <c r="DM438" s="27" t="str">
        <f t="shared" si="1050"/>
        <v/>
      </c>
      <c r="DN438" s="27" t="str">
        <f t="shared" si="1050"/>
        <v>Морозов А.Ю.</v>
      </c>
      <c r="DO438" s="27" t="str">
        <f t="shared" si="1050"/>
        <v/>
      </c>
      <c r="DP438" s="27" t="str">
        <f t="shared" si="1050"/>
        <v/>
      </c>
      <c r="DQ438" s="27" t="str">
        <f t="shared" si="1050"/>
        <v/>
      </c>
      <c r="DR438" s="27" t="str">
        <f t="shared" si="1050"/>
        <v/>
      </c>
      <c r="DS438" s="27" t="str">
        <f t="shared" si="1050"/>
        <v/>
      </c>
      <c r="DT438" s="27" t="str">
        <f t="shared" si="1050"/>
        <v/>
      </c>
      <c r="DU438" s="27" t="str">
        <f t="shared" si="1050"/>
        <v/>
      </c>
      <c r="DV438" s="27" t="str">
        <f t="shared" si="1050"/>
        <v/>
      </c>
      <c r="DX438" s="44" t="s">
        <v>213</v>
      </c>
      <c r="DY438" s="29">
        <v>6</v>
      </c>
      <c r="DZ438" s="27" t="str">
        <f t="shared" ref="DZ438:FV438" si="1051">IF(DZ357="","",INDEX($B$120:$B$153,MATCH(DZ357,$C$120:$C$153,0)))</f>
        <v/>
      </c>
      <c r="EA438" s="27" t="str">
        <f t="shared" si="1051"/>
        <v/>
      </c>
      <c r="EB438" s="27" t="str">
        <f t="shared" si="1051"/>
        <v/>
      </c>
      <c r="EC438" s="27" t="str">
        <f t="shared" si="1051"/>
        <v/>
      </c>
      <c r="ED438" s="27" t="str">
        <f t="shared" si="1051"/>
        <v/>
      </c>
      <c r="EE438" s="27" t="str">
        <f t="shared" si="1051"/>
        <v/>
      </c>
      <c r="EF438" s="27" t="str">
        <f t="shared" si="1051"/>
        <v/>
      </c>
      <c r="EG438" s="27" t="str">
        <f t="shared" si="1051"/>
        <v/>
      </c>
      <c r="EH438" s="27" t="str">
        <f t="shared" si="1051"/>
        <v/>
      </c>
      <c r="EI438" s="27" t="str">
        <f t="shared" si="1051"/>
        <v/>
      </c>
      <c r="EJ438" s="27" t="str">
        <f t="shared" si="1051"/>
        <v/>
      </c>
      <c r="EK438" s="27" t="str">
        <f t="shared" si="1051"/>
        <v/>
      </c>
      <c r="EL438" s="27" t="str">
        <f t="shared" si="1051"/>
        <v/>
      </c>
      <c r="EM438" s="27" t="str">
        <f t="shared" si="1051"/>
        <v/>
      </c>
      <c r="EN438" s="27" t="str">
        <f t="shared" si="1051"/>
        <v/>
      </c>
      <c r="EO438" s="27" t="str">
        <f t="shared" si="1051"/>
        <v/>
      </c>
      <c r="EP438" s="27" t="str">
        <f t="shared" si="1051"/>
        <v/>
      </c>
      <c r="EQ438" s="27" t="str">
        <f t="shared" si="1051"/>
        <v/>
      </c>
      <c r="ER438" s="27" t="str">
        <f t="shared" si="1051"/>
        <v/>
      </c>
      <c r="ES438" s="27" t="str">
        <f t="shared" si="1051"/>
        <v/>
      </c>
      <c r="ET438" s="27" t="str">
        <f t="shared" si="1051"/>
        <v/>
      </c>
      <c r="EU438" s="27" t="str">
        <f t="shared" si="1051"/>
        <v/>
      </c>
      <c r="EV438" s="27" t="str">
        <f t="shared" si="1051"/>
        <v/>
      </c>
      <c r="EX438" s="44" t="s">
        <v>213</v>
      </c>
      <c r="EY438" s="29">
        <v>6</v>
      </c>
      <c r="EZ438" s="27" t="str">
        <f t="shared" ref="EZ438:FU438" si="1052">IF(EZ357="","",INDEX($B$120:$B$153,MATCH(EZ357,$C$120:$C$153,0)))</f>
        <v/>
      </c>
      <c r="FA438" s="27" t="str">
        <f t="shared" si="1052"/>
        <v/>
      </c>
      <c r="FB438" s="27" t="str">
        <f t="shared" si="1052"/>
        <v/>
      </c>
      <c r="FC438" s="27" t="str">
        <f t="shared" si="1052"/>
        <v/>
      </c>
      <c r="FD438" s="27" t="str">
        <f t="shared" si="1052"/>
        <v/>
      </c>
      <c r="FE438" s="27" t="str">
        <f t="shared" si="1052"/>
        <v/>
      </c>
      <c r="FF438" s="27" t="str">
        <f t="shared" si="1052"/>
        <v/>
      </c>
      <c r="FG438" s="27" t="str">
        <f t="shared" si="1052"/>
        <v/>
      </c>
      <c r="FH438" s="27" t="str">
        <f t="shared" si="1052"/>
        <v/>
      </c>
      <c r="FI438" s="27" t="str">
        <f t="shared" si="1052"/>
        <v/>
      </c>
      <c r="FJ438" s="27" t="str">
        <f t="shared" si="1052"/>
        <v/>
      </c>
      <c r="FK438" s="27" t="str">
        <f t="shared" si="1052"/>
        <v/>
      </c>
      <c r="FL438" s="27" t="str">
        <f t="shared" si="1052"/>
        <v/>
      </c>
      <c r="FM438" s="27" t="str">
        <f t="shared" si="1052"/>
        <v/>
      </c>
      <c r="FN438" s="27" t="str">
        <f t="shared" si="1052"/>
        <v/>
      </c>
      <c r="FO438" s="27" t="str">
        <f t="shared" si="1052"/>
        <v/>
      </c>
      <c r="FP438" s="27" t="str">
        <f t="shared" si="1052"/>
        <v/>
      </c>
      <c r="FQ438" s="27" t="str">
        <f t="shared" si="1052"/>
        <v/>
      </c>
      <c r="FR438" s="27" t="str">
        <f t="shared" si="1052"/>
        <v/>
      </c>
      <c r="FS438" s="27" t="str">
        <f t="shared" si="1052"/>
        <v/>
      </c>
      <c r="FT438" s="27" t="str">
        <f t="shared" si="1052"/>
        <v/>
      </c>
      <c r="FU438" s="27" t="str">
        <f t="shared" si="1052"/>
        <v/>
      </c>
      <c r="FV438" s="27" t="str">
        <f t="shared" si="1051"/>
        <v/>
      </c>
    </row>
    <row r="439" spans="35:178" x14ac:dyDescent="0.25">
      <c r="AI439"/>
      <c r="AJ439" s="68"/>
      <c r="AW439" s="44" t="s">
        <v>213</v>
      </c>
      <c r="AX439" s="88">
        <v>7</v>
      </c>
      <c r="AY439" s="27" t="str">
        <f t="shared" si="922"/>
        <v/>
      </c>
      <c r="AZ439" s="27" t="str">
        <f t="shared" si="923"/>
        <v/>
      </c>
      <c r="BA439" s="27" t="str">
        <f t="shared" si="924"/>
        <v/>
      </c>
      <c r="BB439" s="27" t="str">
        <f t="shared" si="925"/>
        <v/>
      </c>
      <c r="BC439" s="27" t="str">
        <f t="shared" si="926"/>
        <v/>
      </c>
      <c r="BD439" s="27" t="str">
        <f t="shared" si="927"/>
        <v/>
      </c>
      <c r="BE439" s="27" t="str">
        <f t="shared" si="928"/>
        <v/>
      </c>
      <c r="BF439" s="27" t="str">
        <f t="shared" si="929"/>
        <v/>
      </c>
      <c r="BG439" s="27" t="str">
        <f t="shared" si="930"/>
        <v/>
      </c>
      <c r="BH439" s="27" t="str">
        <f t="shared" si="931"/>
        <v/>
      </c>
      <c r="BI439" s="27" t="str">
        <f t="shared" si="932"/>
        <v>Морозов А.Ю.</v>
      </c>
      <c r="BJ439" s="27" t="str">
        <f t="shared" si="933"/>
        <v/>
      </c>
      <c r="BK439" s="27" t="str">
        <f t="shared" si="934"/>
        <v>Каспер В.И.</v>
      </c>
      <c r="BL439" s="27" t="str">
        <f t="shared" si="935"/>
        <v/>
      </c>
      <c r="BM439" s="27" t="str">
        <f t="shared" si="936"/>
        <v/>
      </c>
      <c r="BN439" s="27" t="str">
        <f t="shared" si="937"/>
        <v/>
      </c>
      <c r="BO439" s="27" t="str">
        <f t="shared" si="938"/>
        <v/>
      </c>
      <c r="BP439" s="27" t="str">
        <f t="shared" si="939"/>
        <v/>
      </c>
      <c r="BQ439" s="27" t="str">
        <f t="shared" si="940"/>
        <v/>
      </c>
      <c r="BR439" s="27" t="str">
        <f t="shared" si="941"/>
        <v/>
      </c>
      <c r="BS439" s="27" t="str">
        <f t="shared" si="942"/>
        <v/>
      </c>
      <c r="BT439" s="27" t="str">
        <f t="shared" si="943"/>
        <v/>
      </c>
      <c r="BU439" s="27" t="str">
        <f t="shared" si="944"/>
        <v/>
      </c>
      <c r="BW439" s="44" t="s">
        <v>213</v>
      </c>
      <c r="BX439" s="88">
        <v>7</v>
      </c>
      <c r="BY439" s="27" t="str">
        <f t="shared" ref="BY439:CU439" si="1053">IF(BY358="","",INDEX($B$120:$B$153,MATCH(BY358,$C$120:$C$153,0)))</f>
        <v/>
      </c>
      <c r="BZ439" s="27" t="str">
        <f t="shared" si="1053"/>
        <v/>
      </c>
      <c r="CA439" s="27" t="str">
        <f t="shared" si="1053"/>
        <v/>
      </c>
      <c r="CB439" s="27" t="str">
        <f t="shared" si="1053"/>
        <v/>
      </c>
      <c r="CC439" s="27" t="str">
        <f t="shared" si="1053"/>
        <v/>
      </c>
      <c r="CD439" s="27" t="str">
        <f t="shared" si="1053"/>
        <v/>
      </c>
      <c r="CE439" s="27" t="str">
        <f t="shared" si="1053"/>
        <v/>
      </c>
      <c r="CF439" s="27" t="str">
        <f t="shared" si="1053"/>
        <v/>
      </c>
      <c r="CG439" s="27" t="str">
        <f t="shared" si="1053"/>
        <v/>
      </c>
      <c r="CH439" s="27" t="str">
        <f t="shared" si="1053"/>
        <v/>
      </c>
      <c r="CI439" s="27" t="str">
        <f t="shared" si="1053"/>
        <v>Морозов А.Ю.</v>
      </c>
      <c r="CJ439" s="27" t="str">
        <f t="shared" si="1053"/>
        <v/>
      </c>
      <c r="CK439" s="27" t="str">
        <f t="shared" si="1053"/>
        <v>Каспер В.И.</v>
      </c>
      <c r="CL439" s="27" t="str">
        <f t="shared" si="1053"/>
        <v/>
      </c>
      <c r="CM439" s="27" t="str">
        <f t="shared" si="1053"/>
        <v/>
      </c>
      <c r="CN439" s="27" t="str">
        <f t="shared" si="1053"/>
        <v/>
      </c>
      <c r="CO439" s="27" t="str">
        <f t="shared" si="1053"/>
        <v/>
      </c>
      <c r="CP439" s="27" t="str">
        <f t="shared" si="1053"/>
        <v/>
      </c>
      <c r="CQ439" s="27" t="str">
        <f t="shared" si="1053"/>
        <v/>
      </c>
      <c r="CR439" s="27" t="str">
        <f t="shared" si="1053"/>
        <v/>
      </c>
      <c r="CS439" s="27" t="str">
        <f t="shared" si="1053"/>
        <v/>
      </c>
      <c r="CT439" s="27" t="str">
        <f t="shared" si="1053"/>
        <v/>
      </c>
      <c r="CU439" s="27" t="str">
        <f t="shared" si="1053"/>
        <v/>
      </c>
      <c r="CX439" s="44" t="s">
        <v>213</v>
      </c>
      <c r="CY439" s="88">
        <v>7</v>
      </c>
      <c r="CZ439" s="27" t="str">
        <f t="shared" ref="CZ439:DV439" si="1054">IF(CZ358="","",INDEX($B$120:$B$153,MATCH(CZ358,$C$120:$C$153,0)))</f>
        <v/>
      </c>
      <c r="DA439" s="27" t="str">
        <f t="shared" si="1054"/>
        <v/>
      </c>
      <c r="DB439" s="27" t="str">
        <f t="shared" si="1054"/>
        <v/>
      </c>
      <c r="DC439" s="27" t="str">
        <f t="shared" si="1054"/>
        <v/>
      </c>
      <c r="DD439" s="27" t="str">
        <f t="shared" si="1054"/>
        <v/>
      </c>
      <c r="DE439" s="27" t="str">
        <f t="shared" si="1054"/>
        <v/>
      </c>
      <c r="DF439" s="27" t="str">
        <f t="shared" si="1054"/>
        <v/>
      </c>
      <c r="DG439" s="27" t="str">
        <f t="shared" si="1054"/>
        <v/>
      </c>
      <c r="DH439" s="27" t="str">
        <f t="shared" si="1054"/>
        <v/>
      </c>
      <c r="DI439" s="27" t="str">
        <f t="shared" si="1054"/>
        <v/>
      </c>
      <c r="DJ439" s="27" t="str">
        <f t="shared" si="1054"/>
        <v/>
      </c>
      <c r="DK439" s="27" t="str">
        <f t="shared" si="1054"/>
        <v/>
      </c>
      <c r="DL439" s="27" t="str">
        <f t="shared" si="1054"/>
        <v/>
      </c>
      <c r="DM439" s="27" t="str">
        <f t="shared" si="1054"/>
        <v/>
      </c>
      <c r="DN439" s="27" t="str">
        <f t="shared" si="1054"/>
        <v/>
      </c>
      <c r="DO439" s="27" t="str">
        <f t="shared" si="1054"/>
        <v/>
      </c>
      <c r="DP439" s="27" t="str">
        <f t="shared" si="1054"/>
        <v/>
      </c>
      <c r="DQ439" s="27" t="str">
        <f t="shared" si="1054"/>
        <v/>
      </c>
      <c r="DR439" s="27" t="str">
        <f t="shared" si="1054"/>
        <v/>
      </c>
      <c r="DS439" s="27" t="str">
        <f t="shared" si="1054"/>
        <v/>
      </c>
      <c r="DT439" s="27" t="str">
        <f t="shared" si="1054"/>
        <v/>
      </c>
      <c r="DU439" s="27" t="str">
        <f t="shared" si="1054"/>
        <v/>
      </c>
      <c r="DV439" s="27" t="str">
        <f t="shared" si="1054"/>
        <v/>
      </c>
      <c r="DX439" s="44" t="s">
        <v>213</v>
      </c>
      <c r="DY439" s="88">
        <v>7</v>
      </c>
      <c r="DZ439" s="27" t="str">
        <f t="shared" ref="DZ439:FV439" si="1055">IF(DZ358="","",INDEX($B$120:$B$153,MATCH(DZ358,$C$120:$C$153,0)))</f>
        <v/>
      </c>
      <c r="EA439" s="27" t="str">
        <f t="shared" si="1055"/>
        <v/>
      </c>
      <c r="EB439" s="27" t="str">
        <f t="shared" si="1055"/>
        <v/>
      </c>
      <c r="EC439" s="27" t="str">
        <f t="shared" si="1055"/>
        <v/>
      </c>
      <c r="ED439" s="27" t="str">
        <f t="shared" si="1055"/>
        <v/>
      </c>
      <c r="EE439" s="27" t="str">
        <f t="shared" si="1055"/>
        <v/>
      </c>
      <c r="EF439" s="27" t="str">
        <f t="shared" si="1055"/>
        <v/>
      </c>
      <c r="EG439" s="27" t="str">
        <f t="shared" si="1055"/>
        <v/>
      </c>
      <c r="EH439" s="27" t="str">
        <f t="shared" si="1055"/>
        <v/>
      </c>
      <c r="EI439" s="27" t="str">
        <f t="shared" si="1055"/>
        <v/>
      </c>
      <c r="EJ439" s="27" t="str">
        <f t="shared" si="1055"/>
        <v/>
      </c>
      <c r="EK439" s="27" t="str">
        <f t="shared" si="1055"/>
        <v/>
      </c>
      <c r="EL439" s="27" t="str">
        <f t="shared" si="1055"/>
        <v/>
      </c>
      <c r="EM439" s="27" t="str">
        <f t="shared" si="1055"/>
        <v/>
      </c>
      <c r="EN439" s="27" t="str">
        <f t="shared" si="1055"/>
        <v/>
      </c>
      <c r="EO439" s="27" t="str">
        <f t="shared" si="1055"/>
        <v/>
      </c>
      <c r="EP439" s="27" t="str">
        <f t="shared" si="1055"/>
        <v/>
      </c>
      <c r="EQ439" s="27" t="str">
        <f t="shared" si="1055"/>
        <v/>
      </c>
      <c r="ER439" s="27" t="str">
        <f t="shared" si="1055"/>
        <v/>
      </c>
      <c r="ES439" s="27" t="str">
        <f t="shared" si="1055"/>
        <v/>
      </c>
      <c r="ET439" s="27" t="str">
        <f t="shared" si="1055"/>
        <v/>
      </c>
      <c r="EU439" s="27" t="str">
        <f t="shared" si="1055"/>
        <v/>
      </c>
      <c r="EV439" s="27" t="str">
        <f t="shared" si="1055"/>
        <v/>
      </c>
      <c r="EX439" s="44" t="s">
        <v>213</v>
      </c>
      <c r="EY439" s="88">
        <v>7</v>
      </c>
      <c r="EZ439" s="27" t="str">
        <f t="shared" ref="EZ439:FU439" si="1056">IF(EZ358="","",INDEX($B$120:$B$153,MATCH(EZ358,$C$120:$C$153,0)))</f>
        <v/>
      </c>
      <c r="FA439" s="27" t="str">
        <f t="shared" si="1056"/>
        <v/>
      </c>
      <c r="FB439" s="27" t="str">
        <f t="shared" si="1056"/>
        <v/>
      </c>
      <c r="FC439" s="27" t="str">
        <f t="shared" si="1056"/>
        <v/>
      </c>
      <c r="FD439" s="27" t="str">
        <f t="shared" si="1056"/>
        <v/>
      </c>
      <c r="FE439" s="27" t="str">
        <f t="shared" si="1056"/>
        <v/>
      </c>
      <c r="FF439" s="27" t="str">
        <f t="shared" si="1056"/>
        <v/>
      </c>
      <c r="FG439" s="27" t="str">
        <f t="shared" si="1056"/>
        <v/>
      </c>
      <c r="FH439" s="27" t="str">
        <f t="shared" si="1056"/>
        <v/>
      </c>
      <c r="FI439" s="27" t="str">
        <f t="shared" si="1056"/>
        <v/>
      </c>
      <c r="FJ439" s="27" t="str">
        <f t="shared" si="1056"/>
        <v/>
      </c>
      <c r="FK439" s="27" t="str">
        <f t="shared" si="1056"/>
        <v/>
      </c>
      <c r="FL439" s="27" t="str">
        <f t="shared" si="1056"/>
        <v/>
      </c>
      <c r="FM439" s="27" t="str">
        <f t="shared" si="1056"/>
        <v/>
      </c>
      <c r="FN439" s="27" t="str">
        <f t="shared" si="1056"/>
        <v/>
      </c>
      <c r="FO439" s="27" t="str">
        <f t="shared" si="1056"/>
        <v/>
      </c>
      <c r="FP439" s="27" t="str">
        <f t="shared" si="1056"/>
        <v/>
      </c>
      <c r="FQ439" s="27" t="str">
        <f t="shared" si="1056"/>
        <v/>
      </c>
      <c r="FR439" s="27" t="str">
        <f t="shared" si="1056"/>
        <v/>
      </c>
      <c r="FS439" s="27" t="str">
        <f t="shared" si="1056"/>
        <v/>
      </c>
      <c r="FT439" s="27" t="str">
        <f t="shared" si="1056"/>
        <v/>
      </c>
      <c r="FU439" s="27" t="str">
        <f t="shared" si="1056"/>
        <v/>
      </c>
      <c r="FV439" s="27" t="str">
        <f t="shared" si="1055"/>
        <v/>
      </c>
    </row>
    <row r="440" spans="35:178" x14ac:dyDescent="0.25">
      <c r="AI440"/>
      <c r="AJ440" s="68"/>
      <c r="AW440" s="39" t="s">
        <v>214</v>
      </c>
      <c r="AX440" s="29">
        <v>1</v>
      </c>
      <c r="AY440" s="27" t="str">
        <f t="shared" si="922"/>
        <v>Нехаева Л.И.</v>
      </c>
      <c r="AZ440" s="27" t="str">
        <f t="shared" si="923"/>
        <v>Дубак О.Н.</v>
      </c>
      <c r="BA440" s="27" t="str">
        <f t="shared" si="924"/>
        <v>Жегало Т.В.</v>
      </c>
      <c r="BB440" s="27" t="str">
        <f t="shared" si="925"/>
        <v>Змитревич А.Ю.</v>
      </c>
      <c r="BC440" s="27" t="str">
        <f t="shared" si="926"/>
        <v>Червоная Т.Р. / Хоменко Ю.В.</v>
      </c>
      <c r="BD440" s="27" t="str">
        <f t="shared" si="927"/>
        <v>Бородач Е.В.</v>
      </c>
      <c r="BE440" s="27" t="str">
        <f t="shared" si="928"/>
        <v>Сокол Н.В.</v>
      </c>
      <c r="BF440" s="27" t="str">
        <f t="shared" si="929"/>
        <v>Семашко Г.М.</v>
      </c>
      <c r="BG440" s="27" t="str">
        <f t="shared" si="930"/>
        <v>Морозов А.Ю.</v>
      </c>
      <c r="BH440" s="27" t="str">
        <f t="shared" si="931"/>
        <v>Орда В.Т.</v>
      </c>
      <c r="BI440" s="27" t="str">
        <f t="shared" si="932"/>
        <v>Ярошевич Е. В. / Малахова Е.С.</v>
      </c>
      <c r="BJ440" s="27" t="str">
        <f t="shared" si="933"/>
        <v>Бинкевич И.В.</v>
      </c>
      <c r="BK440" s="27" t="str">
        <f t="shared" si="934"/>
        <v>Захарова Т.И.</v>
      </c>
      <c r="BL440" s="27" t="str">
        <f t="shared" si="935"/>
        <v>Каспер В.И.</v>
      </c>
      <c r="BM440" s="27" t="str">
        <f t="shared" si="936"/>
        <v>Мохарь Н.А. / Милейко Е.С.</v>
      </c>
      <c r="BN440" s="27" t="str">
        <f t="shared" si="937"/>
        <v>Лозовская А.С.</v>
      </c>
      <c r="BO440" s="27" t="str">
        <f t="shared" si="938"/>
        <v>Новогродская С.Г.</v>
      </c>
      <c r="BP440" s="27" t="str">
        <f t="shared" si="939"/>
        <v/>
      </c>
      <c r="BQ440" s="27" t="str">
        <f t="shared" si="940"/>
        <v/>
      </c>
      <c r="BR440" s="27" t="str">
        <f t="shared" si="941"/>
        <v/>
      </c>
      <c r="BS440" s="27" t="str">
        <f t="shared" si="942"/>
        <v/>
      </c>
      <c r="BT440" s="27" t="str">
        <f t="shared" si="943"/>
        <v/>
      </c>
      <c r="BU440" s="27" t="str">
        <f t="shared" si="944"/>
        <v/>
      </c>
      <c r="BW440" s="39" t="s">
        <v>214</v>
      </c>
      <c r="BX440" s="29">
        <v>1</v>
      </c>
      <c r="BY440" s="27" t="str">
        <f t="shared" ref="BY440:CU440" si="1057">IF(BY359="","",INDEX($B$120:$B$153,MATCH(BY359,$C$120:$C$153,0)))</f>
        <v>Нехаева Л.И.</v>
      </c>
      <c r="BZ440" s="27" t="str">
        <f t="shared" si="1057"/>
        <v>Дубак О.Н.</v>
      </c>
      <c r="CA440" s="27" t="str">
        <f t="shared" si="1057"/>
        <v>Жегало Т.В.</v>
      </c>
      <c r="CB440" s="27" t="str">
        <f t="shared" si="1057"/>
        <v>Змитревич А.Ю.</v>
      </c>
      <c r="CC440" s="27" t="str">
        <f t="shared" si="1057"/>
        <v>Червоная Т.Р.</v>
      </c>
      <c r="CD440" s="27" t="str">
        <f t="shared" si="1057"/>
        <v>Бородач Е.В.</v>
      </c>
      <c r="CE440" s="27" t="str">
        <f t="shared" si="1057"/>
        <v>Сокол Н.В.</v>
      </c>
      <c r="CF440" s="27" t="str">
        <f t="shared" si="1057"/>
        <v>Семашко Г.М.</v>
      </c>
      <c r="CG440" s="27" t="str">
        <f t="shared" si="1057"/>
        <v>Морозов А.Ю.</v>
      </c>
      <c r="CH440" s="27" t="str">
        <f t="shared" si="1057"/>
        <v>Орда В.Т.</v>
      </c>
      <c r="CI440" s="27" t="str">
        <f t="shared" si="1057"/>
        <v>Ярошевич Е. В.</v>
      </c>
      <c r="CJ440" s="27" t="str">
        <f t="shared" si="1057"/>
        <v>Бинкевич И.В.</v>
      </c>
      <c r="CK440" s="27" t="str">
        <f t="shared" si="1057"/>
        <v>Захарова Т.И.</v>
      </c>
      <c r="CL440" s="27" t="str">
        <f t="shared" si="1057"/>
        <v>Каспер В.И.</v>
      </c>
      <c r="CM440" s="27" t="str">
        <f t="shared" si="1057"/>
        <v>Мохарь Н.А.</v>
      </c>
      <c r="CN440" s="27" t="str">
        <f t="shared" si="1057"/>
        <v>Лозовская А.С.</v>
      </c>
      <c r="CO440" s="27" t="str">
        <f t="shared" si="1057"/>
        <v>Новогродская С.Г.</v>
      </c>
      <c r="CP440" s="27" t="str">
        <f t="shared" si="1057"/>
        <v/>
      </c>
      <c r="CQ440" s="27" t="str">
        <f t="shared" si="1057"/>
        <v/>
      </c>
      <c r="CR440" s="27" t="str">
        <f t="shared" si="1057"/>
        <v/>
      </c>
      <c r="CS440" s="27" t="str">
        <f t="shared" si="1057"/>
        <v/>
      </c>
      <c r="CT440" s="27" t="str">
        <f t="shared" si="1057"/>
        <v/>
      </c>
      <c r="CU440" s="27" t="str">
        <f t="shared" si="1057"/>
        <v/>
      </c>
      <c r="CX440" s="39" t="s">
        <v>214</v>
      </c>
      <c r="CY440" s="29">
        <v>1</v>
      </c>
      <c r="CZ440" s="27" t="str">
        <f t="shared" ref="CZ440:DV440" si="1058">IF(CZ359="","",INDEX($B$120:$B$153,MATCH(CZ359,$C$120:$C$153,0)))</f>
        <v/>
      </c>
      <c r="DA440" s="27" t="str">
        <f t="shared" si="1058"/>
        <v/>
      </c>
      <c r="DB440" s="27" t="str">
        <f t="shared" si="1058"/>
        <v/>
      </c>
      <c r="DC440" s="27" t="str">
        <f t="shared" si="1058"/>
        <v/>
      </c>
      <c r="DD440" s="27" t="str">
        <f t="shared" si="1058"/>
        <v>Хоменко Ю.В.</v>
      </c>
      <c r="DE440" s="27" t="str">
        <f t="shared" si="1058"/>
        <v/>
      </c>
      <c r="DF440" s="27" t="str">
        <f t="shared" si="1058"/>
        <v/>
      </c>
      <c r="DG440" s="27" t="str">
        <f t="shared" si="1058"/>
        <v/>
      </c>
      <c r="DH440" s="27" t="str">
        <f t="shared" si="1058"/>
        <v/>
      </c>
      <c r="DI440" s="27" t="str">
        <f t="shared" si="1058"/>
        <v/>
      </c>
      <c r="DJ440" s="27" t="str">
        <f t="shared" si="1058"/>
        <v>Малахова Е.С.</v>
      </c>
      <c r="DK440" s="27" t="str">
        <f t="shared" si="1058"/>
        <v/>
      </c>
      <c r="DL440" s="27" t="str">
        <f t="shared" si="1058"/>
        <v/>
      </c>
      <c r="DM440" s="27" t="str">
        <f t="shared" si="1058"/>
        <v/>
      </c>
      <c r="DN440" s="27" t="str">
        <f t="shared" si="1058"/>
        <v>Милейко Е.С.</v>
      </c>
      <c r="DO440" s="27" t="str">
        <f t="shared" si="1058"/>
        <v/>
      </c>
      <c r="DP440" s="27" t="str">
        <f t="shared" si="1058"/>
        <v/>
      </c>
      <c r="DQ440" s="27" t="str">
        <f t="shared" si="1058"/>
        <v/>
      </c>
      <c r="DR440" s="27" t="str">
        <f t="shared" si="1058"/>
        <v/>
      </c>
      <c r="DS440" s="27" t="str">
        <f t="shared" si="1058"/>
        <v/>
      </c>
      <c r="DT440" s="27" t="str">
        <f t="shared" si="1058"/>
        <v/>
      </c>
      <c r="DU440" s="27" t="str">
        <f t="shared" si="1058"/>
        <v/>
      </c>
      <c r="DV440" s="27" t="str">
        <f t="shared" si="1058"/>
        <v/>
      </c>
      <c r="DX440" s="39" t="s">
        <v>214</v>
      </c>
      <c r="DY440" s="29">
        <v>1</v>
      </c>
      <c r="DZ440" s="27" t="str">
        <f t="shared" ref="DZ440:FV440" si="1059">IF(DZ359="","",INDEX($B$120:$B$153,MATCH(DZ359,$C$120:$C$153,0)))</f>
        <v/>
      </c>
      <c r="EA440" s="27" t="str">
        <f t="shared" si="1059"/>
        <v/>
      </c>
      <c r="EB440" s="27" t="str">
        <f t="shared" si="1059"/>
        <v/>
      </c>
      <c r="EC440" s="27" t="str">
        <f t="shared" si="1059"/>
        <v/>
      </c>
      <c r="ED440" s="27" t="str">
        <f t="shared" si="1059"/>
        <v/>
      </c>
      <c r="EE440" s="27" t="str">
        <f t="shared" si="1059"/>
        <v/>
      </c>
      <c r="EF440" s="27" t="str">
        <f t="shared" si="1059"/>
        <v/>
      </c>
      <c r="EG440" s="27" t="str">
        <f t="shared" si="1059"/>
        <v/>
      </c>
      <c r="EH440" s="27" t="str">
        <f t="shared" si="1059"/>
        <v/>
      </c>
      <c r="EI440" s="27" t="str">
        <f t="shared" si="1059"/>
        <v/>
      </c>
      <c r="EJ440" s="27" t="str">
        <f t="shared" si="1059"/>
        <v/>
      </c>
      <c r="EK440" s="27" t="str">
        <f t="shared" si="1059"/>
        <v/>
      </c>
      <c r="EL440" s="27" t="str">
        <f t="shared" si="1059"/>
        <v/>
      </c>
      <c r="EM440" s="27" t="str">
        <f t="shared" si="1059"/>
        <v/>
      </c>
      <c r="EN440" s="27" t="str">
        <f t="shared" si="1059"/>
        <v/>
      </c>
      <c r="EO440" s="27" t="str">
        <f t="shared" si="1059"/>
        <v/>
      </c>
      <c r="EP440" s="27" t="str">
        <f t="shared" si="1059"/>
        <v/>
      </c>
      <c r="EQ440" s="27" t="str">
        <f t="shared" si="1059"/>
        <v/>
      </c>
      <c r="ER440" s="27" t="str">
        <f t="shared" si="1059"/>
        <v/>
      </c>
      <c r="ES440" s="27" t="str">
        <f t="shared" si="1059"/>
        <v/>
      </c>
      <c r="ET440" s="27" t="str">
        <f t="shared" si="1059"/>
        <v/>
      </c>
      <c r="EU440" s="27" t="str">
        <f t="shared" si="1059"/>
        <v/>
      </c>
      <c r="EV440" s="27" t="str">
        <f t="shared" si="1059"/>
        <v/>
      </c>
      <c r="EX440" s="39" t="s">
        <v>214</v>
      </c>
      <c r="EY440" s="29">
        <v>1</v>
      </c>
      <c r="EZ440" s="27" t="str">
        <f t="shared" ref="EZ440:FU440" si="1060">IF(EZ359="","",INDEX($B$120:$B$153,MATCH(EZ359,$C$120:$C$153,0)))</f>
        <v/>
      </c>
      <c r="FA440" s="27" t="str">
        <f t="shared" si="1060"/>
        <v/>
      </c>
      <c r="FB440" s="27" t="str">
        <f t="shared" si="1060"/>
        <v/>
      </c>
      <c r="FC440" s="27" t="str">
        <f t="shared" si="1060"/>
        <v/>
      </c>
      <c r="FD440" s="27" t="str">
        <f t="shared" si="1060"/>
        <v/>
      </c>
      <c r="FE440" s="27" t="str">
        <f t="shared" si="1060"/>
        <v/>
      </c>
      <c r="FF440" s="27" t="str">
        <f t="shared" si="1060"/>
        <v/>
      </c>
      <c r="FG440" s="27" t="str">
        <f t="shared" si="1060"/>
        <v/>
      </c>
      <c r="FH440" s="27" t="str">
        <f t="shared" si="1060"/>
        <v/>
      </c>
      <c r="FI440" s="27" t="str">
        <f t="shared" si="1060"/>
        <v/>
      </c>
      <c r="FJ440" s="27" t="str">
        <f t="shared" si="1060"/>
        <v/>
      </c>
      <c r="FK440" s="27" t="str">
        <f t="shared" si="1060"/>
        <v/>
      </c>
      <c r="FL440" s="27" t="str">
        <f t="shared" si="1060"/>
        <v/>
      </c>
      <c r="FM440" s="27" t="str">
        <f t="shared" si="1060"/>
        <v/>
      </c>
      <c r="FN440" s="27" t="str">
        <f t="shared" si="1060"/>
        <v/>
      </c>
      <c r="FO440" s="27" t="str">
        <f t="shared" si="1060"/>
        <v/>
      </c>
      <c r="FP440" s="27" t="str">
        <f t="shared" si="1060"/>
        <v/>
      </c>
      <c r="FQ440" s="27" t="str">
        <f t="shared" si="1060"/>
        <v/>
      </c>
      <c r="FR440" s="27" t="str">
        <f t="shared" si="1060"/>
        <v/>
      </c>
      <c r="FS440" s="27" t="str">
        <f t="shared" si="1060"/>
        <v/>
      </c>
      <c r="FT440" s="27" t="str">
        <f t="shared" si="1060"/>
        <v/>
      </c>
      <c r="FU440" s="27" t="str">
        <f t="shared" si="1060"/>
        <v/>
      </c>
      <c r="FV440" s="27" t="str">
        <f t="shared" si="1059"/>
        <v/>
      </c>
    </row>
    <row r="441" spans="35:178" x14ac:dyDescent="0.25">
      <c r="AI441"/>
      <c r="AJ441" s="68"/>
      <c r="AW441" s="39" t="s">
        <v>214</v>
      </c>
      <c r="AX441" s="29">
        <v>2</v>
      </c>
      <c r="AY441" s="27" t="str">
        <f t="shared" si="922"/>
        <v>Дубак О.Н.</v>
      </c>
      <c r="AZ441" s="27" t="str">
        <f t="shared" si="923"/>
        <v>Коршак О.С.</v>
      </c>
      <c r="BA441" s="27" t="str">
        <f t="shared" si="924"/>
        <v>Березка Г.А.</v>
      </c>
      <c r="BB441" s="27" t="str">
        <f t="shared" si="925"/>
        <v>Каспер В.И.</v>
      </c>
      <c r="BC441" s="27" t="str">
        <f t="shared" si="926"/>
        <v>Червоная Т.Р. / Хоменко Ю.В.</v>
      </c>
      <c r="BD441" s="27" t="str">
        <f t="shared" si="927"/>
        <v>Бородач Е.В.</v>
      </c>
      <c r="BE441" s="27" t="str">
        <f t="shared" si="928"/>
        <v>Бинкевич И.В.</v>
      </c>
      <c r="BF441" s="27" t="str">
        <f t="shared" si="929"/>
        <v>Мохарь Н.А.</v>
      </c>
      <c r="BG441" s="27" t="str">
        <f t="shared" si="930"/>
        <v>Вайтусенок Л.А.</v>
      </c>
      <c r="BH441" s="27" t="str">
        <f t="shared" si="931"/>
        <v>Милейко Е.С.</v>
      </c>
      <c r="BI441" s="27" t="str">
        <f t="shared" si="932"/>
        <v>Малахова Е.С. / Борисевич Л. А. / Дембя М.Э.</v>
      </c>
      <c r="BJ441" s="27" t="str">
        <f t="shared" si="933"/>
        <v>Василевская А.В. / Ярмантович К.В.</v>
      </c>
      <c r="BK441" s="27" t="str">
        <f t="shared" si="934"/>
        <v>Захарова Т.И.</v>
      </c>
      <c r="BL441" s="27" t="str">
        <f t="shared" si="935"/>
        <v>Новогродская С.Г.</v>
      </c>
      <c r="BM441" s="27" t="str">
        <f t="shared" si="936"/>
        <v>Орда В.Т. / Семашко Г.М.</v>
      </c>
      <c r="BN441" s="27" t="str">
        <f t="shared" si="937"/>
        <v>Жегало Т.В.</v>
      </c>
      <c r="BO441" s="27" t="str">
        <f t="shared" si="938"/>
        <v>Власевич С.П. / Ярошевич Е. В.</v>
      </c>
      <c r="BP441" s="27" t="str">
        <f t="shared" si="939"/>
        <v/>
      </c>
      <c r="BQ441" s="27" t="str">
        <f t="shared" si="940"/>
        <v/>
      </c>
      <c r="BR441" s="27" t="str">
        <f t="shared" si="941"/>
        <v/>
      </c>
      <c r="BS441" s="27" t="str">
        <f t="shared" si="942"/>
        <v/>
      </c>
      <c r="BT441" s="27" t="str">
        <f t="shared" si="943"/>
        <v/>
      </c>
      <c r="BU441" s="27" t="str">
        <f t="shared" si="944"/>
        <v/>
      </c>
      <c r="BW441" s="39" t="s">
        <v>214</v>
      </c>
      <c r="BX441" s="29">
        <v>2</v>
      </c>
      <c r="BY441" s="27" t="str">
        <f t="shared" ref="BY441:CU441" si="1061">IF(BY360="","",INDEX($B$120:$B$153,MATCH(BY360,$C$120:$C$153,0)))</f>
        <v>Дубак О.Н.</v>
      </c>
      <c r="BZ441" s="27" t="str">
        <f t="shared" si="1061"/>
        <v>Коршак О.С.</v>
      </c>
      <c r="CA441" s="27" t="str">
        <f t="shared" si="1061"/>
        <v>Березка Г.А.</v>
      </c>
      <c r="CB441" s="27" t="str">
        <f t="shared" si="1061"/>
        <v>Каспер В.И.</v>
      </c>
      <c r="CC441" s="27" t="str">
        <f t="shared" si="1061"/>
        <v>Червоная Т.Р.</v>
      </c>
      <c r="CD441" s="27" t="str">
        <f t="shared" si="1061"/>
        <v>Бородач Е.В.</v>
      </c>
      <c r="CE441" s="27" t="str">
        <f t="shared" si="1061"/>
        <v>Бинкевич И.В.</v>
      </c>
      <c r="CF441" s="27" t="str">
        <f t="shared" si="1061"/>
        <v>Мохарь Н.А.</v>
      </c>
      <c r="CG441" s="27" t="str">
        <f t="shared" si="1061"/>
        <v>Вайтусенок Л.А.</v>
      </c>
      <c r="CH441" s="27" t="str">
        <f t="shared" si="1061"/>
        <v>Милейко Е.С.</v>
      </c>
      <c r="CI441" s="27" t="str">
        <f t="shared" si="1061"/>
        <v>Малахова Е.С.</v>
      </c>
      <c r="CJ441" s="27" t="str">
        <f t="shared" si="1061"/>
        <v>Василевская А.В.</v>
      </c>
      <c r="CK441" s="27" t="str">
        <f t="shared" si="1061"/>
        <v>Захарова Т.И.</v>
      </c>
      <c r="CL441" s="27" t="str">
        <f t="shared" si="1061"/>
        <v>Новогродская С.Г.</v>
      </c>
      <c r="CM441" s="27" t="str">
        <f t="shared" si="1061"/>
        <v>Орда В.Т.</v>
      </c>
      <c r="CN441" s="27" t="str">
        <f t="shared" si="1061"/>
        <v>Жегало Т.В.</v>
      </c>
      <c r="CO441" s="27" t="str">
        <f t="shared" si="1061"/>
        <v>Власевич С.П.</v>
      </c>
      <c r="CP441" s="27" t="str">
        <f t="shared" si="1061"/>
        <v/>
      </c>
      <c r="CQ441" s="27" t="str">
        <f t="shared" si="1061"/>
        <v/>
      </c>
      <c r="CR441" s="27" t="str">
        <f t="shared" si="1061"/>
        <v/>
      </c>
      <c r="CS441" s="27" t="str">
        <f t="shared" si="1061"/>
        <v/>
      </c>
      <c r="CT441" s="27" t="str">
        <f t="shared" si="1061"/>
        <v/>
      </c>
      <c r="CU441" s="27" t="str">
        <f t="shared" si="1061"/>
        <v/>
      </c>
      <c r="CX441" s="39" t="s">
        <v>214</v>
      </c>
      <c r="CY441" s="29">
        <v>2</v>
      </c>
      <c r="CZ441" s="27" t="str">
        <f t="shared" ref="CZ441:DV441" si="1062">IF(CZ360="","",INDEX($B$120:$B$153,MATCH(CZ360,$C$120:$C$153,0)))</f>
        <v/>
      </c>
      <c r="DA441" s="27" t="str">
        <f t="shared" si="1062"/>
        <v/>
      </c>
      <c r="DB441" s="27" t="str">
        <f t="shared" si="1062"/>
        <v/>
      </c>
      <c r="DC441" s="27" t="str">
        <f t="shared" si="1062"/>
        <v/>
      </c>
      <c r="DD441" s="27" t="str">
        <f t="shared" si="1062"/>
        <v>Хоменко Ю.В.</v>
      </c>
      <c r="DE441" s="27" t="str">
        <f t="shared" si="1062"/>
        <v/>
      </c>
      <c r="DF441" s="27" t="str">
        <f t="shared" si="1062"/>
        <v/>
      </c>
      <c r="DG441" s="27" t="str">
        <f t="shared" si="1062"/>
        <v/>
      </c>
      <c r="DH441" s="27" t="str">
        <f t="shared" si="1062"/>
        <v/>
      </c>
      <c r="DI441" s="27" t="str">
        <f t="shared" si="1062"/>
        <v/>
      </c>
      <c r="DJ441" s="27" t="str">
        <f t="shared" si="1062"/>
        <v>Борисевич Л. А.</v>
      </c>
      <c r="DK441" s="27" t="str">
        <f t="shared" si="1062"/>
        <v>Ярмантович К.В.</v>
      </c>
      <c r="DL441" s="27" t="str">
        <f t="shared" si="1062"/>
        <v/>
      </c>
      <c r="DM441" s="27" t="str">
        <f t="shared" si="1062"/>
        <v/>
      </c>
      <c r="DN441" s="27" t="str">
        <f t="shared" si="1062"/>
        <v>Семашко Г.М.</v>
      </c>
      <c r="DO441" s="27" t="str">
        <f t="shared" si="1062"/>
        <v/>
      </c>
      <c r="DP441" s="27" t="str">
        <f t="shared" si="1062"/>
        <v>Ярошевич Е. В.</v>
      </c>
      <c r="DQ441" s="27" t="str">
        <f t="shared" si="1062"/>
        <v/>
      </c>
      <c r="DR441" s="27" t="str">
        <f t="shared" si="1062"/>
        <v/>
      </c>
      <c r="DS441" s="27" t="str">
        <f t="shared" si="1062"/>
        <v/>
      </c>
      <c r="DT441" s="27" t="str">
        <f t="shared" si="1062"/>
        <v/>
      </c>
      <c r="DU441" s="27" t="str">
        <f t="shared" si="1062"/>
        <v/>
      </c>
      <c r="DV441" s="27" t="str">
        <f t="shared" si="1062"/>
        <v/>
      </c>
      <c r="DX441" s="39" t="s">
        <v>214</v>
      </c>
      <c r="DY441" s="29">
        <v>2</v>
      </c>
      <c r="DZ441" s="27" t="str">
        <f t="shared" ref="DZ441:FV441" si="1063">IF(DZ360="","",INDEX($B$120:$B$153,MATCH(DZ360,$C$120:$C$153,0)))</f>
        <v/>
      </c>
      <c r="EA441" s="27" t="str">
        <f t="shared" si="1063"/>
        <v/>
      </c>
      <c r="EB441" s="27" t="str">
        <f t="shared" si="1063"/>
        <v/>
      </c>
      <c r="EC441" s="27" t="str">
        <f t="shared" si="1063"/>
        <v/>
      </c>
      <c r="ED441" s="27" t="str">
        <f t="shared" si="1063"/>
        <v/>
      </c>
      <c r="EE441" s="27" t="str">
        <f t="shared" si="1063"/>
        <v/>
      </c>
      <c r="EF441" s="27" t="str">
        <f t="shared" si="1063"/>
        <v/>
      </c>
      <c r="EG441" s="27" t="str">
        <f t="shared" si="1063"/>
        <v/>
      </c>
      <c r="EH441" s="27" t="str">
        <f t="shared" si="1063"/>
        <v/>
      </c>
      <c r="EI441" s="27" t="str">
        <f t="shared" si="1063"/>
        <v/>
      </c>
      <c r="EJ441" s="27" t="str">
        <f t="shared" si="1063"/>
        <v>Дембя М.Э.</v>
      </c>
      <c r="EK441" s="27" t="str">
        <f t="shared" si="1063"/>
        <v/>
      </c>
      <c r="EL441" s="27" t="str">
        <f t="shared" si="1063"/>
        <v/>
      </c>
      <c r="EM441" s="27" t="str">
        <f t="shared" si="1063"/>
        <v/>
      </c>
      <c r="EN441" s="27" t="str">
        <f t="shared" si="1063"/>
        <v/>
      </c>
      <c r="EO441" s="27" t="str">
        <f t="shared" si="1063"/>
        <v/>
      </c>
      <c r="EP441" s="27" t="str">
        <f t="shared" si="1063"/>
        <v/>
      </c>
      <c r="EQ441" s="27" t="str">
        <f t="shared" si="1063"/>
        <v/>
      </c>
      <c r="ER441" s="27" t="str">
        <f t="shared" si="1063"/>
        <v/>
      </c>
      <c r="ES441" s="27" t="str">
        <f t="shared" si="1063"/>
        <v/>
      </c>
      <c r="ET441" s="27" t="str">
        <f t="shared" si="1063"/>
        <v/>
      </c>
      <c r="EU441" s="27" t="str">
        <f t="shared" si="1063"/>
        <v/>
      </c>
      <c r="EV441" s="27" t="str">
        <f t="shared" si="1063"/>
        <v/>
      </c>
      <c r="EX441" s="39" t="s">
        <v>214</v>
      </c>
      <c r="EY441" s="29">
        <v>2</v>
      </c>
      <c r="EZ441" s="27" t="str">
        <f t="shared" ref="EZ441:FU441" si="1064">IF(EZ360="","",INDEX($B$120:$B$153,MATCH(EZ360,$C$120:$C$153,0)))</f>
        <v/>
      </c>
      <c r="FA441" s="27" t="str">
        <f t="shared" si="1064"/>
        <v/>
      </c>
      <c r="FB441" s="27" t="str">
        <f t="shared" si="1064"/>
        <v/>
      </c>
      <c r="FC441" s="27" t="str">
        <f t="shared" si="1064"/>
        <v/>
      </c>
      <c r="FD441" s="27" t="str">
        <f t="shared" si="1064"/>
        <v/>
      </c>
      <c r="FE441" s="27" t="str">
        <f t="shared" si="1064"/>
        <v/>
      </c>
      <c r="FF441" s="27" t="str">
        <f t="shared" si="1064"/>
        <v/>
      </c>
      <c r="FG441" s="27" t="str">
        <f t="shared" si="1064"/>
        <v/>
      </c>
      <c r="FH441" s="27" t="str">
        <f t="shared" si="1064"/>
        <v/>
      </c>
      <c r="FI441" s="27" t="str">
        <f t="shared" si="1064"/>
        <v/>
      </c>
      <c r="FJ441" s="27" t="str">
        <f t="shared" si="1064"/>
        <v/>
      </c>
      <c r="FK441" s="27" t="str">
        <f t="shared" si="1064"/>
        <v/>
      </c>
      <c r="FL441" s="27" t="str">
        <f t="shared" si="1064"/>
        <v/>
      </c>
      <c r="FM441" s="27" t="str">
        <f t="shared" si="1064"/>
        <v/>
      </c>
      <c r="FN441" s="27" t="str">
        <f t="shared" si="1064"/>
        <v/>
      </c>
      <c r="FO441" s="27" t="str">
        <f t="shared" si="1064"/>
        <v/>
      </c>
      <c r="FP441" s="27" t="str">
        <f t="shared" si="1064"/>
        <v/>
      </c>
      <c r="FQ441" s="27" t="str">
        <f t="shared" si="1064"/>
        <v/>
      </c>
      <c r="FR441" s="27" t="str">
        <f t="shared" si="1064"/>
        <v/>
      </c>
      <c r="FS441" s="27" t="str">
        <f t="shared" si="1064"/>
        <v/>
      </c>
      <c r="FT441" s="27" t="str">
        <f t="shared" si="1064"/>
        <v/>
      </c>
      <c r="FU441" s="27" t="str">
        <f t="shared" si="1064"/>
        <v/>
      </c>
      <c r="FV441" s="27" t="str">
        <f t="shared" si="1063"/>
        <v/>
      </c>
    </row>
    <row r="442" spans="35:178" x14ac:dyDescent="0.25">
      <c r="AI442"/>
      <c r="AJ442" s="68"/>
      <c r="AW442" s="39" t="s">
        <v>214</v>
      </c>
      <c r="AX442" s="29">
        <v>3</v>
      </c>
      <c r="AY442" s="27" t="str">
        <f t="shared" si="922"/>
        <v>Сокол Н.В.</v>
      </c>
      <c r="AZ442" s="27" t="str">
        <f t="shared" si="923"/>
        <v>Нехаева Л.И.</v>
      </c>
      <c r="BA442" s="27" t="str">
        <f t="shared" si="924"/>
        <v>Лозовская А.С.</v>
      </c>
      <c r="BB442" s="27" t="str">
        <f t="shared" si="925"/>
        <v>Новогродская С.Г.</v>
      </c>
      <c r="BC442" s="27" t="str">
        <f t="shared" si="926"/>
        <v>Бородач Е.В.</v>
      </c>
      <c r="BD442" s="27" t="str">
        <f t="shared" si="927"/>
        <v>Березка Г.А.</v>
      </c>
      <c r="BE442" s="27" t="str">
        <f t="shared" si="928"/>
        <v>Семашко Г.М.</v>
      </c>
      <c r="BF442" s="27" t="str">
        <f t="shared" si="929"/>
        <v>Червоная Т.Р. / Хоменко Ю.В.</v>
      </c>
      <c r="BG442" s="27" t="str">
        <f t="shared" si="930"/>
        <v>Вайтусенок Л.А.</v>
      </c>
      <c r="BH442" s="27" t="str">
        <f t="shared" si="931"/>
        <v>Власевич С.П. / Малахова Е.С.</v>
      </c>
      <c r="BI442" s="27" t="str">
        <f t="shared" si="932"/>
        <v>Дубак О.Н.</v>
      </c>
      <c r="BJ442" s="27" t="str">
        <f t="shared" si="933"/>
        <v>Орда В.Т.</v>
      </c>
      <c r="BK442" s="27" t="str">
        <f t="shared" si="934"/>
        <v>Ярошевич Е. В. / Дембя М.Э. / Псыщаница Н.Н.</v>
      </c>
      <c r="BL442" s="27" t="str">
        <f t="shared" si="935"/>
        <v>Василевская А.В. / Ярмантович К.В.</v>
      </c>
      <c r="BM442" s="27" t="str">
        <f t="shared" si="936"/>
        <v>Жегало Т.В.</v>
      </c>
      <c r="BN442" s="27" t="str">
        <f t="shared" si="937"/>
        <v>Каспер В.И. / Морозов А.Ю.</v>
      </c>
      <c r="BO442" s="27" t="str">
        <f t="shared" si="938"/>
        <v>Милейко Е.С. / Мохарь Н.А.</v>
      </c>
      <c r="BP442" s="27" t="str">
        <f t="shared" si="939"/>
        <v/>
      </c>
      <c r="BQ442" s="27" t="str">
        <f t="shared" si="940"/>
        <v/>
      </c>
      <c r="BR442" s="27" t="str">
        <f t="shared" si="941"/>
        <v/>
      </c>
      <c r="BS442" s="27" t="str">
        <f t="shared" si="942"/>
        <v/>
      </c>
      <c r="BT442" s="27" t="str">
        <f t="shared" si="943"/>
        <v/>
      </c>
      <c r="BU442" s="27" t="str">
        <f t="shared" si="944"/>
        <v/>
      </c>
      <c r="BW442" s="39" t="s">
        <v>214</v>
      </c>
      <c r="BX442" s="29">
        <v>3</v>
      </c>
      <c r="BY442" s="27" t="str">
        <f t="shared" ref="BY442:CU442" si="1065">IF(BY361="","",INDEX($B$120:$B$153,MATCH(BY361,$C$120:$C$153,0)))</f>
        <v>Сокол Н.В.</v>
      </c>
      <c r="BZ442" s="27" t="str">
        <f t="shared" si="1065"/>
        <v>Нехаева Л.И.</v>
      </c>
      <c r="CA442" s="27" t="str">
        <f t="shared" si="1065"/>
        <v>Лозовская А.С.</v>
      </c>
      <c r="CB442" s="27" t="str">
        <f t="shared" si="1065"/>
        <v>Новогродская С.Г.</v>
      </c>
      <c r="CC442" s="27" t="str">
        <f t="shared" si="1065"/>
        <v>Бородач Е.В.</v>
      </c>
      <c r="CD442" s="27" t="str">
        <f t="shared" si="1065"/>
        <v>Березка Г.А.</v>
      </c>
      <c r="CE442" s="27" t="str">
        <f t="shared" si="1065"/>
        <v>Семашко Г.М.</v>
      </c>
      <c r="CF442" s="27" t="str">
        <f t="shared" si="1065"/>
        <v>Червоная Т.Р.</v>
      </c>
      <c r="CG442" s="27" t="str">
        <f t="shared" si="1065"/>
        <v>Вайтусенок Л.А.</v>
      </c>
      <c r="CH442" s="27" t="str">
        <f t="shared" si="1065"/>
        <v>Власевич С.П.</v>
      </c>
      <c r="CI442" s="27" t="str">
        <f t="shared" si="1065"/>
        <v>Дубак О.Н.</v>
      </c>
      <c r="CJ442" s="27" t="str">
        <f t="shared" si="1065"/>
        <v>Орда В.Т.</v>
      </c>
      <c r="CK442" s="27" t="str">
        <f t="shared" si="1065"/>
        <v>Ярошевич Е. В.</v>
      </c>
      <c r="CL442" s="27" t="str">
        <f t="shared" si="1065"/>
        <v>Василевская А.В.</v>
      </c>
      <c r="CM442" s="27" t="str">
        <f t="shared" si="1065"/>
        <v>Жегало Т.В.</v>
      </c>
      <c r="CN442" s="27" t="str">
        <f t="shared" si="1065"/>
        <v>Каспер В.И.</v>
      </c>
      <c r="CO442" s="27" t="str">
        <f t="shared" si="1065"/>
        <v>Милейко Е.С.</v>
      </c>
      <c r="CP442" s="27" t="str">
        <f t="shared" si="1065"/>
        <v/>
      </c>
      <c r="CQ442" s="27" t="str">
        <f t="shared" si="1065"/>
        <v/>
      </c>
      <c r="CR442" s="27" t="str">
        <f t="shared" si="1065"/>
        <v/>
      </c>
      <c r="CS442" s="27" t="str">
        <f t="shared" si="1065"/>
        <v/>
      </c>
      <c r="CT442" s="27" t="str">
        <f t="shared" si="1065"/>
        <v/>
      </c>
      <c r="CU442" s="27" t="str">
        <f t="shared" si="1065"/>
        <v/>
      </c>
      <c r="CX442" s="39" t="s">
        <v>214</v>
      </c>
      <c r="CY442" s="29">
        <v>3</v>
      </c>
      <c r="CZ442" s="27" t="str">
        <f t="shared" ref="CZ442:DV442" si="1066">IF(CZ361="","",INDEX($B$120:$B$153,MATCH(CZ361,$C$120:$C$153,0)))</f>
        <v/>
      </c>
      <c r="DA442" s="27" t="str">
        <f t="shared" si="1066"/>
        <v/>
      </c>
      <c r="DB442" s="27" t="str">
        <f t="shared" si="1066"/>
        <v/>
      </c>
      <c r="DC442" s="27" t="str">
        <f t="shared" si="1066"/>
        <v/>
      </c>
      <c r="DD442" s="27" t="str">
        <f t="shared" si="1066"/>
        <v/>
      </c>
      <c r="DE442" s="27" t="str">
        <f t="shared" si="1066"/>
        <v/>
      </c>
      <c r="DF442" s="27" t="str">
        <f t="shared" si="1066"/>
        <v/>
      </c>
      <c r="DG442" s="27" t="str">
        <f t="shared" si="1066"/>
        <v>Хоменко Ю.В.</v>
      </c>
      <c r="DH442" s="27" t="str">
        <f t="shared" si="1066"/>
        <v/>
      </c>
      <c r="DI442" s="27" t="str">
        <f t="shared" si="1066"/>
        <v>Малахова Е.С.</v>
      </c>
      <c r="DJ442" s="27" t="str">
        <f t="shared" si="1066"/>
        <v/>
      </c>
      <c r="DK442" s="27" t="str">
        <f t="shared" si="1066"/>
        <v/>
      </c>
      <c r="DL442" s="27" t="str">
        <f t="shared" si="1066"/>
        <v>Дембя М.Э.</v>
      </c>
      <c r="DM442" s="27" t="str">
        <f t="shared" si="1066"/>
        <v>Ярмантович К.В.</v>
      </c>
      <c r="DN442" s="27" t="str">
        <f t="shared" si="1066"/>
        <v/>
      </c>
      <c r="DO442" s="27" t="str">
        <f t="shared" si="1066"/>
        <v>Морозов А.Ю.</v>
      </c>
      <c r="DP442" s="27" t="str">
        <f t="shared" si="1066"/>
        <v>Мохарь Н.А.</v>
      </c>
      <c r="DQ442" s="27" t="str">
        <f t="shared" si="1066"/>
        <v/>
      </c>
      <c r="DR442" s="27" t="str">
        <f t="shared" si="1066"/>
        <v/>
      </c>
      <c r="DS442" s="27" t="str">
        <f t="shared" si="1066"/>
        <v/>
      </c>
      <c r="DT442" s="27" t="str">
        <f t="shared" si="1066"/>
        <v/>
      </c>
      <c r="DU442" s="27" t="str">
        <f t="shared" si="1066"/>
        <v/>
      </c>
      <c r="DV442" s="27" t="str">
        <f t="shared" si="1066"/>
        <v/>
      </c>
      <c r="DX442" s="39" t="s">
        <v>214</v>
      </c>
      <c r="DY442" s="29">
        <v>3</v>
      </c>
      <c r="DZ442" s="27" t="str">
        <f t="shared" ref="DZ442:FV442" si="1067">IF(DZ361="","",INDEX($B$120:$B$153,MATCH(DZ361,$C$120:$C$153,0)))</f>
        <v/>
      </c>
      <c r="EA442" s="27" t="str">
        <f t="shared" si="1067"/>
        <v/>
      </c>
      <c r="EB442" s="27" t="str">
        <f t="shared" si="1067"/>
        <v/>
      </c>
      <c r="EC442" s="27" t="str">
        <f t="shared" si="1067"/>
        <v/>
      </c>
      <c r="ED442" s="27" t="str">
        <f t="shared" si="1067"/>
        <v/>
      </c>
      <c r="EE442" s="27" t="str">
        <f t="shared" si="1067"/>
        <v/>
      </c>
      <c r="EF442" s="27" t="str">
        <f t="shared" si="1067"/>
        <v/>
      </c>
      <c r="EG442" s="27" t="str">
        <f t="shared" si="1067"/>
        <v/>
      </c>
      <c r="EH442" s="27" t="str">
        <f t="shared" si="1067"/>
        <v/>
      </c>
      <c r="EI442" s="27" t="str">
        <f t="shared" si="1067"/>
        <v/>
      </c>
      <c r="EJ442" s="27" t="str">
        <f t="shared" si="1067"/>
        <v/>
      </c>
      <c r="EK442" s="27" t="str">
        <f t="shared" si="1067"/>
        <v/>
      </c>
      <c r="EL442" s="27" t="str">
        <f t="shared" si="1067"/>
        <v>Псыщаница Н.Н.</v>
      </c>
      <c r="EM442" s="27" t="str">
        <f t="shared" si="1067"/>
        <v/>
      </c>
      <c r="EN442" s="27" t="str">
        <f t="shared" si="1067"/>
        <v/>
      </c>
      <c r="EO442" s="27" t="str">
        <f t="shared" si="1067"/>
        <v/>
      </c>
      <c r="EP442" s="27" t="str">
        <f t="shared" si="1067"/>
        <v/>
      </c>
      <c r="EQ442" s="27" t="str">
        <f t="shared" si="1067"/>
        <v/>
      </c>
      <c r="ER442" s="27" t="str">
        <f t="shared" si="1067"/>
        <v/>
      </c>
      <c r="ES442" s="27" t="str">
        <f t="shared" si="1067"/>
        <v/>
      </c>
      <c r="ET442" s="27" t="str">
        <f t="shared" si="1067"/>
        <v/>
      </c>
      <c r="EU442" s="27" t="str">
        <f t="shared" si="1067"/>
        <v/>
      </c>
      <c r="EV442" s="27" t="str">
        <f t="shared" si="1067"/>
        <v/>
      </c>
      <c r="EX442" s="39" t="s">
        <v>214</v>
      </c>
      <c r="EY442" s="29">
        <v>3</v>
      </c>
      <c r="EZ442" s="27" t="str">
        <f t="shared" ref="EZ442:FU442" si="1068">IF(EZ361="","",INDEX($B$120:$B$153,MATCH(EZ361,$C$120:$C$153,0)))</f>
        <v/>
      </c>
      <c r="FA442" s="27" t="str">
        <f t="shared" si="1068"/>
        <v/>
      </c>
      <c r="FB442" s="27" t="str">
        <f t="shared" si="1068"/>
        <v/>
      </c>
      <c r="FC442" s="27" t="str">
        <f t="shared" si="1068"/>
        <v/>
      </c>
      <c r="FD442" s="27" t="str">
        <f t="shared" si="1068"/>
        <v/>
      </c>
      <c r="FE442" s="27" t="str">
        <f t="shared" si="1068"/>
        <v/>
      </c>
      <c r="FF442" s="27" t="str">
        <f t="shared" si="1068"/>
        <v/>
      </c>
      <c r="FG442" s="27" t="str">
        <f t="shared" si="1068"/>
        <v/>
      </c>
      <c r="FH442" s="27" t="str">
        <f t="shared" si="1068"/>
        <v/>
      </c>
      <c r="FI442" s="27" t="str">
        <f t="shared" si="1068"/>
        <v/>
      </c>
      <c r="FJ442" s="27" t="str">
        <f t="shared" si="1068"/>
        <v/>
      </c>
      <c r="FK442" s="27" t="str">
        <f t="shared" si="1068"/>
        <v/>
      </c>
      <c r="FL442" s="27" t="str">
        <f t="shared" si="1068"/>
        <v/>
      </c>
      <c r="FM442" s="27" t="str">
        <f t="shared" si="1068"/>
        <v/>
      </c>
      <c r="FN442" s="27" t="str">
        <f t="shared" si="1068"/>
        <v/>
      </c>
      <c r="FO442" s="27" t="str">
        <f t="shared" si="1068"/>
        <v/>
      </c>
      <c r="FP442" s="27" t="str">
        <f t="shared" si="1068"/>
        <v/>
      </c>
      <c r="FQ442" s="27" t="str">
        <f t="shared" si="1068"/>
        <v/>
      </c>
      <c r="FR442" s="27" t="str">
        <f t="shared" si="1068"/>
        <v/>
      </c>
      <c r="FS442" s="27" t="str">
        <f t="shared" si="1068"/>
        <v/>
      </c>
      <c r="FT442" s="27" t="str">
        <f t="shared" si="1068"/>
        <v/>
      </c>
      <c r="FU442" s="27" t="str">
        <f t="shared" si="1068"/>
        <v/>
      </c>
      <c r="FV442" s="27" t="str">
        <f t="shared" si="1067"/>
        <v/>
      </c>
    </row>
    <row r="443" spans="35:178" x14ac:dyDescent="0.25">
      <c r="AI443"/>
      <c r="AJ443" s="68"/>
      <c r="AW443" s="39" t="s">
        <v>214</v>
      </c>
      <c r="AX443" s="29">
        <v>4</v>
      </c>
      <c r="AY443" s="27" t="str">
        <f t="shared" si="922"/>
        <v>Каспер В.И.</v>
      </c>
      <c r="AZ443" s="27" t="str">
        <f t="shared" si="923"/>
        <v>Лозовская А.С.</v>
      </c>
      <c r="BA443" s="27" t="str">
        <f t="shared" si="924"/>
        <v>Коршак О.С.</v>
      </c>
      <c r="BB443" s="27" t="str">
        <f t="shared" si="925"/>
        <v>Бинкевич И.В.</v>
      </c>
      <c r="BC443" s="27" t="str">
        <f t="shared" si="926"/>
        <v>Василевская А.В. / Ярмантович К.В.</v>
      </c>
      <c r="BD443" s="27" t="str">
        <f t="shared" si="927"/>
        <v>Власевич С.П. / Дембя М.Э.</v>
      </c>
      <c r="BE443" s="27" t="str">
        <f t="shared" si="928"/>
        <v>Новогродская С.Г.</v>
      </c>
      <c r="BF443" s="27" t="str">
        <f t="shared" si="929"/>
        <v>Червоная Т.Р. / Хоменко Ю.В.</v>
      </c>
      <c r="BG443" s="27" t="str">
        <f t="shared" si="930"/>
        <v>Сокол Н.В.</v>
      </c>
      <c r="BH443" s="27" t="str">
        <f t="shared" si="931"/>
        <v>Малахова Е.С. / Ярошевич Е. В.</v>
      </c>
      <c r="BI443" s="27" t="str">
        <f t="shared" si="932"/>
        <v>Змитревич А.Ю.</v>
      </c>
      <c r="BJ443" s="27" t="str">
        <f t="shared" si="933"/>
        <v>Дубак О.Н.</v>
      </c>
      <c r="BK443" s="27" t="str">
        <f t="shared" si="934"/>
        <v>Жегало Т.В.</v>
      </c>
      <c r="BL443" s="27" t="str">
        <f t="shared" si="935"/>
        <v>Семашко Г.М.</v>
      </c>
      <c r="BM443" s="27" t="str">
        <f t="shared" si="936"/>
        <v>Бородач Е.В.</v>
      </c>
      <c r="BN443" s="27" t="str">
        <f t="shared" si="937"/>
        <v>Орда В.Т.</v>
      </c>
      <c r="BO443" s="27" t="str">
        <f t="shared" si="938"/>
        <v>Мохарь Н.А. / Милейко Е.С.</v>
      </c>
      <c r="BP443" s="27" t="str">
        <f t="shared" si="939"/>
        <v/>
      </c>
      <c r="BQ443" s="27" t="str">
        <f t="shared" si="940"/>
        <v/>
      </c>
      <c r="BR443" s="27" t="str">
        <f t="shared" si="941"/>
        <v/>
      </c>
      <c r="BS443" s="27" t="str">
        <f t="shared" si="942"/>
        <v/>
      </c>
      <c r="BT443" s="27" t="str">
        <f t="shared" si="943"/>
        <v/>
      </c>
      <c r="BU443" s="27" t="str">
        <f t="shared" si="944"/>
        <v/>
      </c>
      <c r="BW443" s="39" t="s">
        <v>214</v>
      </c>
      <c r="BX443" s="29">
        <v>4</v>
      </c>
      <c r="BY443" s="27" t="str">
        <f t="shared" ref="BY443:CU443" si="1069">IF(BY362="","",INDEX($B$120:$B$153,MATCH(BY362,$C$120:$C$153,0)))</f>
        <v>Каспер В.И.</v>
      </c>
      <c r="BZ443" s="27" t="str">
        <f t="shared" si="1069"/>
        <v>Лозовская А.С.</v>
      </c>
      <c r="CA443" s="27" t="str">
        <f t="shared" si="1069"/>
        <v>Коршак О.С.</v>
      </c>
      <c r="CB443" s="27" t="str">
        <f t="shared" si="1069"/>
        <v>Бинкевич И.В.</v>
      </c>
      <c r="CC443" s="27" t="str">
        <f t="shared" si="1069"/>
        <v>Василевская А.В.</v>
      </c>
      <c r="CD443" s="27" t="str">
        <f t="shared" si="1069"/>
        <v>Власевич С.П.</v>
      </c>
      <c r="CE443" s="27" t="str">
        <f t="shared" si="1069"/>
        <v>Новогродская С.Г.</v>
      </c>
      <c r="CF443" s="27" t="str">
        <f t="shared" si="1069"/>
        <v>Червоная Т.Р.</v>
      </c>
      <c r="CG443" s="27" t="str">
        <f t="shared" si="1069"/>
        <v>Сокол Н.В.</v>
      </c>
      <c r="CH443" s="27" t="str">
        <f t="shared" si="1069"/>
        <v>Малахова Е.С.</v>
      </c>
      <c r="CI443" s="27" t="str">
        <f t="shared" si="1069"/>
        <v>Змитревич А.Ю.</v>
      </c>
      <c r="CJ443" s="27" t="str">
        <f t="shared" si="1069"/>
        <v>Дубак О.Н.</v>
      </c>
      <c r="CK443" s="27" t="str">
        <f t="shared" si="1069"/>
        <v>Жегало Т.В.</v>
      </c>
      <c r="CL443" s="27" t="str">
        <f t="shared" si="1069"/>
        <v>Семашко Г.М.</v>
      </c>
      <c r="CM443" s="27" t="str">
        <f t="shared" si="1069"/>
        <v>Бородач Е.В.</v>
      </c>
      <c r="CN443" s="27" t="str">
        <f t="shared" si="1069"/>
        <v>Орда В.Т.</v>
      </c>
      <c r="CO443" s="27" t="str">
        <f t="shared" si="1069"/>
        <v>Мохарь Н.А.</v>
      </c>
      <c r="CP443" s="27" t="str">
        <f t="shared" si="1069"/>
        <v/>
      </c>
      <c r="CQ443" s="27" t="str">
        <f t="shared" si="1069"/>
        <v/>
      </c>
      <c r="CR443" s="27" t="str">
        <f t="shared" si="1069"/>
        <v/>
      </c>
      <c r="CS443" s="27" t="str">
        <f t="shared" si="1069"/>
        <v/>
      </c>
      <c r="CT443" s="27" t="str">
        <f t="shared" si="1069"/>
        <v/>
      </c>
      <c r="CU443" s="27" t="str">
        <f t="shared" si="1069"/>
        <v/>
      </c>
      <c r="CX443" s="39" t="s">
        <v>214</v>
      </c>
      <c r="CY443" s="29">
        <v>4</v>
      </c>
      <c r="CZ443" s="27" t="str">
        <f t="shared" ref="CZ443:DV443" si="1070">IF(CZ362="","",INDEX($B$120:$B$153,MATCH(CZ362,$C$120:$C$153,0)))</f>
        <v/>
      </c>
      <c r="DA443" s="27" t="str">
        <f t="shared" si="1070"/>
        <v/>
      </c>
      <c r="DB443" s="27" t="str">
        <f t="shared" si="1070"/>
        <v/>
      </c>
      <c r="DC443" s="27" t="str">
        <f t="shared" si="1070"/>
        <v/>
      </c>
      <c r="DD443" s="27" t="str">
        <f t="shared" si="1070"/>
        <v>Ярмантович К.В.</v>
      </c>
      <c r="DE443" s="27" t="str">
        <f t="shared" si="1070"/>
        <v>Дембя М.Э.</v>
      </c>
      <c r="DF443" s="27" t="str">
        <f t="shared" si="1070"/>
        <v/>
      </c>
      <c r="DG443" s="27" t="str">
        <f t="shared" si="1070"/>
        <v>Хоменко Ю.В.</v>
      </c>
      <c r="DH443" s="27" t="str">
        <f t="shared" si="1070"/>
        <v/>
      </c>
      <c r="DI443" s="27" t="str">
        <f t="shared" si="1070"/>
        <v>Ярошевич Е. В.</v>
      </c>
      <c r="DJ443" s="27" t="str">
        <f t="shared" si="1070"/>
        <v/>
      </c>
      <c r="DK443" s="27" t="str">
        <f t="shared" si="1070"/>
        <v/>
      </c>
      <c r="DL443" s="27" t="str">
        <f t="shared" si="1070"/>
        <v/>
      </c>
      <c r="DM443" s="27" t="str">
        <f t="shared" si="1070"/>
        <v/>
      </c>
      <c r="DN443" s="27" t="str">
        <f t="shared" si="1070"/>
        <v/>
      </c>
      <c r="DO443" s="27" t="str">
        <f t="shared" si="1070"/>
        <v/>
      </c>
      <c r="DP443" s="27" t="str">
        <f t="shared" si="1070"/>
        <v>Милейко Е.С.</v>
      </c>
      <c r="DQ443" s="27" t="str">
        <f t="shared" si="1070"/>
        <v/>
      </c>
      <c r="DR443" s="27" t="str">
        <f t="shared" si="1070"/>
        <v/>
      </c>
      <c r="DS443" s="27" t="str">
        <f t="shared" si="1070"/>
        <v/>
      </c>
      <c r="DT443" s="27" t="str">
        <f t="shared" si="1070"/>
        <v/>
      </c>
      <c r="DU443" s="27" t="str">
        <f t="shared" si="1070"/>
        <v/>
      </c>
      <c r="DV443" s="27" t="str">
        <f t="shared" si="1070"/>
        <v/>
      </c>
      <c r="DX443" s="39" t="s">
        <v>214</v>
      </c>
      <c r="DY443" s="29">
        <v>4</v>
      </c>
      <c r="DZ443" s="27" t="str">
        <f t="shared" ref="DZ443:FV443" si="1071">IF(DZ362="","",INDEX($B$120:$B$153,MATCH(DZ362,$C$120:$C$153,0)))</f>
        <v/>
      </c>
      <c r="EA443" s="27" t="str">
        <f t="shared" si="1071"/>
        <v/>
      </c>
      <c r="EB443" s="27" t="str">
        <f t="shared" si="1071"/>
        <v/>
      </c>
      <c r="EC443" s="27" t="str">
        <f t="shared" si="1071"/>
        <v/>
      </c>
      <c r="ED443" s="27" t="str">
        <f t="shared" si="1071"/>
        <v/>
      </c>
      <c r="EE443" s="27" t="str">
        <f t="shared" si="1071"/>
        <v/>
      </c>
      <c r="EF443" s="27" t="str">
        <f t="shared" si="1071"/>
        <v/>
      </c>
      <c r="EG443" s="27" t="str">
        <f t="shared" si="1071"/>
        <v/>
      </c>
      <c r="EH443" s="27" t="str">
        <f t="shared" si="1071"/>
        <v/>
      </c>
      <c r="EI443" s="27" t="str">
        <f t="shared" si="1071"/>
        <v/>
      </c>
      <c r="EJ443" s="27" t="str">
        <f t="shared" si="1071"/>
        <v/>
      </c>
      <c r="EK443" s="27" t="str">
        <f t="shared" si="1071"/>
        <v/>
      </c>
      <c r="EL443" s="27" t="str">
        <f t="shared" si="1071"/>
        <v/>
      </c>
      <c r="EM443" s="27" t="str">
        <f t="shared" si="1071"/>
        <v/>
      </c>
      <c r="EN443" s="27" t="str">
        <f t="shared" si="1071"/>
        <v/>
      </c>
      <c r="EO443" s="27" t="str">
        <f t="shared" si="1071"/>
        <v/>
      </c>
      <c r="EP443" s="27" t="str">
        <f t="shared" si="1071"/>
        <v/>
      </c>
      <c r="EQ443" s="27" t="str">
        <f t="shared" si="1071"/>
        <v/>
      </c>
      <c r="ER443" s="27" t="str">
        <f t="shared" si="1071"/>
        <v/>
      </c>
      <c r="ES443" s="27" t="str">
        <f t="shared" si="1071"/>
        <v/>
      </c>
      <c r="ET443" s="27" t="str">
        <f t="shared" si="1071"/>
        <v/>
      </c>
      <c r="EU443" s="27" t="str">
        <f t="shared" si="1071"/>
        <v/>
      </c>
      <c r="EV443" s="27" t="str">
        <f t="shared" si="1071"/>
        <v/>
      </c>
      <c r="EX443" s="39" t="s">
        <v>214</v>
      </c>
      <c r="EY443" s="29">
        <v>4</v>
      </c>
      <c r="EZ443" s="27" t="str">
        <f t="shared" ref="EZ443:FU443" si="1072">IF(EZ362="","",INDEX($B$120:$B$153,MATCH(EZ362,$C$120:$C$153,0)))</f>
        <v/>
      </c>
      <c r="FA443" s="27" t="str">
        <f t="shared" si="1072"/>
        <v/>
      </c>
      <c r="FB443" s="27" t="str">
        <f t="shared" si="1072"/>
        <v/>
      </c>
      <c r="FC443" s="27" t="str">
        <f t="shared" si="1072"/>
        <v/>
      </c>
      <c r="FD443" s="27" t="str">
        <f t="shared" si="1072"/>
        <v/>
      </c>
      <c r="FE443" s="27" t="str">
        <f t="shared" si="1072"/>
        <v/>
      </c>
      <c r="FF443" s="27" t="str">
        <f t="shared" si="1072"/>
        <v/>
      </c>
      <c r="FG443" s="27" t="str">
        <f t="shared" si="1072"/>
        <v/>
      </c>
      <c r="FH443" s="27" t="str">
        <f t="shared" si="1072"/>
        <v/>
      </c>
      <c r="FI443" s="27" t="str">
        <f t="shared" si="1072"/>
        <v/>
      </c>
      <c r="FJ443" s="27" t="str">
        <f t="shared" si="1072"/>
        <v/>
      </c>
      <c r="FK443" s="27" t="str">
        <f t="shared" si="1072"/>
        <v/>
      </c>
      <c r="FL443" s="27" t="str">
        <f t="shared" si="1072"/>
        <v/>
      </c>
      <c r="FM443" s="27" t="str">
        <f t="shared" si="1072"/>
        <v/>
      </c>
      <c r="FN443" s="27" t="str">
        <f t="shared" si="1072"/>
        <v/>
      </c>
      <c r="FO443" s="27" t="str">
        <f t="shared" si="1072"/>
        <v/>
      </c>
      <c r="FP443" s="27" t="str">
        <f t="shared" si="1072"/>
        <v/>
      </c>
      <c r="FQ443" s="27" t="str">
        <f t="shared" si="1072"/>
        <v/>
      </c>
      <c r="FR443" s="27" t="str">
        <f t="shared" si="1072"/>
        <v/>
      </c>
      <c r="FS443" s="27" t="str">
        <f t="shared" si="1072"/>
        <v/>
      </c>
      <c r="FT443" s="27" t="str">
        <f t="shared" si="1072"/>
        <v/>
      </c>
      <c r="FU443" s="27" t="str">
        <f t="shared" si="1072"/>
        <v/>
      </c>
      <c r="FV443" s="27" t="str">
        <f t="shared" si="1071"/>
        <v/>
      </c>
    </row>
    <row r="444" spans="35:178" x14ac:dyDescent="0.25">
      <c r="AI444"/>
      <c r="AJ444" s="68"/>
      <c r="AW444" s="39" t="s">
        <v>214</v>
      </c>
      <c r="AX444" s="29">
        <v>5</v>
      </c>
      <c r="AY444" s="27" t="str">
        <f t="shared" si="922"/>
        <v>Псыщаница Н.Н. / Ярмантович К.В.</v>
      </c>
      <c r="AZ444" s="27" t="str">
        <f t="shared" si="923"/>
        <v>Власевич С.П. / Борисевич Л. А. / Василевская А.В.</v>
      </c>
      <c r="BA444" s="27" t="str">
        <f t="shared" si="924"/>
        <v>Ярошевич Е. В. / Дембя М.Э.</v>
      </c>
      <c r="BB444" s="27" t="str">
        <f t="shared" si="925"/>
        <v>Сокол Н.В.</v>
      </c>
      <c r="BC444" s="27" t="str">
        <f t="shared" si="926"/>
        <v>Березка Г.А.</v>
      </c>
      <c r="BD444" s="27" t="str">
        <f t="shared" si="927"/>
        <v>Орда Г.П.</v>
      </c>
      <c r="BE444" s="27" t="str">
        <f t="shared" si="928"/>
        <v>Каспер В.И.</v>
      </c>
      <c r="BF444" s="27" t="str">
        <f t="shared" si="929"/>
        <v>Бородач Е.В.</v>
      </c>
      <c r="BG444" s="27" t="str">
        <f t="shared" si="930"/>
        <v>Новогродская С.Г.</v>
      </c>
      <c r="BH444" s="27" t="str">
        <f t="shared" si="931"/>
        <v>Лозовская А.С.</v>
      </c>
      <c r="BI444" s="27" t="str">
        <f t="shared" si="932"/>
        <v>Морозов А.Ю.</v>
      </c>
      <c r="BJ444" s="27" t="str">
        <f t="shared" si="933"/>
        <v>Малахова Е.С. / Хоменко Ю.В.</v>
      </c>
      <c r="BK444" s="27" t="str">
        <f t="shared" si="934"/>
        <v>Жегало Т.В.</v>
      </c>
      <c r="BL444" s="27" t="str">
        <f t="shared" si="935"/>
        <v>Мохарь Н.А.</v>
      </c>
      <c r="BM444" s="27" t="str">
        <f t="shared" si="936"/>
        <v>Семашко Г.М. / Орда В.Т.</v>
      </c>
      <c r="BN444" s="27" t="str">
        <f t="shared" si="937"/>
        <v>Змитревич А.Ю.</v>
      </c>
      <c r="BO444" s="27" t="str">
        <f t="shared" si="938"/>
        <v>Вайтусенок Л.А.</v>
      </c>
      <c r="BP444" s="27" t="str">
        <f t="shared" si="939"/>
        <v/>
      </c>
      <c r="BQ444" s="27" t="str">
        <f t="shared" si="940"/>
        <v/>
      </c>
      <c r="BR444" s="27" t="str">
        <f t="shared" si="941"/>
        <v/>
      </c>
      <c r="BS444" s="27" t="str">
        <f t="shared" si="942"/>
        <v/>
      </c>
      <c r="BT444" s="27" t="str">
        <f t="shared" si="943"/>
        <v/>
      </c>
      <c r="BU444" s="27" t="str">
        <f t="shared" si="944"/>
        <v/>
      </c>
      <c r="BW444" s="39" t="s">
        <v>214</v>
      </c>
      <c r="BX444" s="29">
        <v>5</v>
      </c>
      <c r="BY444" s="27" t="str">
        <f t="shared" ref="BY444:CU444" si="1073">IF(BY363="","",INDEX($B$120:$B$153,MATCH(BY363,$C$120:$C$153,0)))</f>
        <v>Псыщаница Н.Н.</v>
      </c>
      <c r="BZ444" s="27" t="str">
        <f t="shared" si="1073"/>
        <v>Власевич С.П.</v>
      </c>
      <c r="CA444" s="27" t="str">
        <f t="shared" si="1073"/>
        <v>Ярошевич Е. В.</v>
      </c>
      <c r="CB444" s="27" t="str">
        <f t="shared" si="1073"/>
        <v>Сокол Н.В.</v>
      </c>
      <c r="CC444" s="27" t="str">
        <f t="shared" si="1073"/>
        <v>Березка Г.А.</v>
      </c>
      <c r="CD444" s="27" t="str">
        <f t="shared" si="1073"/>
        <v>Орда Г.П.</v>
      </c>
      <c r="CE444" s="27" t="str">
        <f t="shared" si="1073"/>
        <v>Каспер В.И.</v>
      </c>
      <c r="CF444" s="27" t="str">
        <f t="shared" si="1073"/>
        <v>Бородач Е.В.</v>
      </c>
      <c r="CG444" s="27" t="str">
        <f t="shared" si="1073"/>
        <v>Новогродская С.Г.</v>
      </c>
      <c r="CH444" s="27" t="str">
        <f t="shared" si="1073"/>
        <v>Лозовская А.С.</v>
      </c>
      <c r="CI444" s="27" t="str">
        <f t="shared" si="1073"/>
        <v>Морозов А.Ю.</v>
      </c>
      <c r="CJ444" s="27" t="str">
        <f t="shared" si="1073"/>
        <v>Малахова Е.С.</v>
      </c>
      <c r="CK444" s="27" t="str">
        <f t="shared" si="1073"/>
        <v>Жегало Т.В.</v>
      </c>
      <c r="CL444" s="27" t="str">
        <f t="shared" si="1073"/>
        <v>Мохарь Н.А.</v>
      </c>
      <c r="CM444" s="27" t="str">
        <f t="shared" si="1073"/>
        <v>Семашко Г.М.</v>
      </c>
      <c r="CN444" s="27" t="str">
        <f t="shared" si="1073"/>
        <v>Змитревич А.Ю.</v>
      </c>
      <c r="CO444" s="27" t="str">
        <f t="shared" si="1073"/>
        <v>Вайтусенок Л.А.</v>
      </c>
      <c r="CP444" s="27" t="str">
        <f t="shared" si="1073"/>
        <v/>
      </c>
      <c r="CQ444" s="27" t="str">
        <f t="shared" si="1073"/>
        <v/>
      </c>
      <c r="CR444" s="27" t="str">
        <f t="shared" si="1073"/>
        <v/>
      </c>
      <c r="CS444" s="27" t="str">
        <f t="shared" si="1073"/>
        <v/>
      </c>
      <c r="CT444" s="27" t="str">
        <f t="shared" si="1073"/>
        <v/>
      </c>
      <c r="CU444" s="27" t="str">
        <f t="shared" si="1073"/>
        <v/>
      </c>
      <c r="CX444" s="39" t="s">
        <v>214</v>
      </c>
      <c r="CY444" s="29">
        <v>5</v>
      </c>
      <c r="CZ444" s="27" t="str">
        <f t="shared" ref="CZ444:DV444" si="1074">IF(CZ363="","",INDEX($B$120:$B$153,MATCH(CZ363,$C$120:$C$153,0)))</f>
        <v>Ярмантович К.В.</v>
      </c>
      <c r="DA444" s="27" t="str">
        <f t="shared" si="1074"/>
        <v>Борисевич Л. А.</v>
      </c>
      <c r="DB444" s="27" t="str">
        <f t="shared" si="1074"/>
        <v>Дембя М.Э.</v>
      </c>
      <c r="DC444" s="27" t="str">
        <f t="shared" si="1074"/>
        <v/>
      </c>
      <c r="DD444" s="27" t="str">
        <f t="shared" si="1074"/>
        <v/>
      </c>
      <c r="DE444" s="27" t="str">
        <f t="shared" si="1074"/>
        <v/>
      </c>
      <c r="DF444" s="27" t="str">
        <f t="shared" si="1074"/>
        <v/>
      </c>
      <c r="DG444" s="27" t="str">
        <f t="shared" si="1074"/>
        <v/>
      </c>
      <c r="DH444" s="27" t="str">
        <f t="shared" si="1074"/>
        <v/>
      </c>
      <c r="DI444" s="27" t="str">
        <f t="shared" si="1074"/>
        <v/>
      </c>
      <c r="DJ444" s="27" t="str">
        <f t="shared" si="1074"/>
        <v/>
      </c>
      <c r="DK444" s="27" t="str">
        <f t="shared" si="1074"/>
        <v>Хоменко Ю.В.</v>
      </c>
      <c r="DL444" s="27" t="str">
        <f t="shared" si="1074"/>
        <v/>
      </c>
      <c r="DM444" s="27" t="str">
        <f t="shared" si="1074"/>
        <v/>
      </c>
      <c r="DN444" s="27" t="str">
        <f t="shared" si="1074"/>
        <v>Орда В.Т.</v>
      </c>
      <c r="DO444" s="27" t="str">
        <f t="shared" si="1074"/>
        <v/>
      </c>
      <c r="DP444" s="27" t="str">
        <f t="shared" si="1074"/>
        <v/>
      </c>
      <c r="DQ444" s="27" t="str">
        <f t="shared" si="1074"/>
        <v/>
      </c>
      <c r="DR444" s="27" t="str">
        <f t="shared" si="1074"/>
        <v/>
      </c>
      <c r="DS444" s="27" t="str">
        <f t="shared" si="1074"/>
        <v/>
      </c>
      <c r="DT444" s="27" t="str">
        <f t="shared" si="1074"/>
        <v/>
      </c>
      <c r="DU444" s="27" t="str">
        <f t="shared" si="1074"/>
        <v/>
      </c>
      <c r="DV444" s="27" t="str">
        <f t="shared" si="1074"/>
        <v/>
      </c>
      <c r="DX444" s="39" t="s">
        <v>214</v>
      </c>
      <c r="DY444" s="29">
        <v>5</v>
      </c>
      <c r="DZ444" s="27" t="str">
        <f t="shared" ref="DZ444:FV444" si="1075">IF(DZ363="","",INDEX($B$120:$B$153,MATCH(DZ363,$C$120:$C$153,0)))</f>
        <v/>
      </c>
      <c r="EA444" s="27" t="str">
        <f t="shared" si="1075"/>
        <v>Василевская А.В.</v>
      </c>
      <c r="EB444" s="27" t="str">
        <f t="shared" si="1075"/>
        <v/>
      </c>
      <c r="EC444" s="27" t="str">
        <f t="shared" si="1075"/>
        <v/>
      </c>
      <c r="ED444" s="27" t="str">
        <f t="shared" si="1075"/>
        <v/>
      </c>
      <c r="EE444" s="27" t="str">
        <f t="shared" si="1075"/>
        <v/>
      </c>
      <c r="EF444" s="27" t="str">
        <f t="shared" si="1075"/>
        <v/>
      </c>
      <c r="EG444" s="27" t="str">
        <f t="shared" si="1075"/>
        <v/>
      </c>
      <c r="EH444" s="27" t="str">
        <f t="shared" si="1075"/>
        <v/>
      </c>
      <c r="EI444" s="27" t="str">
        <f t="shared" si="1075"/>
        <v/>
      </c>
      <c r="EJ444" s="27" t="str">
        <f t="shared" si="1075"/>
        <v/>
      </c>
      <c r="EK444" s="27" t="str">
        <f t="shared" si="1075"/>
        <v/>
      </c>
      <c r="EL444" s="27" t="str">
        <f t="shared" si="1075"/>
        <v/>
      </c>
      <c r="EM444" s="27" t="str">
        <f t="shared" si="1075"/>
        <v/>
      </c>
      <c r="EN444" s="27" t="str">
        <f t="shared" si="1075"/>
        <v/>
      </c>
      <c r="EO444" s="27" t="str">
        <f t="shared" si="1075"/>
        <v/>
      </c>
      <c r="EP444" s="27" t="str">
        <f t="shared" si="1075"/>
        <v/>
      </c>
      <c r="EQ444" s="27" t="str">
        <f t="shared" si="1075"/>
        <v/>
      </c>
      <c r="ER444" s="27" t="str">
        <f t="shared" si="1075"/>
        <v/>
      </c>
      <c r="ES444" s="27" t="str">
        <f t="shared" si="1075"/>
        <v/>
      </c>
      <c r="ET444" s="27" t="str">
        <f t="shared" si="1075"/>
        <v/>
      </c>
      <c r="EU444" s="27" t="str">
        <f t="shared" si="1075"/>
        <v/>
      </c>
      <c r="EV444" s="27" t="str">
        <f t="shared" si="1075"/>
        <v/>
      </c>
      <c r="EX444" s="39" t="s">
        <v>214</v>
      </c>
      <c r="EY444" s="29">
        <v>5</v>
      </c>
      <c r="EZ444" s="27" t="str">
        <f t="shared" ref="EZ444:FU444" si="1076">IF(EZ363="","",INDEX($B$120:$B$153,MATCH(EZ363,$C$120:$C$153,0)))</f>
        <v/>
      </c>
      <c r="FA444" s="27" t="str">
        <f t="shared" si="1076"/>
        <v/>
      </c>
      <c r="FB444" s="27" t="str">
        <f t="shared" si="1076"/>
        <v/>
      </c>
      <c r="FC444" s="27" t="str">
        <f t="shared" si="1076"/>
        <v/>
      </c>
      <c r="FD444" s="27" t="str">
        <f t="shared" si="1076"/>
        <v/>
      </c>
      <c r="FE444" s="27" t="str">
        <f t="shared" si="1076"/>
        <v/>
      </c>
      <c r="FF444" s="27" t="str">
        <f t="shared" si="1076"/>
        <v/>
      </c>
      <c r="FG444" s="27" t="str">
        <f t="shared" si="1076"/>
        <v/>
      </c>
      <c r="FH444" s="27" t="str">
        <f t="shared" si="1076"/>
        <v/>
      </c>
      <c r="FI444" s="27" t="str">
        <f t="shared" si="1076"/>
        <v/>
      </c>
      <c r="FJ444" s="27" t="str">
        <f t="shared" si="1076"/>
        <v/>
      </c>
      <c r="FK444" s="27" t="str">
        <f t="shared" si="1076"/>
        <v/>
      </c>
      <c r="FL444" s="27" t="str">
        <f t="shared" si="1076"/>
        <v/>
      </c>
      <c r="FM444" s="27" t="str">
        <f t="shared" si="1076"/>
        <v/>
      </c>
      <c r="FN444" s="27" t="str">
        <f t="shared" si="1076"/>
        <v/>
      </c>
      <c r="FO444" s="27" t="str">
        <f t="shared" si="1076"/>
        <v/>
      </c>
      <c r="FP444" s="27" t="str">
        <f t="shared" si="1076"/>
        <v/>
      </c>
      <c r="FQ444" s="27" t="str">
        <f t="shared" si="1076"/>
        <v/>
      </c>
      <c r="FR444" s="27" t="str">
        <f t="shared" si="1076"/>
        <v/>
      </c>
      <c r="FS444" s="27" t="str">
        <f t="shared" si="1076"/>
        <v/>
      </c>
      <c r="FT444" s="27" t="str">
        <f t="shared" si="1076"/>
        <v/>
      </c>
      <c r="FU444" s="27" t="str">
        <f t="shared" si="1076"/>
        <v/>
      </c>
      <c r="FV444" s="27" t="str">
        <f t="shared" si="1075"/>
        <v/>
      </c>
    </row>
    <row r="445" spans="35:178" x14ac:dyDescent="0.25">
      <c r="AI445"/>
      <c r="AJ445" s="68"/>
      <c r="AW445" s="39" t="s">
        <v>214</v>
      </c>
      <c r="AX445" s="29">
        <v>6</v>
      </c>
      <c r="AY445" s="27" t="str">
        <f t="shared" si="922"/>
        <v/>
      </c>
      <c r="AZ445" s="27" t="str">
        <f t="shared" si="923"/>
        <v/>
      </c>
      <c r="BA445" s="27" t="str">
        <f t="shared" si="924"/>
        <v/>
      </c>
      <c r="BB445" s="27" t="str">
        <f t="shared" si="925"/>
        <v>Власевич С.П. / Борисевич Л. А. / Ярмантович К.В.</v>
      </c>
      <c r="BC445" s="27" t="str">
        <f t="shared" si="926"/>
        <v>Бородач Е.В.</v>
      </c>
      <c r="BD445" s="27" t="str">
        <f t="shared" si="927"/>
        <v>Морозов А.Ю.</v>
      </c>
      <c r="BE445" s="27" t="str">
        <f t="shared" si="928"/>
        <v>Милейко Е.С.</v>
      </c>
      <c r="BF445" s="27" t="str">
        <f t="shared" si="929"/>
        <v>Орда В.Т.</v>
      </c>
      <c r="BG445" s="27" t="str">
        <f t="shared" si="930"/>
        <v>Семашко Г.М.</v>
      </c>
      <c r="BH445" s="27" t="str">
        <f t="shared" si="931"/>
        <v>Дубак О.Н.</v>
      </c>
      <c r="BI445" s="27" t="str">
        <f t="shared" si="932"/>
        <v>Березка Г.А.</v>
      </c>
      <c r="BJ445" s="27" t="str">
        <f t="shared" si="933"/>
        <v>Червоная Т.Р. / Малахова Е.С.</v>
      </c>
      <c r="BK445" s="27" t="str">
        <f t="shared" si="934"/>
        <v>Новогродская С.Г.</v>
      </c>
      <c r="BL445" s="27" t="str">
        <f t="shared" si="935"/>
        <v>Жегало Т.В.</v>
      </c>
      <c r="BM445" s="27" t="str">
        <f t="shared" si="936"/>
        <v>Лозовская А.С.</v>
      </c>
      <c r="BN445" s="27" t="str">
        <f t="shared" si="937"/>
        <v/>
      </c>
      <c r="BO445" s="27" t="str">
        <f t="shared" si="938"/>
        <v>Орда Г.П.</v>
      </c>
      <c r="BP445" s="27" t="str">
        <f t="shared" si="939"/>
        <v/>
      </c>
      <c r="BQ445" s="27" t="str">
        <f t="shared" si="940"/>
        <v/>
      </c>
      <c r="BR445" s="27" t="str">
        <f t="shared" si="941"/>
        <v/>
      </c>
      <c r="BS445" s="27" t="str">
        <f t="shared" si="942"/>
        <v/>
      </c>
      <c r="BT445" s="27" t="str">
        <f t="shared" si="943"/>
        <v/>
      </c>
      <c r="BU445" s="27" t="str">
        <f t="shared" si="944"/>
        <v/>
      </c>
      <c r="BW445" s="39" t="s">
        <v>214</v>
      </c>
      <c r="BX445" s="29">
        <v>6</v>
      </c>
      <c r="BY445" s="27" t="str">
        <f t="shared" ref="BY445:CU445" si="1077">IF(BY364="","",INDEX($B$120:$B$153,MATCH(BY364,$C$120:$C$153,0)))</f>
        <v/>
      </c>
      <c r="BZ445" s="27" t="str">
        <f t="shared" si="1077"/>
        <v/>
      </c>
      <c r="CA445" s="27" t="str">
        <f t="shared" si="1077"/>
        <v/>
      </c>
      <c r="CB445" s="27" t="str">
        <f t="shared" si="1077"/>
        <v>Власевич С.П.</v>
      </c>
      <c r="CC445" s="27" t="str">
        <f t="shared" si="1077"/>
        <v>Бородач Е.В.</v>
      </c>
      <c r="CD445" s="27" t="str">
        <f t="shared" si="1077"/>
        <v>Морозов А.Ю.</v>
      </c>
      <c r="CE445" s="27" t="str">
        <f t="shared" si="1077"/>
        <v>Милейко Е.С.</v>
      </c>
      <c r="CF445" s="27" t="str">
        <f t="shared" si="1077"/>
        <v>Орда В.Т.</v>
      </c>
      <c r="CG445" s="27" t="str">
        <f t="shared" si="1077"/>
        <v>Семашко Г.М.</v>
      </c>
      <c r="CH445" s="27" t="str">
        <f t="shared" si="1077"/>
        <v>Дубак О.Н.</v>
      </c>
      <c r="CI445" s="27" t="str">
        <f t="shared" si="1077"/>
        <v>Березка Г.А.</v>
      </c>
      <c r="CJ445" s="27" t="str">
        <f t="shared" si="1077"/>
        <v>Червоная Т.Р.</v>
      </c>
      <c r="CK445" s="27" t="str">
        <f t="shared" si="1077"/>
        <v>Новогродская С.Г.</v>
      </c>
      <c r="CL445" s="27" t="str">
        <f t="shared" si="1077"/>
        <v>Жегало Т.В.</v>
      </c>
      <c r="CM445" s="27" t="str">
        <f t="shared" si="1077"/>
        <v>Лозовская А.С.</v>
      </c>
      <c r="CN445" s="27" t="str">
        <f t="shared" si="1077"/>
        <v/>
      </c>
      <c r="CO445" s="27" t="str">
        <f t="shared" si="1077"/>
        <v>Орда Г.П.</v>
      </c>
      <c r="CP445" s="27" t="str">
        <f t="shared" si="1077"/>
        <v/>
      </c>
      <c r="CQ445" s="27" t="str">
        <f t="shared" si="1077"/>
        <v/>
      </c>
      <c r="CR445" s="27" t="str">
        <f t="shared" si="1077"/>
        <v/>
      </c>
      <c r="CS445" s="27" t="str">
        <f t="shared" si="1077"/>
        <v/>
      </c>
      <c r="CT445" s="27" t="str">
        <f t="shared" si="1077"/>
        <v/>
      </c>
      <c r="CU445" s="27" t="str">
        <f t="shared" si="1077"/>
        <v/>
      </c>
      <c r="CX445" s="39" t="s">
        <v>214</v>
      </c>
      <c r="CY445" s="29">
        <v>6</v>
      </c>
      <c r="CZ445" s="27" t="str">
        <f t="shared" ref="CZ445:DV445" si="1078">IF(CZ364="","",INDEX($B$120:$B$153,MATCH(CZ364,$C$120:$C$153,0)))</f>
        <v/>
      </c>
      <c r="DA445" s="27" t="str">
        <f t="shared" si="1078"/>
        <v/>
      </c>
      <c r="DB445" s="27" t="str">
        <f t="shared" si="1078"/>
        <v/>
      </c>
      <c r="DC445" s="27" t="str">
        <f t="shared" si="1078"/>
        <v>Борисевич Л. А.</v>
      </c>
      <c r="DD445" s="27" t="str">
        <f t="shared" si="1078"/>
        <v/>
      </c>
      <c r="DE445" s="27" t="str">
        <f t="shared" si="1078"/>
        <v/>
      </c>
      <c r="DF445" s="27" t="str">
        <f t="shared" si="1078"/>
        <v/>
      </c>
      <c r="DG445" s="27" t="str">
        <f t="shared" si="1078"/>
        <v/>
      </c>
      <c r="DH445" s="27" t="str">
        <f t="shared" si="1078"/>
        <v/>
      </c>
      <c r="DI445" s="27" t="str">
        <f t="shared" si="1078"/>
        <v/>
      </c>
      <c r="DJ445" s="27" t="str">
        <f t="shared" si="1078"/>
        <v/>
      </c>
      <c r="DK445" s="27" t="str">
        <f t="shared" si="1078"/>
        <v>Малахова Е.С.</v>
      </c>
      <c r="DL445" s="27" t="str">
        <f t="shared" si="1078"/>
        <v/>
      </c>
      <c r="DM445" s="27" t="str">
        <f t="shared" si="1078"/>
        <v/>
      </c>
      <c r="DN445" s="27" t="str">
        <f t="shared" si="1078"/>
        <v/>
      </c>
      <c r="DO445" s="27" t="str">
        <f t="shared" si="1078"/>
        <v/>
      </c>
      <c r="DP445" s="27" t="str">
        <f t="shared" si="1078"/>
        <v/>
      </c>
      <c r="DQ445" s="27" t="str">
        <f t="shared" si="1078"/>
        <v/>
      </c>
      <c r="DR445" s="27" t="str">
        <f t="shared" si="1078"/>
        <v/>
      </c>
      <c r="DS445" s="27" t="str">
        <f t="shared" si="1078"/>
        <v/>
      </c>
      <c r="DT445" s="27" t="str">
        <f t="shared" si="1078"/>
        <v/>
      </c>
      <c r="DU445" s="27" t="str">
        <f t="shared" si="1078"/>
        <v/>
      </c>
      <c r="DV445" s="27" t="str">
        <f t="shared" si="1078"/>
        <v/>
      </c>
      <c r="DX445" s="39" t="s">
        <v>214</v>
      </c>
      <c r="DY445" s="29">
        <v>6</v>
      </c>
      <c r="DZ445" s="27" t="str">
        <f t="shared" ref="DZ445:FV445" si="1079">IF(DZ364="","",INDEX($B$120:$B$153,MATCH(DZ364,$C$120:$C$153,0)))</f>
        <v/>
      </c>
      <c r="EA445" s="27" t="str">
        <f t="shared" si="1079"/>
        <v/>
      </c>
      <c r="EB445" s="27" t="str">
        <f t="shared" si="1079"/>
        <v/>
      </c>
      <c r="EC445" s="27" t="str">
        <f t="shared" si="1079"/>
        <v>Ярмантович К.В.</v>
      </c>
      <c r="ED445" s="27" t="str">
        <f t="shared" si="1079"/>
        <v/>
      </c>
      <c r="EE445" s="27" t="str">
        <f t="shared" si="1079"/>
        <v/>
      </c>
      <c r="EF445" s="27" t="str">
        <f t="shared" si="1079"/>
        <v/>
      </c>
      <c r="EG445" s="27" t="str">
        <f t="shared" si="1079"/>
        <v/>
      </c>
      <c r="EH445" s="27" t="str">
        <f t="shared" si="1079"/>
        <v/>
      </c>
      <c r="EI445" s="27" t="str">
        <f t="shared" si="1079"/>
        <v/>
      </c>
      <c r="EJ445" s="27" t="str">
        <f t="shared" si="1079"/>
        <v/>
      </c>
      <c r="EK445" s="27" t="str">
        <f t="shared" si="1079"/>
        <v/>
      </c>
      <c r="EL445" s="27" t="str">
        <f t="shared" si="1079"/>
        <v/>
      </c>
      <c r="EM445" s="27" t="str">
        <f t="shared" si="1079"/>
        <v/>
      </c>
      <c r="EN445" s="27" t="str">
        <f t="shared" si="1079"/>
        <v/>
      </c>
      <c r="EO445" s="27" t="str">
        <f t="shared" si="1079"/>
        <v/>
      </c>
      <c r="EP445" s="27" t="str">
        <f t="shared" si="1079"/>
        <v/>
      </c>
      <c r="EQ445" s="27" t="str">
        <f t="shared" si="1079"/>
        <v/>
      </c>
      <c r="ER445" s="27" t="str">
        <f t="shared" si="1079"/>
        <v/>
      </c>
      <c r="ES445" s="27" t="str">
        <f t="shared" si="1079"/>
        <v/>
      </c>
      <c r="ET445" s="27" t="str">
        <f t="shared" si="1079"/>
        <v/>
      </c>
      <c r="EU445" s="27" t="str">
        <f t="shared" si="1079"/>
        <v/>
      </c>
      <c r="EV445" s="27" t="str">
        <f t="shared" si="1079"/>
        <v/>
      </c>
      <c r="EX445" s="39" t="s">
        <v>214</v>
      </c>
      <c r="EY445" s="29">
        <v>6</v>
      </c>
      <c r="EZ445" s="27" t="str">
        <f t="shared" ref="EZ445:FU445" si="1080">IF(EZ364="","",INDEX($B$120:$B$153,MATCH(EZ364,$C$120:$C$153,0)))</f>
        <v/>
      </c>
      <c r="FA445" s="27" t="str">
        <f t="shared" si="1080"/>
        <v/>
      </c>
      <c r="FB445" s="27" t="str">
        <f t="shared" si="1080"/>
        <v/>
      </c>
      <c r="FC445" s="27" t="str">
        <f t="shared" si="1080"/>
        <v/>
      </c>
      <c r="FD445" s="27" t="str">
        <f t="shared" si="1080"/>
        <v/>
      </c>
      <c r="FE445" s="27" t="str">
        <f t="shared" si="1080"/>
        <v/>
      </c>
      <c r="FF445" s="27" t="str">
        <f t="shared" si="1080"/>
        <v/>
      </c>
      <c r="FG445" s="27" t="str">
        <f t="shared" si="1080"/>
        <v/>
      </c>
      <c r="FH445" s="27" t="str">
        <f t="shared" si="1080"/>
        <v/>
      </c>
      <c r="FI445" s="27" t="str">
        <f t="shared" si="1080"/>
        <v/>
      </c>
      <c r="FJ445" s="27" t="str">
        <f t="shared" si="1080"/>
        <v/>
      </c>
      <c r="FK445" s="27" t="str">
        <f t="shared" si="1080"/>
        <v/>
      </c>
      <c r="FL445" s="27" t="str">
        <f t="shared" si="1080"/>
        <v/>
      </c>
      <c r="FM445" s="27" t="str">
        <f t="shared" si="1080"/>
        <v/>
      </c>
      <c r="FN445" s="27" t="str">
        <f t="shared" si="1080"/>
        <v/>
      </c>
      <c r="FO445" s="27" t="str">
        <f t="shared" si="1080"/>
        <v/>
      </c>
      <c r="FP445" s="27" t="str">
        <f t="shared" si="1080"/>
        <v/>
      </c>
      <c r="FQ445" s="27" t="str">
        <f t="shared" si="1080"/>
        <v/>
      </c>
      <c r="FR445" s="27" t="str">
        <f t="shared" si="1080"/>
        <v/>
      </c>
      <c r="FS445" s="27" t="str">
        <f t="shared" si="1080"/>
        <v/>
      </c>
      <c r="FT445" s="27" t="str">
        <f t="shared" si="1080"/>
        <v/>
      </c>
      <c r="FU445" s="27" t="str">
        <f t="shared" si="1080"/>
        <v/>
      </c>
      <c r="FV445" s="27" t="str">
        <f t="shared" si="1079"/>
        <v/>
      </c>
    </row>
    <row r="446" spans="35:178" x14ac:dyDescent="0.25">
      <c r="AI446"/>
      <c r="AJ446" s="68"/>
      <c r="AW446" s="39" t="s">
        <v>214</v>
      </c>
      <c r="AX446" s="29">
        <v>7</v>
      </c>
      <c r="AY446" s="27" t="str">
        <f t="shared" si="922"/>
        <v/>
      </c>
      <c r="AZ446" s="27" t="str">
        <f t="shared" si="923"/>
        <v/>
      </c>
      <c r="BA446" s="27" t="str">
        <f t="shared" si="924"/>
        <v/>
      </c>
      <c r="BB446" s="27" t="str">
        <f t="shared" si="925"/>
        <v/>
      </c>
      <c r="BC446" s="27" t="str">
        <f t="shared" si="926"/>
        <v/>
      </c>
      <c r="BD446" s="27" t="str">
        <f t="shared" si="927"/>
        <v/>
      </c>
      <c r="BE446" s="27" t="str">
        <f t="shared" si="928"/>
        <v/>
      </c>
      <c r="BF446" s="27" t="str">
        <f t="shared" si="929"/>
        <v/>
      </c>
      <c r="BG446" s="27" t="str">
        <f t="shared" si="930"/>
        <v/>
      </c>
      <c r="BH446" s="27" t="str">
        <f t="shared" si="931"/>
        <v/>
      </c>
      <c r="BI446" s="27" t="str">
        <f t="shared" si="932"/>
        <v/>
      </c>
      <c r="BJ446" s="27" t="str">
        <f t="shared" si="933"/>
        <v>Орда В.Т.</v>
      </c>
      <c r="BK446" s="27" t="str">
        <f t="shared" si="934"/>
        <v/>
      </c>
      <c r="BL446" s="27" t="str">
        <f t="shared" si="935"/>
        <v/>
      </c>
      <c r="BM446" s="27" t="str">
        <f t="shared" si="936"/>
        <v>Каспер В.И.</v>
      </c>
      <c r="BN446" s="27" t="str">
        <f t="shared" si="937"/>
        <v/>
      </c>
      <c r="BO446" s="27" t="str">
        <f t="shared" si="938"/>
        <v>Морозов А.Ю.</v>
      </c>
      <c r="BP446" s="27" t="str">
        <f t="shared" si="939"/>
        <v/>
      </c>
      <c r="BQ446" s="27" t="str">
        <f t="shared" si="940"/>
        <v/>
      </c>
      <c r="BR446" s="27" t="str">
        <f t="shared" si="941"/>
        <v/>
      </c>
      <c r="BS446" s="27" t="str">
        <f t="shared" si="942"/>
        <v/>
      </c>
      <c r="BT446" s="27" t="str">
        <f t="shared" si="943"/>
        <v/>
      </c>
      <c r="BU446" s="27" t="str">
        <f t="shared" si="944"/>
        <v/>
      </c>
      <c r="BW446" s="39" t="s">
        <v>214</v>
      </c>
      <c r="BX446" s="29">
        <v>7</v>
      </c>
      <c r="BY446" s="27" t="str">
        <f t="shared" ref="BY446:CU446" si="1081">IF(BY365="","",INDEX($B$120:$B$153,MATCH(BY365,$C$120:$C$153,0)))</f>
        <v/>
      </c>
      <c r="BZ446" s="27" t="str">
        <f t="shared" si="1081"/>
        <v/>
      </c>
      <c r="CA446" s="27" t="str">
        <f t="shared" si="1081"/>
        <v/>
      </c>
      <c r="CB446" s="27" t="str">
        <f t="shared" si="1081"/>
        <v/>
      </c>
      <c r="CC446" s="27" t="str">
        <f t="shared" si="1081"/>
        <v/>
      </c>
      <c r="CD446" s="27" t="str">
        <f t="shared" si="1081"/>
        <v/>
      </c>
      <c r="CE446" s="27" t="str">
        <f t="shared" si="1081"/>
        <v/>
      </c>
      <c r="CF446" s="27" t="str">
        <f t="shared" si="1081"/>
        <v/>
      </c>
      <c r="CG446" s="27" t="str">
        <f t="shared" si="1081"/>
        <v/>
      </c>
      <c r="CH446" s="27" t="str">
        <f t="shared" si="1081"/>
        <v/>
      </c>
      <c r="CI446" s="27" t="str">
        <f t="shared" si="1081"/>
        <v/>
      </c>
      <c r="CJ446" s="27" t="str">
        <f t="shared" si="1081"/>
        <v>Орда В.Т.</v>
      </c>
      <c r="CK446" s="27" t="str">
        <f t="shared" si="1081"/>
        <v/>
      </c>
      <c r="CL446" s="27" t="str">
        <f t="shared" si="1081"/>
        <v/>
      </c>
      <c r="CM446" s="27" t="str">
        <f t="shared" si="1081"/>
        <v>Каспер В.И.</v>
      </c>
      <c r="CN446" s="27" t="str">
        <f t="shared" si="1081"/>
        <v/>
      </c>
      <c r="CO446" s="27" t="str">
        <f t="shared" si="1081"/>
        <v>Морозов А.Ю.</v>
      </c>
      <c r="CP446" s="27" t="str">
        <f t="shared" si="1081"/>
        <v/>
      </c>
      <c r="CQ446" s="27" t="str">
        <f t="shared" si="1081"/>
        <v/>
      </c>
      <c r="CR446" s="27" t="str">
        <f t="shared" si="1081"/>
        <v/>
      </c>
      <c r="CS446" s="27" t="str">
        <f t="shared" si="1081"/>
        <v/>
      </c>
      <c r="CT446" s="27" t="str">
        <f t="shared" si="1081"/>
        <v/>
      </c>
      <c r="CU446" s="27" t="str">
        <f t="shared" si="1081"/>
        <v/>
      </c>
      <c r="CX446" s="39" t="s">
        <v>214</v>
      </c>
      <c r="CY446" s="29">
        <v>7</v>
      </c>
      <c r="CZ446" s="27" t="str">
        <f t="shared" ref="CZ446:DV446" si="1082">IF(CZ365="","",INDEX($B$120:$B$153,MATCH(CZ365,$C$120:$C$153,0)))</f>
        <v/>
      </c>
      <c r="DA446" s="27" t="str">
        <f t="shared" si="1082"/>
        <v/>
      </c>
      <c r="DB446" s="27" t="str">
        <f t="shared" si="1082"/>
        <v/>
      </c>
      <c r="DC446" s="27" t="str">
        <f t="shared" si="1082"/>
        <v/>
      </c>
      <c r="DD446" s="27" t="str">
        <f t="shared" si="1082"/>
        <v/>
      </c>
      <c r="DE446" s="27" t="str">
        <f t="shared" si="1082"/>
        <v/>
      </c>
      <c r="DF446" s="27" t="str">
        <f t="shared" si="1082"/>
        <v/>
      </c>
      <c r="DG446" s="27" t="str">
        <f t="shared" si="1082"/>
        <v/>
      </c>
      <c r="DH446" s="27" t="str">
        <f t="shared" si="1082"/>
        <v/>
      </c>
      <c r="DI446" s="27" t="str">
        <f t="shared" si="1082"/>
        <v/>
      </c>
      <c r="DJ446" s="27" t="str">
        <f t="shared" si="1082"/>
        <v/>
      </c>
      <c r="DK446" s="27" t="str">
        <f t="shared" si="1082"/>
        <v/>
      </c>
      <c r="DL446" s="27" t="str">
        <f t="shared" si="1082"/>
        <v/>
      </c>
      <c r="DM446" s="27" t="str">
        <f t="shared" si="1082"/>
        <v/>
      </c>
      <c r="DN446" s="27" t="str">
        <f t="shared" si="1082"/>
        <v/>
      </c>
      <c r="DO446" s="27" t="str">
        <f t="shared" si="1082"/>
        <v/>
      </c>
      <c r="DP446" s="27" t="str">
        <f t="shared" si="1082"/>
        <v/>
      </c>
      <c r="DQ446" s="27" t="str">
        <f t="shared" si="1082"/>
        <v/>
      </c>
      <c r="DR446" s="27" t="str">
        <f t="shared" si="1082"/>
        <v/>
      </c>
      <c r="DS446" s="27" t="str">
        <f t="shared" si="1082"/>
        <v/>
      </c>
      <c r="DT446" s="27" t="str">
        <f t="shared" si="1082"/>
        <v/>
      </c>
      <c r="DU446" s="27" t="str">
        <f t="shared" si="1082"/>
        <v/>
      </c>
      <c r="DV446" s="27" t="str">
        <f t="shared" si="1082"/>
        <v/>
      </c>
      <c r="DX446" s="39" t="s">
        <v>214</v>
      </c>
      <c r="DY446" s="29">
        <v>7</v>
      </c>
      <c r="DZ446" s="27" t="str">
        <f t="shared" ref="DZ446:FV446" si="1083">IF(DZ365="","",INDEX($B$120:$B$153,MATCH(DZ365,$C$120:$C$153,0)))</f>
        <v/>
      </c>
      <c r="EA446" s="27" t="str">
        <f t="shared" si="1083"/>
        <v/>
      </c>
      <c r="EB446" s="27" t="str">
        <f t="shared" si="1083"/>
        <v/>
      </c>
      <c r="EC446" s="27" t="str">
        <f t="shared" si="1083"/>
        <v/>
      </c>
      <c r="ED446" s="27" t="str">
        <f t="shared" si="1083"/>
        <v/>
      </c>
      <c r="EE446" s="27" t="str">
        <f t="shared" si="1083"/>
        <v/>
      </c>
      <c r="EF446" s="27" t="str">
        <f t="shared" si="1083"/>
        <v/>
      </c>
      <c r="EG446" s="27" t="str">
        <f t="shared" si="1083"/>
        <v/>
      </c>
      <c r="EH446" s="27" t="str">
        <f t="shared" si="1083"/>
        <v/>
      </c>
      <c r="EI446" s="27" t="str">
        <f t="shared" si="1083"/>
        <v/>
      </c>
      <c r="EJ446" s="27" t="str">
        <f t="shared" si="1083"/>
        <v/>
      </c>
      <c r="EK446" s="27" t="str">
        <f t="shared" si="1083"/>
        <v/>
      </c>
      <c r="EL446" s="27" t="str">
        <f t="shared" si="1083"/>
        <v/>
      </c>
      <c r="EM446" s="27" t="str">
        <f t="shared" si="1083"/>
        <v/>
      </c>
      <c r="EN446" s="27" t="str">
        <f t="shared" si="1083"/>
        <v/>
      </c>
      <c r="EO446" s="27" t="str">
        <f t="shared" si="1083"/>
        <v/>
      </c>
      <c r="EP446" s="27" t="str">
        <f t="shared" si="1083"/>
        <v/>
      </c>
      <c r="EQ446" s="27" t="str">
        <f t="shared" si="1083"/>
        <v/>
      </c>
      <c r="ER446" s="27" t="str">
        <f t="shared" si="1083"/>
        <v/>
      </c>
      <c r="ES446" s="27" t="str">
        <f t="shared" si="1083"/>
        <v/>
      </c>
      <c r="ET446" s="27" t="str">
        <f t="shared" si="1083"/>
        <v/>
      </c>
      <c r="EU446" s="27" t="str">
        <f t="shared" si="1083"/>
        <v/>
      </c>
      <c r="EV446" s="27" t="str">
        <f t="shared" si="1083"/>
        <v/>
      </c>
      <c r="EX446" s="39" t="s">
        <v>214</v>
      </c>
      <c r="EY446" s="29">
        <v>7</v>
      </c>
      <c r="EZ446" s="27" t="str">
        <f t="shared" ref="EZ446:FU446" si="1084">IF(EZ365="","",INDEX($B$120:$B$153,MATCH(EZ365,$C$120:$C$153,0)))</f>
        <v/>
      </c>
      <c r="FA446" s="27" t="str">
        <f t="shared" si="1084"/>
        <v/>
      </c>
      <c r="FB446" s="27" t="str">
        <f t="shared" si="1084"/>
        <v/>
      </c>
      <c r="FC446" s="27" t="str">
        <f t="shared" si="1084"/>
        <v/>
      </c>
      <c r="FD446" s="27" t="str">
        <f t="shared" si="1084"/>
        <v/>
      </c>
      <c r="FE446" s="27" t="str">
        <f t="shared" si="1084"/>
        <v/>
      </c>
      <c r="FF446" s="27" t="str">
        <f t="shared" si="1084"/>
        <v/>
      </c>
      <c r="FG446" s="27" t="str">
        <f t="shared" si="1084"/>
        <v/>
      </c>
      <c r="FH446" s="27" t="str">
        <f t="shared" si="1084"/>
        <v/>
      </c>
      <c r="FI446" s="27" t="str">
        <f t="shared" si="1084"/>
        <v/>
      </c>
      <c r="FJ446" s="27" t="str">
        <f t="shared" si="1084"/>
        <v/>
      </c>
      <c r="FK446" s="27" t="str">
        <f t="shared" si="1084"/>
        <v/>
      </c>
      <c r="FL446" s="27" t="str">
        <f t="shared" si="1084"/>
        <v/>
      </c>
      <c r="FM446" s="27" t="str">
        <f t="shared" si="1084"/>
        <v/>
      </c>
      <c r="FN446" s="27" t="str">
        <f t="shared" si="1084"/>
        <v/>
      </c>
      <c r="FO446" s="27" t="str">
        <f t="shared" si="1084"/>
        <v/>
      </c>
      <c r="FP446" s="27" t="str">
        <f t="shared" si="1084"/>
        <v/>
      </c>
      <c r="FQ446" s="27" t="str">
        <f t="shared" si="1084"/>
        <v/>
      </c>
      <c r="FR446" s="27" t="str">
        <f t="shared" si="1084"/>
        <v/>
      </c>
      <c r="FS446" s="27" t="str">
        <f t="shared" si="1084"/>
        <v/>
      </c>
      <c r="FT446" s="27" t="str">
        <f t="shared" si="1084"/>
        <v/>
      </c>
      <c r="FU446" s="27" t="str">
        <f t="shared" si="1084"/>
        <v/>
      </c>
      <c r="FV446" s="27" t="str">
        <f t="shared" si="1083"/>
        <v/>
      </c>
    </row>
    <row r="447" spans="35:178" x14ac:dyDescent="0.25">
      <c r="AI447"/>
      <c r="AJ447" s="68"/>
      <c r="AY447" s="20" t="s">
        <v>73</v>
      </c>
      <c r="AZ447" s="20" t="s">
        <v>105</v>
      </c>
      <c r="BA447" s="20" t="s">
        <v>267</v>
      </c>
      <c r="BB447" s="21" t="s">
        <v>74</v>
      </c>
      <c r="BC447" s="21" t="s">
        <v>248</v>
      </c>
      <c r="BD447" s="21" t="s">
        <v>14</v>
      </c>
      <c r="BE447" s="22" t="s">
        <v>75</v>
      </c>
      <c r="BF447" s="22" t="s">
        <v>76</v>
      </c>
      <c r="BG447" s="22" t="s">
        <v>15</v>
      </c>
      <c r="BH447" s="23" t="s">
        <v>77</v>
      </c>
      <c r="BI447" s="23" t="s">
        <v>78</v>
      </c>
      <c r="BJ447" s="23" t="s">
        <v>268</v>
      </c>
      <c r="BK447" s="24" t="s">
        <v>79</v>
      </c>
      <c r="BL447" s="24" t="s">
        <v>80</v>
      </c>
      <c r="BM447" s="25" t="s">
        <v>81</v>
      </c>
      <c r="BN447" s="25" t="s">
        <v>422</v>
      </c>
      <c r="BO447" s="26" t="s">
        <v>82</v>
      </c>
      <c r="BP447" s="64" t="s">
        <v>154</v>
      </c>
      <c r="BQ447" s="64" t="s">
        <v>155</v>
      </c>
      <c r="BR447" s="64" t="s">
        <v>157</v>
      </c>
      <c r="BS447" s="63" t="s">
        <v>156</v>
      </c>
      <c r="BT447" s="63" t="s">
        <v>215</v>
      </c>
      <c r="BU447" s="63" t="s">
        <v>216</v>
      </c>
      <c r="BY447" s="20" t="s">
        <v>73</v>
      </c>
      <c r="BZ447" s="20" t="s">
        <v>105</v>
      </c>
      <c r="CA447" s="20" t="s">
        <v>267</v>
      </c>
      <c r="CB447" s="21" t="s">
        <v>74</v>
      </c>
      <c r="CC447" s="21" t="s">
        <v>248</v>
      </c>
      <c r="CD447" s="21" t="s">
        <v>14</v>
      </c>
      <c r="CE447" s="22" t="s">
        <v>75</v>
      </c>
      <c r="CF447" s="22" t="s">
        <v>76</v>
      </c>
      <c r="CG447" s="22" t="s">
        <v>15</v>
      </c>
      <c r="CH447" s="23" t="s">
        <v>77</v>
      </c>
      <c r="CI447" s="23" t="s">
        <v>78</v>
      </c>
      <c r="CJ447" s="23" t="s">
        <v>268</v>
      </c>
      <c r="CK447" s="24" t="s">
        <v>79</v>
      </c>
      <c r="CL447" s="24" t="s">
        <v>80</v>
      </c>
      <c r="CM447" s="25" t="s">
        <v>81</v>
      </c>
      <c r="CN447" s="25" t="s">
        <v>422</v>
      </c>
      <c r="CO447" s="26" t="s">
        <v>82</v>
      </c>
      <c r="CP447" s="64" t="s">
        <v>154</v>
      </c>
      <c r="CQ447" s="64" t="s">
        <v>155</v>
      </c>
      <c r="CR447" s="64" t="s">
        <v>157</v>
      </c>
      <c r="CS447" s="63" t="s">
        <v>156</v>
      </c>
      <c r="CT447" s="63" t="s">
        <v>215</v>
      </c>
      <c r="CU447" s="63" t="s">
        <v>216</v>
      </c>
      <c r="CZ447" s="20" t="s">
        <v>73</v>
      </c>
      <c r="DA447" s="20" t="s">
        <v>105</v>
      </c>
      <c r="DB447" s="20" t="s">
        <v>267</v>
      </c>
      <c r="DC447" s="21" t="s">
        <v>74</v>
      </c>
      <c r="DD447" s="21" t="s">
        <v>248</v>
      </c>
      <c r="DE447" s="21" t="s">
        <v>14</v>
      </c>
      <c r="DF447" s="22" t="s">
        <v>75</v>
      </c>
      <c r="DG447" s="22" t="s">
        <v>76</v>
      </c>
      <c r="DH447" s="22" t="s">
        <v>15</v>
      </c>
      <c r="DI447" s="23" t="s">
        <v>77</v>
      </c>
      <c r="DJ447" s="23" t="s">
        <v>78</v>
      </c>
      <c r="DK447" s="23" t="s">
        <v>268</v>
      </c>
      <c r="DL447" s="24" t="s">
        <v>79</v>
      </c>
      <c r="DM447" s="24" t="s">
        <v>80</v>
      </c>
      <c r="DN447" s="25" t="s">
        <v>81</v>
      </c>
      <c r="DO447" s="25" t="s">
        <v>422</v>
      </c>
      <c r="DP447" s="26" t="s">
        <v>82</v>
      </c>
      <c r="DQ447" s="64" t="s">
        <v>154</v>
      </c>
      <c r="DR447" s="64" t="s">
        <v>155</v>
      </c>
      <c r="DS447" s="64" t="s">
        <v>157</v>
      </c>
      <c r="DT447" s="63" t="s">
        <v>156</v>
      </c>
      <c r="DU447" s="63" t="s">
        <v>215</v>
      </c>
      <c r="DV447" s="63" t="s">
        <v>216</v>
      </c>
      <c r="DZ447" s="20" t="s">
        <v>73</v>
      </c>
      <c r="EA447" s="20" t="s">
        <v>105</v>
      </c>
      <c r="EB447" s="20" t="s">
        <v>267</v>
      </c>
      <c r="EC447" s="21" t="s">
        <v>74</v>
      </c>
      <c r="ED447" s="21" t="s">
        <v>248</v>
      </c>
      <c r="EE447" s="21" t="s">
        <v>14</v>
      </c>
      <c r="EF447" s="22" t="s">
        <v>75</v>
      </c>
      <c r="EG447" s="22" t="s">
        <v>76</v>
      </c>
      <c r="EH447" s="22" t="s">
        <v>15</v>
      </c>
      <c r="EI447" s="23" t="s">
        <v>77</v>
      </c>
      <c r="EJ447" s="23" t="s">
        <v>78</v>
      </c>
      <c r="EK447" s="23" t="s">
        <v>268</v>
      </c>
      <c r="EL447" s="24" t="s">
        <v>79</v>
      </c>
      <c r="EM447" s="24" t="s">
        <v>80</v>
      </c>
      <c r="EN447" s="25" t="s">
        <v>81</v>
      </c>
      <c r="EO447" s="25" t="s">
        <v>422</v>
      </c>
      <c r="EP447" s="26" t="s">
        <v>82</v>
      </c>
      <c r="EQ447" s="64" t="s">
        <v>154</v>
      </c>
      <c r="ER447" s="64" t="s">
        <v>155</v>
      </c>
      <c r="ES447" s="64" t="s">
        <v>157</v>
      </c>
      <c r="ET447" s="63" t="s">
        <v>156</v>
      </c>
      <c r="EU447" s="63" t="s">
        <v>215</v>
      </c>
      <c r="EV447" s="63" t="s">
        <v>216</v>
      </c>
      <c r="EZ447" s="20" t="s">
        <v>73</v>
      </c>
      <c r="FA447" s="20" t="s">
        <v>105</v>
      </c>
      <c r="FB447" s="20" t="s">
        <v>267</v>
      </c>
      <c r="FC447" s="21" t="s">
        <v>74</v>
      </c>
      <c r="FD447" s="21" t="s">
        <v>248</v>
      </c>
      <c r="FE447" s="21" t="s">
        <v>14</v>
      </c>
      <c r="FF447" s="22" t="s">
        <v>75</v>
      </c>
      <c r="FG447" s="22" t="s">
        <v>76</v>
      </c>
      <c r="FH447" s="22" t="s">
        <v>15</v>
      </c>
      <c r="FI447" s="23" t="s">
        <v>77</v>
      </c>
      <c r="FJ447" s="23" t="s">
        <v>78</v>
      </c>
      <c r="FK447" s="23" t="s">
        <v>268</v>
      </c>
      <c r="FL447" s="24" t="s">
        <v>79</v>
      </c>
      <c r="FM447" s="24" t="s">
        <v>80</v>
      </c>
      <c r="FN447" s="25" t="s">
        <v>81</v>
      </c>
      <c r="FO447" s="25" t="s">
        <v>422</v>
      </c>
      <c r="FP447" s="26" t="s">
        <v>82</v>
      </c>
      <c r="FQ447" s="64" t="s">
        <v>154</v>
      </c>
      <c r="FR447" s="64" t="s">
        <v>155</v>
      </c>
      <c r="FS447" s="64" t="s">
        <v>157</v>
      </c>
      <c r="FT447" s="63" t="s">
        <v>156</v>
      </c>
      <c r="FU447" s="63" t="s">
        <v>215</v>
      </c>
      <c r="FV447" s="63" t="s">
        <v>216</v>
      </c>
    </row>
    <row r="448" spans="35:178" x14ac:dyDescent="0.25">
      <c r="AI448"/>
      <c r="AJ448" s="68"/>
      <c r="BN448" s="319"/>
    </row>
    <row r="449" spans="49:73" x14ac:dyDescent="0.25">
      <c r="AY449" s="35" t="s">
        <v>223</v>
      </c>
      <c r="BN449" s="319"/>
    </row>
    <row r="450" spans="49:73" x14ac:dyDescent="0.25">
      <c r="AW450" s="37" t="s">
        <v>2</v>
      </c>
      <c r="AX450" s="37" t="s">
        <v>3</v>
      </c>
      <c r="AY450" s="20" t="s">
        <v>73</v>
      </c>
      <c r="AZ450" s="20" t="s">
        <v>105</v>
      </c>
      <c r="BA450" s="20" t="s">
        <v>267</v>
      </c>
      <c r="BB450" s="21" t="s">
        <v>74</v>
      </c>
      <c r="BC450" s="21" t="s">
        <v>248</v>
      </c>
      <c r="BD450" s="21" t="s">
        <v>14</v>
      </c>
      <c r="BE450" s="22" t="s">
        <v>75</v>
      </c>
      <c r="BF450" s="22" t="s">
        <v>76</v>
      </c>
      <c r="BG450" s="22" t="s">
        <v>15</v>
      </c>
      <c r="BH450" s="23" t="s">
        <v>77</v>
      </c>
      <c r="BI450" s="23" t="s">
        <v>78</v>
      </c>
      <c r="BJ450" s="23" t="s">
        <v>268</v>
      </c>
      <c r="BK450" s="24" t="s">
        <v>79</v>
      </c>
      <c r="BL450" s="24" t="s">
        <v>80</v>
      </c>
      <c r="BM450" s="25" t="s">
        <v>81</v>
      </c>
      <c r="BN450" s="25" t="s">
        <v>422</v>
      </c>
      <c r="BO450" s="26" t="s">
        <v>82</v>
      </c>
      <c r="BP450" s="64" t="s">
        <v>154</v>
      </c>
      <c r="BQ450" s="64" t="s">
        <v>155</v>
      </c>
      <c r="BR450" s="64" t="s">
        <v>157</v>
      </c>
      <c r="BS450" s="63" t="s">
        <v>156</v>
      </c>
      <c r="BT450" s="63" t="s">
        <v>215</v>
      </c>
      <c r="BU450" s="63" t="s">
        <v>216</v>
      </c>
    </row>
    <row r="451" spans="49:73" x14ac:dyDescent="0.25">
      <c r="AW451" s="41" t="s">
        <v>210</v>
      </c>
      <c r="AX451" s="29">
        <v>1</v>
      </c>
      <c r="AY451" s="29">
        <f t="shared" ref="AY451:BU451" si="1085">IF(AY250&gt;=9,1,0)</f>
        <v>0</v>
      </c>
      <c r="AZ451" s="29">
        <f t="shared" si="1085"/>
        <v>1</v>
      </c>
      <c r="BA451" s="29">
        <f t="shared" si="1085"/>
        <v>0</v>
      </c>
      <c r="BB451" s="29">
        <f t="shared" si="1085"/>
        <v>0</v>
      </c>
      <c r="BC451" s="29">
        <f t="shared" si="1085"/>
        <v>0</v>
      </c>
      <c r="BD451" s="29">
        <f t="shared" si="1085"/>
        <v>0</v>
      </c>
      <c r="BE451" s="29">
        <f t="shared" si="1085"/>
        <v>0</v>
      </c>
      <c r="BF451" s="29">
        <f t="shared" si="1085"/>
        <v>1</v>
      </c>
      <c r="BG451" s="29">
        <f t="shared" si="1085"/>
        <v>0</v>
      </c>
      <c r="BH451" s="29">
        <f t="shared" si="1085"/>
        <v>1</v>
      </c>
      <c r="BI451" s="29">
        <f t="shared" si="1085"/>
        <v>0</v>
      </c>
      <c r="BJ451" s="29">
        <f t="shared" si="1085"/>
        <v>0</v>
      </c>
      <c r="BK451" s="29">
        <f t="shared" si="1085"/>
        <v>0</v>
      </c>
      <c r="BL451" s="29">
        <f t="shared" si="1085"/>
        <v>1</v>
      </c>
      <c r="BM451" s="29">
        <f t="shared" si="1085"/>
        <v>0</v>
      </c>
      <c r="BN451" s="29">
        <f t="shared" si="1085"/>
        <v>0</v>
      </c>
      <c r="BO451" s="29">
        <f t="shared" si="1085"/>
        <v>1</v>
      </c>
      <c r="BP451" s="29">
        <f t="shared" si="1085"/>
        <v>0</v>
      </c>
      <c r="BQ451" s="29">
        <f t="shared" si="1085"/>
        <v>0</v>
      </c>
      <c r="BR451" s="29">
        <f t="shared" si="1085"/>
        <v>1</v>
      </c>
      <c r="BS451" s="29">
        <f t="shared" si="1085"/>
        <v>0</v>
      </c>
      <c r="BT451" s="29">
        <f t="shared" si="1085"/>
        <v>0</v>
      </c>
      <c r="BU451" s="29">
        <f t="shared" si="1085"/>
        <v>0</v>
      </c>
    </row>
    <row r="452" spans="49:73" x14ac:dyDescent="0.25">
      <c r="AW452" s="41" t="s">
        <v>210</v>
      </c>
      <c r="AX452" s="29">
        <v>2</v>
      </c>
      <c r="AY452" s="29">
        <f t="shared" ref="AY452:BU452" si="1086">IF(AY251&gt;=9,1,0)</f>
        <v>1</v>
      </c>
      <c r="AZ452" s="29">
        <f t="shared" si="1086"/>
        <v>0</v>
      </c>
      <c r="BA452" s="29">
        <f t="shared" si="1086"/>
        <v>1</v>
      </c>
      <c r="BB452" s="29">
        <f t="shared" si="1086"/>
        <v>1</v>
      </c>
      <c r="BC452" s="29">
        <f t="shared" si="1086"/>
        <v>1</v>
      </c>
      <c r="BD452" s="29">
        <f t="shared" si="1086"/>
        <v>0</v>
      </c>
      <c r="BE452" s="29">
        <f t="shared" si="1086"/>
        <v>0</v>
      </c>
      <c r="BF452" s="29">
        <f t="shared" si="1086"/>
        <v>0</v>
      </c>
      <c r="BG452" s="29">
        <f t="shared" si="1086"/>
        <v>1</v>
      </c>
      <c r="BH452" s="29">
        <f t="shared" si="1086"/>
        <v>0</v>
      </c>
      <c r="BI452" s="29">
        <f t="shared" si="1086"/>
        <v>1</v>
      </c>
      <c r="BJ452" s="29">
        <f t="shared" si="1086"/>
        <v>1</v>
      </c>
      <c r="BK452" s="29">
        <f t="shared" si="1086"/>
        <v>0</v>
      </c>
      <c r="BL452" s="29">
        <f t="shared" si="1086"/>
        <v>0</v>
      </c>
      <c r="BM452" s="29">
        <f t="shared" si="1086"/>
        <v>1</v>
      </c>
      <c r="BN452" s="29">
        <f t="shared" si="1086"/>
        <v>1</v>
      </c>
      <c r="BO452" s="29">
        <f t="shared" si="1086"/>
        <v>0</v>
      </c>
      <c r="BP452" s="29">
        <f t="shared" si="1086"/>
        <v>1</v>
      </c>
      <c r="BQ452" s="29">
        <f t="shared" si="1086"/>
        <v>1</v>
      </c>
      <c r="BR452" s="29">
        <f t="shared" si="1086"/>
        <v>0</v>
      </c>
      <c r="BS452" s="29">
        <f t="shared" si="1086"/>
        <v>0</v>
      </c>
      <c r="BT452" s="29">
        <f t="shared" si="1086"/>
        <v>0</v>
      </c>
      <c r="BU452" s="29">
        <f t="shared" si="1086"/>
        <v>0</v>
      </c>
    </row>
    <row r="453" spans="49:73" x14ac:dyDescent="0.25">
      <c r="AW453" s="41" t="s">
        <v>210</v>
      </c>
      <c r="AX453" s="29">
        <v>3</v>
      </c>
      <c r="AY453" s="29">
        <f t="shared" ref="AY453:BU453" si="1087">IF(AY252&gt;=9,1,0)</f>
        <v>0</v>
      </c>
      <c r="AZ453" s="29">
        <f t="shared" si="1087"/>
        <v>1</v>
      </c>
      <c r="BA453" s="29">
        <f t="shared" si="1087"/>
        <v>1</v>
      </c>
      <c r="BB453" s="29">
        <f t="shared" si="1087"/>
        <v>1</v>
      </c>
      <c r="BC453" s="29">
        <f t="shared" si="1087"/>
        <v>0</v>
      </c>
      <c r="BD453" s="29">
        <f t="shared" si="1087"/>
        <v>1</v>
      </c>
      <c r="BE453" s="29">
        <f t="shared" si="1087"/>
        <v>1</v>
      </c>
      <c r="BF453" s="29">
        <f t="shared" si="1087"/>
        <v>1</v>
      </c>
      <c r="BG453" s="29">
        <f t="shared" si="1087"/>
        <v>1</v>
      </c>
      <c r="BH453" s="29">
        <f t="shared" si="1087"/>
        <v>0</v>
      </c>
      <c r="BI453" s="29">
        <f t="shared" si="1087"/>
        <v>0</v>
      </c>
      <c r="BJ453" s="29">
        <f t="shared" si="1087"/>
        <v>0</v>
      </c>
      <c r="BK453" s="29">
        <f t="shared" si="1087"/>
        <v>0</v>
      </c>
      <c r="BL453" s="29">
        <f t="shared" si="1087"/>
        <v>0</v>
      </c>
      <c r="BM453" s="29">
        <f t="shared" si="1087"/>
        <v>1</v>
      </c>
      <c r="BN453" s="29">
        <f t="shared" si="1087"/>
        <v>0</v>
      </c>
      <c r="BO453" s="29">
        <f t="shared" si="1087"/>
        <v>1</v>
      </c>
      <c r="BP453" s="29">
        <f t="shared" si="1087"/>
        <v>0</v>
      </c>
      <c r="BQ453" s="29">
        <f t="shared" si="1087"/>
        <v>0</v>
      </c>
      <c r="BR453" s="29">
        <f t="shared" si="1087"/>
        <v>0</v>
      </c>
      <c r="BS453" s="29">
        <f t="shared" si="1087"/>
        <v>0</v>
      </c>
      <c r="BT453" s="29">
        <f t="shared" si="1087"/>
        <v>0</v>
      </c>
      <c r="BU453" s="29">
        <f t="shared" si="1087"/>
        <v>0</v>
      </c>
    </row>
    <row r="454" spans="49:73" x14ac:dyDescent="0.25">
      <c r="AW454" s="41" t="s">
        <v>210</v>
      </c>
      <c r="AX454" s="29">
        <v>4</v>
      </c>
      <c r="AY454" s="29">
        <f t="shared" ref="AY454:BU454" si="1088">IF(AY253&gt;=9,1,0)</f>
        <v>1</v>
      </c>
      <c r="AZ454" s="29">
        <f t="shared" si="1088"/>
        <v>0</v>
      </c>
      <c r="BA454" s="29">
        <f t="shared" si="1088"/>
        <v>0</v>
      </c>
      <c r="BB454" s="29">
        <f t="shared" si="1088"/>
        <v>0</v>
      </c>
      <c r="BC454" s="29">
        <f t="shared" si="1088"/>
        <v>1</v>
      </c>
      <c r="BD454" s="29">
        <f t="shared" si="1088"/>
        <v>1</v>
      </c>
      <c r="BE454" s="29">
        <f t="shared" si="1088"/>
        <v>1</v>
      </c>
      <c r="BF454" s="29">
        <f t="shared" si="1088"/>
        <v>0</v>
      </c>
      <c r="BG454" s="29">
        <f t="shared" si="1088"/>
        <v>0</v>
      </c>
      <c r="BH454" s="29">
        <f t="shared" si="1088"/>
        <v>1</v>
      </c>
      <c r="BI454" s="29">
        <f t="shared" si="1088"/>
        <v>0</v>
      </c>
      <c r="BJ454" s="29">
        <f t="shared" si="1088"/>
        <v>0</v>
      </c>
      <c r="BK454" s="29">
        <f t="shared" si="1088"/>
        <v>1</v>
      </c>
      <c r="BL454" s="29">
        <f t="shared" si="1088"/>
        <v>0</v>
      </c>
      <c r="BM454" s="29">
        <f t="shared" si="1088"/>
        <v>0</v>
      </c>
      <c r="BN454" s="29">
        <f t="shared" si="1088"/>
        <v>1</v>
      </c>
      <c r="BO454" s="29">
        <f t="shared" si="1088"/>
        <v>1</v>
      </c>
      <c r="BP454" s="29">
        <f t="shared" si="1088"/>
        <v>0</v>
      </c>
      <c r="BQ454" s="29">
        <f t="shared" si="1088"/>
        <v>0</v>
      </c>
      <c r="BR454" s="29">
        <f t="shared" si="1088"/>
        <v>0</v>
      </c>
      <c r="BS454" s="29">
        <f t="shared" si="1088"/>
        <v>1</v>
      </c>
      <c r="BT454" s="29">
        <f t="shared" si="1088"/>
        <v>1</v>
      </c>
      <c r="BU454" s="29">
        <f t="shared" si="1088"/>
        <v>1</v>
      </c>
    </row>
    <row r="455" spans="49:73" x14ac:dyDescent="0.25">
      <c r="AW455" s="41" t="s">
        <v>210</v>
      </c>
      <c r="AX455" s="29">
        <v>5</v>
      </c>
      <c r="AY455" s="29">
        <f t="shared" ref="AY455:BU455" si="1089">IF(AY254&gt;=9,1,0)</f>
        <v>0</v>
      </c>
      <c r="AZ455" s="29">
        <f t="shared" si="1089"/>
        <v>0</v>
      </c>
      <c r="BA455" s="29">
        <f t="shared" si="1089"/>
        <v>0</v>
      </c>
      <c r="BB455" s="29">
        <f t="shared" si="1089"/>
        <v>0</v>
      </c>
      <c r="BC455" s="29">
        <f t="shared" si="1089"/>
        <v>0</v>
      </c>
      <c r="BD455" s="29">
        <f t="shared" si="1089"/>
        <v>0</v>
      </c>
      <c r="BE455" s="29">
        <f t="shared" si="1089"/>
        <v>0</v>
      </c>
      <c r="BF455" s="29">
        <f t="shared" si="1089"/>
        <v>1</v>
      </c>
      <c r="BG455" s="29">
        <f t="shared" si="1089"/>
        <v>0</v>
      </c>
      <c r="BH455" s="29">
        <f t="shared" si="1089"/>
        <v>0</v>
      </c>
      <c r="BI455" s="29">
        <f t="shared" si="1089"/>
        <v>1</v>
      </c>
      <c r="BJ455" s="29">
        <f t="shared" si="1089"/>
        <v>1</v>
      </c>
      <c r="BK455" s="29">
        <f t="shared" si="1089"/>
        <v>1</v>
      </c>
      <c r="BL455" s="29">
        <f t="shared" si="1089"/>
        <v>1</v>
      </c>
      <c r="BM455" s="29">
        <f t="shared" si="1089"/>
        <v>1</v>
      </c>
      <c r="BN455" s="29">
        <f t="shared" si="1089"/>
        <v>1</v>
      </c>
      <c r="BO455" s="29">
        <f t="shared" si="1089"/>
        <v>0</v>
      </c>
      <c r="BP455" s="29">
        <f t="shared" si="1089"/>
        <v>0</v>
      </c>
      <c r="BQ455" s="29">
        <f t="shared" si="1089"/>
        <v>0</v>
      </c>
      <c r="BR455" s="29">
        <f t="shared" si="1089"/>
        <v>0</v>
      </c>
      <c r="BS455" s="29">
        <f t="shared" si="1089"/>
        <v>0</v>
      </c>
      <c r="BT455" s="29">
        <f t="shared" si="1089"/>
        <v>0</v>
      </c>
      <c r="BU455" s="29">
        <f t="shared" si="1089"/>
        <v>0</v>
      </c>
    </row>
    <row r="456" spans="49:73" x14ac:dyDescent="0.25">
      <c r="AW456" s="41" t="s">
        <v>210</v>
      </c>
      <c r="AX456" s="29">
        <v>6</v>
      </c>
      <c r="AY456" s="65">
        <f t="shared" ref="AY456:BU456" si="1090">IF(AY255&gt;=9,1,0)</f>
        <v>0</v>
      </c>
      <c r="AZ456" s="65">
        <f t="shared" si="1090"/>
        <v>0</v>
      </c>
      <c r="BA456" s="29">
        <f t="shared" si="1090"/>
        <v>0</v>
      </c>
      <c r="BB456" s="29">
        <f t="shared" si="1090"/>
        <v>0</v>
      </c>
      <c r="BC456" s="29">
        <f t="shared" si="1090"/>
        <v>0</v>
      </c>
      <c r="BD456" s="29">
        <f t="shared" si="1090"/>
        <v>0</v>
      </c>
      <c r="BE456" s="29">
        <f t="shared" si="1090"/>
        <v>0</v>
      </c>
      <c r="BF456" s="29">
        <f t="shared" si="1090"/>
        <v>0</v>
      </c>
      <c r="BG456" s="29">
        <f t="shared" si="1090"/>
        <v>0</v>
      </c>
      <c r="BH456" s="29">
        <f t="shared" si="1090"/>
        <v>1</v>
      </c>
      <c r="BI456" s="29">
        <f t="shared" si="1090"/>
        <v>1</v>
      </c>
      <c r="BJ456" s="29">
        <f t="shared" si="1090"/>
        <v>1</v>
      </c>
      <c r="BK456" s="29">
        <f t="shared" si="1090"/>
        <v>0</v>
      </c>
      <c r="BL456" s="29">
        <f t="shared" si="1090"/>
        <v>1</v>
      </c>
      <c r="BM456" s="29">
        <f t="shared" si="1090"/>
        <v>0</v>
      </c>
      <c r="BN456" s="29">
        <f t="shared" si="1090"/>
        <v>0</v>
      </c>
      <c r="BO456" s="29">
        <f t="shared" si="1090"/>
        <v>0</v>
      </c>
      <c r="BP456" s="29">
        <f t="shared" si="1090"/>
        <v>0</v>
      </c>
      <c r="BQ456" s="29">
        <f t="shared" si="1090"/>
        <v>0</v>
      </c>
      <c r="BR456" s="29">
        <f t="shared" si="1090"/>
        <v>0</v>
      </c>
      <c r="BS456" s="29">
        <f t="shared" si="1090"/>
        <v>0</v>
      </c>
      <c r="BT456" s="29">
        <f t="shared" si="1090"/>
        <v>0</v>
      </c>
      <c r="BU456" s="29">
        <f t="shared" si="1090"/>
        <v>0</v>
      </c>
    </row>
    <row r="457" spans="49:73" x14ac:dyDescent="0.25">
      <c r="AW457" s="41" t="s">
        <v>210</v>
      </c>
      <c r="AX457" s="88">
        <v>7</v>
      </c>
      <c r="AY457" s="65">
        <f t="shared" ref="AY457:BU457" si="1091">IF(AY256&gt;=9,1,0)</f>
        <v>0</v>
      </c>
      <c r="AZ457" s="65">
        <f t="shared" si="1091"/>
        <v>0</v>
      </c>
      <c r="BA457" s="65">
        <f t="shared" si="1091"/>
        <v>0</v>
      </c>
      <c r="BB457" s="65">
        <f t="shared" si="1091"/>
        <v>0</v>
      </c>
      <c r="BC457" s="65">
        <f t="shared" si="1091"/>
        <v>0</v>
      </c>
      <c r="BD457" s="65">
        <f t="shared" si="1091"/>
        <v>0</v>
      </c>
      <c r="BE457" s="65">
        <f t="shared" si="1091"/>
        <v>0</v>
      </c>
      <c r="BF457" s="65">
        <f t="shared" si="1091"/>
        <v>0</v>
      </c>
      <c r="BG457" s="65">
        <f t="shared" si="1091"/>
        <v>0</v>
      </c>
      <c r="BH457" s="65">
        <f t="shared" si="1091"/>
        <v>0</v>
      </c>
      <c r="BI457" s="65">
        <f t="shared" si="1091"/>
        <v>0</v>
      </c>
      <c r="BJ457" s="65">
        <f t="shared" si="1091"/>
        <v>0</v>
      </c>
      <c r="BK457" s="65">
        <f t="shared" si="1091"/>
        <v>0</v>
      </c>
      <c r="BL457" s="65">
        <f t="shared" si="1091"/>
        <v>0</v>
      </c>
      <c r="BM457" s="65">
        <f t="shared" si="1091"/>
        <v>0</v>
      </c>
      <c r="BN457" s="65">
        <f t="shared" si="1091"/>
        <v>0</v>
      </c>
      <c r="BO457" s="65">
        <f t="shared" si="1091"/>
        <v>0</v>
      </c>
      <c r="BP457" s="65">
        <f t="shared" si="1091"/>
        <v>0</v>
      </c>
      <c r="BQ457" s="65">
        <f t="shared" si="1091"/>
        <v>0</v>
      </c>
      <c r="BR457" s="65">
        <f t="shared" si="1091"/>
        <v>0</v>
      </c>
      <c r="BS457" s="65">
        <f t="shared" si="1091"/>
        <v>0</v>
      </c>
      <c r="BT457" s="65">
        <f t="shared" si="1091"/>
        <v>0</v>
      </c>
      <c r="BU457" s="65">
        <f t="shared" si="1091"/>
        <v>0</v>
      </c>
    </row>
    <row r="458" spans="49:73" x14ac:dyDescent="0.25">
      <c r="AW458" s="42" t="s">
        <v>211</v>
      </c>
      <c r="AX458" s="29">
        <v>1</v>
      </c>
      <c r="AY458" s="29">
        <f t="shared" ref="AY458:BU458" si="1092">IF(AY257&gt;=9,1,0)</f>
        <v>0</v>
      </c>
      <c r="AZ458" s="29">
        <f t="shared" si="1092"/>
        <v>0</v>
      </c>
      <c r="BA458" s="29">
        <f t="shared" si="1092"/>
        <v>0</v>
      </c>
      <c r="BB458" s="29">
        <f t="shared" si="1092"/>
        <v>1</v>
      </c>
      <c r="BC458" s="29">
        <f t="shared" si="1092"/>
        <v>0</v>
      </c>
      <c r="BD458" s="29">
        <f t="shared" si="1092"/>
        <v>0</v>
      </c>
      <c r="BE458" s="29">
        <f t="shared" si="1092"/>
        <v>1</v>
      </c>
      <c r="BF458" s="29">
        <f t="shared" si="1092"/>
        <v>0</v>
      </c>
      <c r="BG458" s="29">
        <f t="shared" si="1092"/>
        <v>1</v>
      </c>
      <c r="BH458" s="29">
        <f t="shared" si="1092"/>
        <v>1</v>
      </c>
      <c r="BI458" s="29">
        <f t="shared" si="1092"/>
        <v>0</v>
      </c>
      <c r="BJ458" s="29">
        <f t="shared" si="1092"/>
        <v>1</v>
      </c>
      <c r="BK458" s="29">
        <f t="shared" si="1092"/>
        <v>0</v>
      </c>
      <c r="BL458" s="29">
        <f t="shared" si="1092"/>
        <v>1</v>
      </c>
      <c r="BM458" s="29">
        <f t="shared" si="1092"/>
        <v>1</v>
      </c>
      <c r="BN458" s="29">
        <f t="shared" si="1092"/>
        <v>0</v>
      </c>
      <c r="BO458" s="29">
        <f t="shared" si="1092"/>
        <v>1</v>
      </c>
      <c r="BP458" s="29">
        <f t="shared" si="1092"/>
        <v>0</v>
      </c>
      <c r="BQ458" s="29">
        <f t="shared" si="1092"/>
        <v>0</v>
      </c>
      <c r="BR458" s="29">
        <f t="shared" si="1092"/>
        <v>0</v>
      </c>
      <c r="BS458" s="29">
        <f t="shared" si="1092"/>
        <v>0</v>
      </c>
      <c r="BT458" s="29">
        <f t="shared" si="1092"/>
        <v>0</v>
      </c>
      <c r="BU458" s="29">
        <f t="shared" si="1092"/>
        <v>0</v>
      </c>
    </row>
    <row r="459" spans="49:73" x14ac:dyDescent="0.25">
      <c r="AW459" s="42" t="s">
        <v>211</v>
      </c>
      <c r="AX459" s="29">
        <v>2</v>
      </c>
      <c r="AY459" s="29">
        <f t="shared" ref="AY459:BU459" si="1093">IF(AY258&gt;=9,1,0)</f>
        <v>1</v>
      </c>
      <c r="AZ459" s="29">
        <f t="shared" si="1093"/>
        <v>0</v>
      </c>
      <c r="BA459" s="29">
        <f t="shared" si="1093"/>
        <v>1</v>
      </c>
      <c r="BB459" s="29">
        <f t="shared" si="1093"/>
        <v>1</v>
      </c>
      <c r="BC459" s="29">
        <f t="shared" si="1093"/>
        <v>1</v>
      </c>
      <c r="BD459" s="29">
        <f t="shared" si="1093"/>
        <v>0</v>
      </c>
      <c r="BE459" s="29">
        <f t="shared" si="1093"/>
        <v>0</v>
      </c>
      <c r="BF459" s="29">
        <f t="shared" si="1093"/>
        <v>0</v>
      </c>
      <c r="BG459" s="29">
        <f t="shared" si="1093"/>
        <v>0</v>
      </c>
      <c r="BH459" s="29">
        <f t="shared" si="1093"/>
        <v>1</v>
      </c>
      <c r="BI459" s="29">
        <f t="shared" si="1093"/>
        <v>1</v>
      </c>
      <c r="BJ459" s="29">
        <f t="shared" si="1093"/>
        <v>0</v>
      </c>
      <c r="BK459" s="29">
        <f t="shared" si="1093"/>
        <v>1</v>
      </c>
      <c r="BL459" s="29">
        <f t="shared" si="1093"/>
        <v>0</v>
      </c>
      <c r="BM459" s="29">
        <f t="shared" si="1093"/>
        <v>0</v>
      </c>
      <c r="BN459" s="29">
        <f t="shared" si="1093"/>
        <v>1</v>
      </c>
      <c r="BO459" s="29">
        <f t="shared" si="1093"/>
        <v>0</v>
      </c>
      <c r="BP459" s="29">
        <f t="shared" si="1093"/>
        <v>0</v>
      </c>
      <c r="BQ459" s="29">
        <f t="shared" si="1093"/>
        <v>0</v>
      </c>
      <c r="BR459" s="29">
        <f t="shared" si="1093"/>
        <v>0</v>
      </c>
      <c r="BS459" s="29">
        <f t="shared" si="1093"/>
        <v>1</v>
      </c>
      <c r="BT459" s="29">
        <f t="shared" si="1093"/>
        <v>1</v>
      </c>
      <c r="BU459" s="29">
        <f t="shared" si="1093"/>
        <v>1</v>
      </c>
    </row>
    <row r="460" spans="49:73" x14ac:dyDescent="0.25">
      <c r="AW460" s="42" t="s">
        <v>211</v>
      </c>
      <c r="AX460" s="29">
        <v>3</v>
      </c>
      <c r="AY460" s="29">
        <f t="shared" ref="AY460:BU460" si="1094">IF(AY259&gt;=9,1,0)</f>
        <v>0</v>
      </c>
      <c r="AZ460" s="29">
        <f t="shared" si="1094"/>
        <v>1</v>
      </c>
      <c r="BA460" s="29">
        <f t="shared" si="1094"/>
        <v>0</v>
      </c>
      <c r="BB460" s="29">
        <f t="shared" si="1094"/>
        <v>0</v>
      </c>
      <c r="BC460" s="29">
        <f t="shared" si="1094"/>
        <v>1</v>
      </c>
      <c r="BD460" s="29">
        <f t="shared" si="1094"/>
        <v>1</v>
      </c>
      <c r="BE460" s="29">
        <f t="shared" si="1094"/>
        <v>1</v>
      </c>
      <c r="BF460" s="29">
        <f t="shared" si="1094"/>
        <v>1</v>
      </c>
      <c r="BG460" s="29">
        <f t="shared" si="1094"/>
        <v>1</v>
      </c>
      <c r="BH460" s="29">
        <f t="shared" si="1094"/>
        <v>0</v>
      </c>
      <c r="BI460" s="29">
        <f t="shared" si="1094"/>
        <v>0</v>
      </c>
      <c r="BJ460" s="29">
        <f t="shared" si="1094"/>
        <v>1</v>
      </c>
      <c r="BK460" s="29">
        <f t="shared" si="1094"/>
        <v>1</v>
      </c>
      <c r="BL460" s="29">
        <f t="shared" si="1094"/>
        <v>1</v>
      </c>
      <c r="BM460" s="29">
        <f t="shared" si="1094"/>
        <v>0</v>
      </c>
      <c r="BN460" s="29">
        <f t="shared" si="1094"/>
        <v>1</v>
      </c>
      <c r="BO460" s="29">
        <f t="shared" si="1094"/>
        <v>0</v>
      </c>
      <c r="BP460" s="29">
        <f t="shared" si="1094"/>
        <v>0</v>
      </c>
      <c r="BQ460" s="29">
        <f t="shared" si="1094"/>
        <v>0</v>
      </c>
      <c r="BR460" s="29">
        <f t="shared" si="1094"/>
        <v>1</v>
      </c>
      <c r="BS460" s="29">
        <f t="shared" si="1094"/>
        <v>0</v>
      </c>
      <c r="BT460" s="29">
        <f t="shared" si="1094"/>
        <v>0</v>
      </c>
      <c r="BU460" s="29">
        <f t="shared" si="1094"/>
        <v>0</v>
      </c>
    </row>
    <row r="461" spans="49:73" x14ac:dyDescent="0.25">
      <c r="AW461" s="42" t="s">
        <v>211</v>
      </c>
      <c r="AX461" s="29">
        <v>4</v>
      </c>
      <c r="AY461" s="29">
        <f t="shared" ref="AY461:BU461" si="1095">IF(AY260&gt;=9,1,0)</f>
        <v>1</v>
      </c>
      <c r="AZ461" s="29">
        <f t="shared" si="1095"/>
        <v>0</v>
      </c>
      <c r="BA461" s="29">
        <f t="shared" si="1095"/>
        <v>0</v>
      </c>
      <c r="BB461" s="29">
        <f t="shared" si="1095"/>
        <v>1</v>
      </c>
      <c r="BC461" s="29">
        <f t="shared" si="1095"/>
        <v>0</v>
      </c>
      <c r="BD461" s="29">
        <f t="shared" si="1095"/>
        <v>1</v>
      </c>
      <c r="BE461" s="29">
        <f t="shared" si="1095"/>
        <v>0</v>
      </c>
      <c r="BF461" s="29">
        <f t="shared" si="1095"/>
        <v>0</v>
      </c>
      <c r="BG461" s="29">
        <f t="shared" si="1095"/>
        <v>1</v>
      </c>
      <c r="BH461" s="29">
        <f t="shared" si="1095"/>
        <v>0</v>
      </c>
      <c r="BI461" s="29">
        <f t="shared" si="1095"/>
        <v>1</v>
      </c>
      <c r="BJ461" s="29">
        <f t="shared" si="1095"/>
        <v>1</v>
      </c>
      <c r="BK461" s="29">
        <f t="shared" si="1095"/>
        <v>0</v>
      </c>
      <c r="BL461" s="29">
        <f t="shared" si="1095"/>
        <v>1</v>
      </c>
      <c r="BM461" s="29">
        <f t="shared" si="1095"/>
        <v>1</v>
      </c>
      <c r="BN461" s="29">
        <f t="shared" si="1095"/>
        <v>0</v>
      </c>
      <c r="BO461" s="29">
        <f t="shared" si="1095"/>
        <v>0</v>
      </c>
      <c r="BP461" s="29">
        <f t="shared" si="1095"/>
        <v>0</v>
      </c>
      <c r="BQ461" s="29">
        <f t="shared" si="1095"/>
        <v>0</v>
      </c>
      <c r="BR461" s="29">
        <f t="shared" si="1095"/>
        <v>0</v>
      </c>
      <c r="BS461" s="29">
        <f t="shared" si="1095"/>
        <v>0</v>
      </c>
      <c r="BT461" s="29">
        <f t="shared" si="1095"/>
        <v>0</v>
      </c>
      <c r="BU461" s="29">
        <f t="shared" si="1095"/>
        <v>0</v>
      </c>
    </row>
    <row r="462" spans="49:73" x14ac:dyDescent="0.25">
      <c r="AW462" s="42" t="s">
        <v>211</v>
      </c>
      <c r="AX462" s="29">
        <v>5</v>
      </c>
      <c r="AY462" s="29">
        <f t="shared" ref="AY462:BU462" si="1096">IF(AY261&gt;=9,1,0)</f>
        <v>1</v>
      </c>
      <c r="AZ462" s="29">
        <f t="shared" si="1096"/>
        <v>1</v>
      </c>
      <c r="BA462" s="29">
        <f t="shared" si="1096"/>
        <v>1</v>
      </c>
      <c r="BB462" s="29">
        <f t="shared" si="1096"/>
        <v>0</v>
      </c>
      <c r="BC462" s="29">
        <f t="shared" si="1096"/>
        <v>1</v>
      </c>
      <c r="BD462" s="29">
        <f t="shared" si="1096"/>
        <v>1</v>
      </c>
      <c r="BE462" s="29">
        <f t="shared" si="1096"/>
        <v>1</v>
      </c>
      <c r="BF462" s="29">
        <f t="shared" si="1096"/>
        <v>1</v>
      </c>
      <c r="BG462" s="29">
        <f t="shared" si="1096"/>
        <v>0</v>
      </c>
      <c r="BH462" s="29">
        <f t="shared" si="1096"/>
        <v>1</v>
      </c>
      <c r="BI462" s="29">
        <f t="shared" si="1096"/>
        <v>1</v>
      </c>
      <c r="BJ462" s="29">
        <f t="shared" si="1096"/>
        <v>1</v>
      </c>
      <c r="BK462" s="29">
        <f t="shared" si="1096"/>
        <v>1</v>
      </c>
      <c r="BL462" s="29">
        <f t="shared" si="1096"/>
        <v>0</v>
      </c>
      <c r="BM462" s="29">
        <f t="shared" si="1096"/>
        <v>1</v>
      </c>
      <c r="BN462" s="29">
        <f t="shared" si="1096"/>
        <v>1</v>
      </c>
      <c r="BO462" s="29">
        <f t="shared" si="1096"/>
        <v>0</v>
      </c>
      <c r="BP462" s="29">
        <f t="shared" si="1096"/>
        <v>0</v>
      </c>
      <c r="BQ462" s="29">
        <f t="shared" si="1096"/>
        <v>0</v>
      </c>
      <c r="BR462" s="29">
        <f t="shared" si="1096"/>
        <v>0</v>
      </c>
      <c r="BS462" s="29">
        <f t="shared" si="1096"/>
        <v>0</v>
      </c>
      <c r="BT462" s="29">
        <f t="shared" si="1096"/>
        <v>0</v>
      </c>
      <c r="BU462" s="29">
        <f t="shared" si="1096"/>
        <v>0</v>
      </c>
    </row>
    <row r="463" spans="49:73" x14ac:dyDescent="0.25">
      <c r="AW463" s="42" t="s">
        <v>211</v>
      </c>
      <c r="AX463" s="29">
        <v>6</v>
      </c>
      <c r="AY463" s="29">
        <f t="shared" ref="AY463:BU463" si="1097">IF(AY262&gt;=9,1,0)</f>
        <v>0</v>
      </c>
      <c r="AZ463" s="29">
        <f t="shared" si="1097"/>
        <v>1</v>
      </c>
      <c r="BA463" s="29">
        <f t="shared" si="1097"/>
        <v>1</v>
      </c>
      <c r="BB463" s="29">
        <f t="shared" si="1097"/>
        <v>0</v>
      </c>
      <c r="BC463" s="29">
        <f t="shared" si="1097"/>
        <v>0</v>
      </c>
      <c r="BD463" s="29">
        <f t="shared" si="1097"/>
        <v>0</v>
      </c>
      <c r="BE463" s="29">
        <f t="shared" si="1097"/>
        <v>0</v>
      </c>
      <c r="BF463" s="29">
        <f t="shared" si="1097"/>
        <v>1</v>
      </c>
      <c r="BG463" s="29">
        <f t="shared" si="1097"/>
        <v>0</v>
      </c>
      <c r="BH463" s="29">
        <f t="shared" si="1097"/>
        <v>1</v>
      </c>
      <c r="BI463" s="29">
        <f t="shared" si="1097"/>
        <v>1</v>
      </c>
      <c r="BJ463" s="29">
        <f t="shared" si="1097"/>
        <v>0</v>
      </c>
      <c r="BK463" s="29">
        <f t="shared" si="1097"/>
        <v>1</v>
      </c>
      <c r="BL463" s="29">
        <f t="shared" si="1097"/>
        <v>0</v>
      </c>
      <c r="BM463" s="29">
        <f t="shared" si="1097"/>
        <v>1</v>
      </c>
      <c r="BN463" s="29">
        <f t="shared" si="1097"/>
        <v>0</v>
      </c>
      <c r="BO463" s="29">
        <f t="shared" si="1097"/>
        <v>1</v>
      </c>
      <c r="BP463" s="29">
        <f t="shared" si="1097"/>
        <v>0</v>
      </c>
      <c r="BQ463" s="29">
        <f t="shared" si="1097"/>
        <v>0</v>
      </c>
      <c r="BR463" s="29">
        <f t="shared" si="1097"/>
        <v>0</v>
      </c>
      <c r="BS463" s="29">
        <f t="shared" si="1097"/>
        <v>0</v>
      </c>
      <c r="BT463" s="29">
        <f t="shared" si="1097"/>
        <v>0</v>
      </c>
      <c r="BU463" s="29">
        <f t="shared" si="1097"/>
        <v>0</v>
      </c>
    </row>
    <row r="464" spans="49:73" x14ac:dyDescent="0.25">
      <c r="AW464" s="42" t="s">
        <v>211</v>
      </c>
      <c r="AX464" s="88">
        <v>7</v>
      </c>
      <c r="AY464" s="65">
        <f t="shared" ref="AY464:BU464" si="1098">IF(AY263&gt;=9,1,0)</f>
        <v>0</v>
      </c>
      <c r="AZ464" s="65">
        <f t="shared" si="1098"/>
        <v>0</v>
      </c>
      <c r="BA464" s="65">
        <f t="shared" si="1098"/>
        <v>0</v>
      </c>
      <c r="BB464" s="65">
        <f t="shared" si="1098"/>
        <v>0</v>
      </c>
      <c r="BC464" s="29">
        <f t="shared" si="1098"/>
        <v>0</v>
      </c>
      <c r="BD464" s="29">
        <f t="shared" si="1098"/>
        <v>0</v>
      </c>
      <c r="BE464" s="29">
        <f t="shared" si="1098"/>
        <v>0</v>
      </c>
      <c r="BF464" s="29">
        <f t="shared" si="1098"/>
        <v>0</v>
      </c>
      <c r="BG464" s="65">
        <f t="shared" si="1098"/>
        <v>0</v>
      </c>
      <c r="BH464" s="65">
        <f t="shared" si="1098"/>
        <v>0</v>
      </c>
      <c r="BI464" s="65">
        <f t="shared" si="1098"/>
        <v>0</v>
      </c>
      <c r="BJ464" s="65">
        <f t="shared" si="1098"/>
        <v>0</v>
      </c>
      <c r="BK464" s="65">
        <f t="shared" si="1098"/>
        <v>0</v>
      </c>
      <c r="BL464" s="65">
        <f t="shared" si="1098"/>
        <v>0</v>
      </c>
      <c r="BM464" s="65">
        <f t="shared" si="1098"/>
        <v>0</v>
      </c>
      <c r="BN464" s="65">
        <f t="shared" si="1098"/>
        <v>0</v>
      </c>
      <c r="BO464" s="65">
        <f t="shared" si="1098"/>
        <v>0</v>
      </c>
      <c r="BP464" s="65">
        <f t="shared" si="1098"/>
        <v>0</v>
      </c>
      <c r="BQ464" s="65">
        <f t="shared" si="1098"/>
        <v>0</v>
      </c>
      <c r="BR464" s="65">
        <f t="shared" si="1098"/>
        <v>0</v>
      </c>
      <c r="BS464" s="65">
        <f t="shared" si="1098"/>
        <v>0</v>
      </c>
      <c r="BT464" s="65">
        <f t="shared" si="1098"/>
        <v>0</v>
      </c>
      <c r="BU464" s="65">
        <f t="shared" si="1098"/>
        <v>0</v>
      </c>
    </row>
    <row r="465" spans="49:73" x14ac:dyDescent="0.25">
      <c r="AW465" s="38" t="s">
        <v>212</v>
      </c>
      <c r="AX465" s="29">
        <v>1</v>
      </c>
      <c r="AY465" s="29">
        <f t="shared" ref="AY465:BU465" si="1099">IF(AY264&gt;=9,1,0)</f>
        <v>0</v>
      </c>
      <c r="AZ465" s="29">
        <f t="shared" si="1099"/>
        <v>0</v>
      </c>
      <c r="BA465" s="29">
        <f t="shared" si="1099"/>
        <v>1</v>
      </c>
      <c r="BB465" s="29">
        <f t="shared" si="1099"/>
        <v>1</v>
      </c>
      <c r="BC465" s="29">
        <f t="shared" si="1099"/>
        <v>1</v>
      </c>
      <c r="BD465" s="29">
        <f t="shared" si="1099"/>
        <v>0</v>
      </c>
      <c r="BE465" s="29">
        <f t="shared" si="1099"/>
        <v>1</v>
      </c>
      <c r="BF465" s="29">
        <f t="shared" si="1099"/>
        <v>0</v>
      </c>
      <c r="BG465" s="29">
        <f t="shared" si="1099"/>
        <v>0</v>
      </c>
      <c r="BH465" s="29">
        <f t="shared" si="1099"/>
        <v>1</v>
      </c>
      <c r="BI465" s="29">
        <f t="shared" si="1099"/>
        <v>0</v>
      </c>
      <c r="BJ465" s="29">
        <f t="shared" si="1099"/>
        <v>0</v>
      </c>
      <c r="BK465" s="29">
        <f t="shared" si="1099"/>
        <v>1</v>
      </c>
      <c r="BL465" s="29">
        <f t="shared" si="1099"/>
        <v>1</v>
      </c>
      <c r="BM465" s="29">
        <f t="shared" si="1099"/>
        <v>1</v>
      </c>
      <c r="BN465" s="29">
        <f t="shared" si="1099"/>
        <v>0</v>
      </c>
      <c r="BO465" s="29">
        <f t="shared" si="1099"/>
        <v>1</v>
      </c>
      <c r="BP465" s="29">
        <f t="shared" si="1099"/>
        <v>0</v>
      </c>
      <c r="BQ465" s="29">
        <f t="shared" si="1099"/>
        <v>0</v>
      </c>
      <c r="BR465" s="29">
        <f t="shared" si="1099"/>
        <v>0</v>
      </c>
      <c r="BS465" s="29">
        <f t="shared" si="1099"/>
        <v>0</v>
      </c>
      <c r="BT465" s="29">
        <f t="shared" si="1099"/>
        <v>0</v>
      </c>
      <c r="BU465" s="29">
        <f t="shared" si="1099"/>
        <v>0</v>
      </c>
    </row>
    <row r="466" spans="49:73" x14ac:dyDescent="0.25">
      <c r="AW466" s="38" t="s">
        <v>212</v>
      </c>
      <c r="AX466" s="29">
        <v>2</v>
      </c>
      <c r="AY466" s="29">
        <f t="shared" ref="AY466:BU466" si="1100">IF(AY265&gt;=9,1,0)</f>
        <v>1</v>
      </c>
      <c r="AZ466" s="29">
        <f t="shared" si="1100"/>
        <v>1</v>
      </c>
      <c r="BA466" s="29">
        <f t="shared" si="1100"/>
        <v>0</v>
      </c>
      <c r="BB466" s="29">
        <f t="shared" si="1100"/>
        <v>0</v>
      </c>
      <c r="BC466" s="29">
        <f t="shared" si="1100"/>
        <v>0</v>
      </c>
      <c r="BD466" s="29">
        <f t="shared" si="1100"/>
        <v>1</v>
      </c>
      <c r="BE466" s="29">
        <f t="shared" si="1100"/>
        <v>0</v>
      </c>
      <c r="BF466" s="29">
        <f t="shared" si="1100"/>
        <v>1</v>
      </c>
      <c r="BG466" s="29">
        <f t="shared" si="1100"/>
        <v>1</v>
      </c>
      <c r="BH466" s="29">
        <f t="shared" si="1100"/>
        <v>0</v>
      </c>
      <c r="BI466" s="29">
        <f t="shared" si="1100"/>
        <v>1</v>
      </c>
      <c r="BJ466" s="29">
        <f t="shared" si="1100"/>
        <v>1</v>
      </c>
      <c r="BK466" s="29">
        <f t="shared" si="1100"/>
        <v>1</v>
      </c>
      <c r="BL466" s="29">
        <f t="shared" si="1100"/>
        <v>1</v>
      </c>
      <c r="BM466" s="29">
        <f t="shared" si="1100"/>
        <v>0</v>
      </c>
      <c r="BN466" s="29">
        <f t="shared" si="1100"/>
        <v>0</v>
      </c>
      <c r="BO466" s="29">
        <f t="shared" si="1100"/>
        <v>1</v>
      </c>
      <c r="BP466" s="29">
        <f t="shared" si="1100"/>
        <v>1</v>
      </c>
      <c r="BQ466" s="29">
        <f t="shared" si="1100"/>
        <v>1</v>
      </c>
      <c r="BR466" s="29">
        <f t="shared" si="1100"/>
        <v>0</v>
      </c>
      <c r="BS466" s="29">
        <f t="shared" si="1100"/>
        <v>0</v>
      </c>
      <c r="BT466" s="29">
        <f t="shared" si="1100"/>
        <v>0</v>
      </c>
      <c r="BU466" s="29">
        <f t="shared" si="1100"/>
        <v>0</v>
      </c>
    </row>
    <row r="467" spans="49:73" x14ac:dyDescent="0.25">
      <c r="AW467" s="38" t="s">
        <v>212</v>
      </c>
      <c r="AX467" s="29">
        <v>3</v>
      </c>
      <c r="AY467" s="29">
        <f t="shared" ref="AY467:BU467" si="1101">IF(AY266&gt;=9,1,0)</f>
        <v>0</v>
      </c>
      <c r="AZ467" s="29">
        <f t="shared" si="1101"/>
        <v>0</v>
      </c>
      <c r="BA467" s="29">
        <f t="shared" si="1101"/>
        <v>1</v>
      </c>
      <c r="BB467" s="29">
        <f t="shared" si="1101"/>
        <v>1</v>
      </c>
      <c r="BC467" s="29">
        <f t="shared" si="1101"/>
        <v>1</v>
      </c>
      <c r="BD467" s="29">
        <f t="shared" si="1101"/>
        <v>1</v>
      </c>
      <c r="BE467" s="29">
        <f t="shared" si="1101"/>
        <v>1</v>
      </c>
      <c r="BF467" s="29">
        <f t="shared" si="1101"/>
        <v>0</v>
      </c>
      <c r="BG467" s="29">
        <f t="shared" si="1101"/>
        <v>0</v>
      </c>
      <c r="BH467" s="29">
        <f t="shared" si="1101"/>
        <v>1</v>
      </c>
      <c r="BI467" s="29">
        <f t="shared" si="1101"/>
        <v>1</v>
      </c>
      <c r="BJ467" s="29">
        <f t="shared" si="1101"/>
        <v>1</v>
      </c>
      <c r="BK467" s="29">
        <f t="shared" si="1101"/>
        <v>0</v>
      </c>
      <c r="BL467" s="29">
        <f t="shared" si="1101"/>
        <v>0</v>
      </c>
      <c r="BM467" s="29">
        <f t="shared" si="1101"/>
        <v>1</v>
      </c>
      <c r="BN467" s="29">
        <f t="shared" si="1101"/>
        <v>0</v>
      </c>
      <c r="BO467" s="29">
        <f t="shared" si="1101"/>
        <v>0</v>
      </c>
      <c r="BP467" s="29">
        <f t="shared" si="1101"/>
        <v>0</v>
      </c>
      <c r="BQ467" s="29">
        <f t="shared" si="1101"/>
        <v>0</v>
      </c>
      <c r="BR467" s="29">
        <f t="shared" si="1101"/>
        <v>0</v>
      </c>
      <c r="BS467" s="29">
        <f t="shared" si="1101"/>
        <v>0</v>
      </c>
      <c r="BT467" s="29">
        <f t="shared" si="1101"/>
        <v>0</v>
      </c>
      <c r="BU467" s="29">
        <f t="shared" si="1101"/>
        <v>0</v>
      </c>
    </row>
    <row r="468" spans="49:73" x14ac:dyDescent="0.25">
      <c r="AW468" s="38" t="s">
        <v>212</v>
      </c>
      <c r="AX468" s="29">
        <v>4</v>
      </c>
      <c r="AY468" s="29">
        <f t="shared" ref="AY468:BU468" si="1102">IF(AY267&gt;=9,1,0)</f>
        <v>1</v>
      </c>
      <c r="AZ468" s="29">
        <f t="shared" si="1102"/>
        <v>1</v>
      </c>
      <c r="BA468" s="29">
        <f t="shared" si="1102"/>
        <v>0</v>
      </c>
      <c r="BB468" s="29">
        <f t="shared" si="1102"/>
        <v>0</v>
      </c>
      <c r="BC468" s="29">
        <f t="shared" si="1102"/>
        <v>0</v>
      </c>
      <c r="BD468" s="29">
        <f t="shared" si="1102"/>
        <v>1</v>
      </c>
      <c r="BE468" s="29">
        <f t="shared" si="1102"/>
        <v>1</v>
      </c>
      <c r="BF468" s="29">
        <f t="shared" si="1102"/>
        <v>1</v>
      </c>
      <c r="BG468" s="29">
        <f t="shared" si="1102"/>
        <v>1</v>
      </c>
      <c r="BH468" s="29">
        <f t="shared" si="1102"/>
        <v>1</v>
      </c>
      <c r="BI468" s="29">
        <f t="shared" si="1102"/>
        <v>1</v>
      </c>
      <c r="BJ468" s="29">
        <f t="shared" si="1102"/>
        <v>1</v>
      </c>
      <c r="BK468" s="29">
        <f t="shared" si="1102"/>
        <v>1</v>
      </c>
      <c r="BL468" s="29">
        <f t="shared" si="1102"/>
        <v>1</v>
      </c>
      <c r="BM468" s="29">
        <f t="shared" si="1102"/>
        <v>0</v>
      </c>
      <c r="BN468" s="29">
        <f t="shared" si="1102"/>
        <v>1</v>
      </c>
      <c r="BO468" s="29">
        <f t="shared" si="1102"/>
        <v>1</v>
      </c>
      <c r="BP468" s="29">
        <f t="shared" si="1102"/>
        <v>0</v>
      </c>
      <c r="BQ468" s="29">
        <f t="shared" si="1102"/>
        <v>0</v>
      </c>
      <c r="BR468" s="29">
        <f t="shared" si="1102"/>
        <v>0</v>
      </c>
      <c r="BS468" s="29">
        <f t="shared" si="1102"/>
        <v>0</v>
      </c>
      <c r="BT468" s="29">
        <f t="shared" si="1102"/>
        <v>0</v>
      </c>
      <c r="BU468" s="29">
        <f t="shared" si="1102"/>
        <v>0</v>
      </c>
    </row>
    <row r="469" spans="49:73" x14ac:dyDescent="0.25">
      <c r="AW469" s="38" t="s">
        <v>212</v>
      </c>
      <c r="AX469" s="29">
        <v>5</v>
      </c>
      <c r="AY469" s="29">
        <f t="shared" ref="AY469:BU469" si="1103">IF(AY268&gt;=9,1,0)</f>
        <v>0</v>
      </c>
      <c r="AZ469" s="29">
        <f t="shared" si="1103"/>
        <v>0</v>
      </c>
      <c r="BA469" s="29">
        <f t="shared" si="1103"/>
        <v>1</v>
      </c>
      <c r="BB469" s="29">
        <f t="shared" si="1103"/>
        <v>1</v>
      </c>
      <c r="BC469" s="29">
        <f t="shared" si="1103"/>
        <v>1</v>
      </c>
      <c r="BD469" s="29">
        <f t="shared" si="1103"/>
        <v>0</v>
      </c>
      <c r="BE469" s="29">
        <f t="shared" si="1103"/>
        <v>0</v>
      </c>
      <c r="BF469" s="29">
        <f t="shared" si="1103"/>
        <v>0</v>
      </c>
      <c r="BG469" s="29">
        <f t="shared" si="1103"/>
        <v>0</v>
      </c>
      <c r="BH469" s="29">
        <f t="shared" si="1103"/>
        <v>1</v>
      </c>
      <c r="BI469" s="29">
        <f t="shared" si="1103"/>
        <v>0</v>
      </c>
      <c r="BJ469" s="29">
        <f t="shared" si="1103"/>
        <v>1</v>
      </c>
      <c r="BK469" s="29">
        <f t="shared" si="1103"/>
        <v>1</v>
      </c>
      <c r="BL469" s="29">
        <f t="shared" si="1103"/>
        <v>0</v>
      </c>
      <c r="BM469" s="29">
        <f t="shared" si="1103"/>
        <v>1</v>
      </c>
      <c r="BN469" s="29">
        <f t="shared" si="1103"/>
        <v>1</v>
      </c>
      <c r="BO469" s="29">
        <f t="shared" si="1103"/>
        <v>1</v>
      </c>
      <c r="BP469" s="29">
        <f t="shared" si="1103"/>
        <v>0</v>
      </c>
      <c r="BQ469" s="29">
        <f t="shared" si="1103"/>
        <v>0</v>
      </c>
      <c r="BR469" s="29">
        <f t="shared" si="1103"/>
        <v>0</v>
      </c>
      <c r="BS469" s="29">
        <f t="shared" si="1103"/>
        <v>0</v>
      </c>
      <c r="BT469" s="29">
        <f t="shared" si="1103"/>
        <v>0</v>
      </c>
      <c r="BU469" s="29">
        <f t="shared" si="1103"/>
        <v>0</v>
      </c>
    </row>
    <row r="470" spans="49:73" x14ac:dyDescent="0.25">
      <c r="AW470" s="38" t="s">
        <v>212</v>
      </c>
      <c r="AX470" s="29">
        <v>6</v>
      </c>
      <c r="AY470" s="65">
        <f t="shared" ref="AY470:BU470" si="1104">IF(AY269&gt;=9,1,0)</f>
        <v>1</v>
      </c>
      <c r="AZ470" s="65">
        <f t="shared" si="1104"/>
        <v>1</v>
      </c>
      <c r="BA470" s="29">
        <f t="shared" si="1104"/>
        <v>0</v>
      </c>
      <c r="BB470" s="29">
        <f t="shared" si="1104"/>
        <v>0</v>
      </c>
      <c r="BC470" s="29">
        <f t="shared" si="1104"/>
        <v>1</v>
      </c>
      <c r="BD470" s="29">
        <f t="shared" si="1104"/>
        <v>1</v>
      </c>
      <c r="BE470" s="29">
        <f t="shared" si="1104"/>
        <v>1</v>
      </c>
      <c r="BF470" s="29">
        <f t="shared" si="1104"/>
        <v>0</v>
      </c>
      <c r="BG470" s="29">
        <f t="shared" si="1104"/>
        <v>1</v>
      </c>
      <c r="BH470" s="29">
        <f t="shared" si="1104"/>
        <v>0</v>
      </c>
      <c r="BI470" s="29">
        <f t="shared" si="1104"/>
        <v>1</v>
      </c>
      <c r="BJ470" s="29">
        <f t="shared" si="1104"/>
        <v>0</v>
      </c>
      <c r="BK470" s="29">
        <f t="shared" si="1104"/>
        <v>1</v>
      </c>
      <c r="BL470" s="29">
        <f t="shared" si="1104"/>
        <v>1</v>
      </c>
      <c r="BM470" s="29">
        <f t="shared" si="1104"/>
        <v>1</v>
      </c>
      <c r="BN470" s="29">
        <f t="shared" si="1104"/>
        <v>0</v>
      </c>
      <c r="BO470" s="29">
        <f t="shared" si="1104"/>
        <v>0</v>
      </c>
      <c r="BP470" s="29">
        <f t="shared" si="1104"/>
        <v>0</v>
      </c>
      <c r="BQ470" s="29">
        <f t="shared" si="1104"/>
        <v>0</v>
      </c>
      <c r="BR470" s="29">
        <f t="shared" si="1104"/>
        <v>0</v>
      </c>
      <c r="BS470" s="29">
        <f t="shared" si="1104"/>
        <v>0</v>
      </c>
      <c r="BT470" s="29">
        <f t="shared" si="1104"/>
        <v>0</v>
      </c>
      <c r="BU470" s="29">
        <f t="shared" si="1104"/>
        <v>0</v>
      </c>
    </row>
    <row r="471" spans="49:73" x14ac:dyDescent="0.25">
      <c r="AW471" s="38" t="s">
        <v>212</v>
      </c>
      <c r="AX471" s="88">
        <v>7</v>
      </c>
      <c r="AY471" s="65">
        <f t="shared" ref="AY471:BU471" si="1105">IF(AY270&gt;=9,1,0)</f>
        <v>0</v>
      </c>
      <c r="AZ471" s="65">
        <f t="shared" si="1105"/>
        <v>0</v>
      </c>
      <c r="BA471" s="65">
        <f t="shared" si="1105"/>
        <v>0</v>
      </c>
      <c r="BB471" s="65">
        <f t="shared" si="1105"/>
        <v>0</v>
      </c>
      <c r="BC471" s="65">
        <f t="shared" si="1105"/>
        <v>0</v>
      </c>
      <c r="BD471" s="65">
        <f t="shared" si="1105"/>
        <v>0</v>
      </c>
      <c r="BE471" s="65">
        <f t="shared" si="1105"/>
        <v>0</v>
      </c>
      <c r="BF471" s="65">
        <f t="shared" si="1105"/>
        <v>0</v>
      </c>
      <c r="BG471" s="65">
        <f t="shared" si="1105"/>
        <v>0</v>
      </c>
      <c r="BH471" s="65">
        <f t="shared" si="1105"/>
        <v>0</v>
      </c>
      <c r="BI471" s="65">
        <f t="shared" si="1105"/>
        <v>0</v>
      </c>
      <c r="BJ471" s="65">
        <f t="shared" si="1105"/>
        <v>0</v>
      </c>
      <c r="BK471" s="65">
        <f t="shared" si="1105"/>
        <v>0</v>
      </c>
      <c r="BL471" s="65">
        <f t="shared" si="1105"/>
        <v>0</v>
      </c>
      <c r="BM471" s="65">
        <f t="shared" si="1105"/>
        <v>0</v>
      </c>
      <c r="BN471" s="65">
        <f t="shared" si="1105"/>
        <v>0</v>
      </c>
      <c r="BO471" s="65">
        <f t="shared" si="1105"/>
        <v>0</v>
      </c>
      <c r="BP471" s="65">
        <f t="shared" si="1105"/>
        <v>0</v>
      </c>
      <c r="BQ471" s="65">
        <f t="shared" si="1105"/>
        <v>0</v>
      </c>
      <c r="BR471" s="65">
        <f t="shared" si="1105"/>
        <v>0</v>
      </c>
      <c r="BS471" s="65">
        <f t="shared" si="1105"/>
        <v>0</v>
      </c>
      <c r="BT471" s="65">
        <f t="shared" si="1105"/>
        <v>0</v>
      </c>
      <c r="BU471" s="65">
        <f t="shared" si="1105"/>
        <v>0</v>
      </c>
    </row>
    <row r="472" spans="49:73" x14ac:dyDescent="0.25">
      <c r="AW472" s="44" t="s">
        <v>213</v>
      </c>
      <c r="AX472" s="29">
        <v>1</v>
      </c>
      <c r="AY472" s="29">
        <f t="shared" ref="AY472:BU472" si="1106">IF(AY271&gt;=9,1,0)</f>
        <v>0</v>
      </c>
      <c r="AZ472" s="29">
        <f t="shared" si="1106"/>
        <v>1</v>
      </c>
      <c r="BA472" s="29">
        <f t="shared" si="1106"/>
        <v>0</v>
      </c>
      <c r="BB472" s="29">
        <f t="shared" si="1106"/>
        <v>0</v>
      </c>
      <c r="BC472" s="29">
        <f t="shared" si="1106"/>
        <v>0</v>
      </c>
      <c r="BD472" s="29">
        <f t="shared" si="1106"/>
        <v>0</v>
      </c>
      <c r="BE472" s="29">
        <f t="shared" si="1106"/>
        <v>0</v>
      </c>
      <c r="BF472" s="29">
        <f t="shared" si="1106"/>
        <v>0</v>
      </c>
      <c r="BG472" s="29">
        <f t="shared" si="1106"/>
        <v>1</v>
      </c>
      <c r="BH472" s="29">
        <f t="shared" si="1106"/>
        <v>0</v>
      </c>
      <c r="BI472" s="29">
        <f t="shared" si="1106"/>
        <v>1</v>
      </c>
      <c r="BJ472" s="29">
        <f t="shared" si="1106"/>
        <v>1</v>
      </c>
      <c r="BK472" s="29">
        <f t="shared" si="1106"/>
        <v>0</v>
      </c>
      <c r="BL472" s="29">
        <f t="shared" si="1106"/>
        <v>1</v>
      </c>
      <c r="BM472" s="29">
        <f t="shared" si="1106"/>
        <v>1</v>
      </c>
      <c r="BN472" s="29">
        <f t="shared" si="1106"/>
        <v>1</v>
      </c>
      <c r="BO472" s="29">
        <f t="shared" si="1106"/>
        <v>0</v>
      </c>
      <c r="BP472" s="29">
        <f t="shared" si="1106"/>
        <v>1</v>
      </c>
      <c r="BQ472" s="29">
        <f t="shared" si="1106"/>
        <v>1</v>
      </c>
      <c r="BR472" s="29">
        <f t="shared" si="1106"/>
        <v>0</v>
      </c>
      <c r="BS472" s="29">
        <f t="shared" si="1106"/>
        <v>0</v>
      </c>
      <c r="BT472" s="29">
        <f t="shared" si="1106"/>
        <v>0</v>
      </c>
      <c r="BU472" s="29">
        <f t="shared" si="1106"/>
        <v>0</v>
      </c>
    </row>
    <row r="473" spans="49:73" x14ac:dyDescent="0.25">
      <c r="AW473" s="44" t="s">
        <v>213</v>
      </c>
      <c r="AX473" s="29">
        <v>2</v>
      </c>
      <c r="AY473" s="29">
        <f t="shared" ref="AY473:BU473" si="1107">IF(AY272&gt;=9,1,0)</f>
        <v>0</v>
      </c>
      <c r="AZ473" s="29">
        <f t="shared" si="1107"/>
        <v>1</v>
      </c>
      <c r="BA473" s="29">
        <f t="shared" si="1107"/>
        <v>1</v>
      </c>
      <c r="BB473" s="29">
        <f t="shared" si="1107"/>
        <v>0</v>
      </c>
      <c r="BC473" s="29">
        <f t="shared" si="1107"/>
        <v>1</v>
      </c>
      <c r="BD473" s="29">
        <f t="shared" si="1107"/>
        <v>1</v>
      </c>
      <c r="BE473" s="29">
        <f t="shared" si="1107"/>
        <v>1</v>
      </c>
      <c r="BF473" s="29">
        <f t="shared" si="1107"/>
        <v>0</v>
      </c>
      <c r="BG473" s="29">
        <f t="shared" si="1107"/>
        <v>0</v>
      </c>
      <c r="BH473" s="29">
        <f t="shared" si="1107"/>
        <v>1</v>
      </c>
      <c r="BI473" s="29">
        <f t="shared" si="1107"/>
        <v>0</v>
      </c>
      <c r="BJ473" s="29">
        <f t="shared" si="1107"/>
        <v>0</v>
      </c>
      <c r="BK473" s="29">
        <f t="shared" si="1107"/>
        <v>0</v>
      </c>
      <c r="BL473" s="29">
        <f t="shared" si="1107"/>
        <v>0</v>
      </c>
      <c r="BM473" s="29">
        <f t="shared" si="1107"/>
        <v>1</v>
      </c>
      <c r="BN473" s="29">
        <f t="shared" si="1107"/>
        <v>1</v>
      </c>
      <c r="BO473" s="29">
        <f t="shared" si="1107"/>
        <v>1</v>
      </c>
      <c r="BP473" s="29">
        <f t="shared" si="1107"/>
        <v>0</v>
      </c>
      <c r="BQ473" s="29">
        <f t="shared" si="1107"/>
        <v>0</v>
      </c>
      <c r="BR473" s="29">
        <f t="shared" si="1107"/>
        <v>1</v>
      </c>
      <c r="BS473" s="29">
        <f t="shared" si="1107"/>
        <v>0</v>
      </c>
      <c r="BT473" s="29">
        <f t="shared" si="1107"/>
        <v>0</v>
      </c>
      <c r="BU473" s="29">
        <f t="shared" si="1107"/>
        <v>0</v>
      </c>
    </row>
    <row r="474" spans="49:73" x14ac:dyDescent="0.25">
      <c r="AW474" s="44" t="s">
        <v>213</v>
      </c>
      <c r="AX474" s="29">
        <v>3</v>
      </c>
      <c r="AY474" s="29">
        <f t="shared" ref="AY474:BU474" si="1108">IF(AY273&gt;=9,1,0)</f>
        <v>1</v>
      </c>
      <c r="AZ474" s="29">
        <f t="shared" si="1108"/>
        <v>0</v>
      </c>
      <c r="BA474" s="29">
        <f t="shared" si="1108"/>
        <v>0</v>
      </c>
      <c r="BB474" s="29">
        <f t="shared" si="1108"/>
        <v>0</v>
      </c>
      <c r="BC474" s="29">
        <f t="shared" si="1108"/>
        <v>0</v>
      </c>
      <c r="BD474" s="29">
        <f t="shared" si="1108"/>
        <v>1</v>
      </c>
      <c r="BE474" s="29">
        <f t="shared" si="1108"/>
        <v>0</v>
      </c>
      <c r="BF474" s="29">
        <f t="shared" si="1108"/>
        <v>1</v>
      </c>
      <c r="BG474" s="29">
        <f t="shared" si="1108"/>
        <v>0</v>
      </c>
      <c r="BH474" s="29">
        <f t="shared" si="1108"/>
        <v>0</v>
      </c>
      <c r="BI474" s="29">
        <f t="shared" si="1108"/>
        <v>0</v>
      </c>
      <c r="BJ474" s="29">
        <f t="shared" si="1108"/>
        <v>0</v>
      </c>
      <c r="BK474" s="29">
        <f t="shared" si="1108"/>
        <v>0</v>
      </c>
      <c r="BL474" s="29">
        <f t="shared" si="1108"/>
        <v>1</v>
      </c>
      <c r="BM474" s="29">
        <f t="shared" si="1108"/>
        <v>0</v>
      </c>
      <c r="BN474" s="29">
        <f t="shared" si="1108"/>
        <v>1</v>
      </c>
      <c r="BO474" s="29">
        <f t="shared" si="1108"/>
        <v>1</v>
      </c>
      <c r="BP474" s="29">
        <f t="shared" si="1108"/>
        <v>0</v>
      </c>
      <c r="BQ474" s="29">
        <f t="shared" si="1108"/>
        <v>0</v>
      </c>
      <c r="BR474" s="29">
        <f t="shared" si="1108"/>
        <v>0</v>
      </c>
      <c r="BS474" s="29">
        <f t="shared" si="1108"/>
        <v>1</v>
      </c>
      <c r="BT474" s="29">
        <f t="shared" si="1108"/>
        <v>1</v>
      </c>
      <c r="BU474" s="29">
        <f t="shared" si="1108"/>
        <v>1</v>
      </c>
    </row>
    <row r="475" spans="49:73" x14ac:dyDescent="0.25">
      <c r="AW475" s="44" t="s">
        <v>213</v>
      </c>
      <c r="AX475" s="29">
        <v>4</v>
      </c>
      <c r="AY475" s="29">
        <f t="shared" ref="AY475:BU475" si="1109">IF(AY274&gt;=9,1,0)</f>
        <v>1</v>
      </c>
      <c r="AZ475" s="29">
        <f t="shared" si="1109"/>
        <v>1</v>
      </c>
      <c r="BA475" s="29">
        <f t="shared" si="1109"/>
        <v>1</v>
      </c>
      <c r="BB475" s="29">
        <f t="shared" si="1109"/>
        <v>0</v>
      </c>
      <c r="BC475" s="29">
        <f t="shared" si="1109"/>
        <v>1</v>
      </c>
      <c r="BD475" s="29">
        <f t="shared" si="1109"/>
        <v>0</v>
      </c>
      <c r="BE475" s="29">
        <f t="shared" si="1109"/>
        <v>1</v>
      </c>
      <c r="BF475" s="29">
        <f t="shared" si="1109"/>
        <v>1</v>
      </c>
      <c r="BG475" s="29">
        <f t="shared" si="1109"/>
        <v>0</v>
      </c>
      <c r="BH475" s="29">
        <f t="shared" si="1109"/>
        <v>1</v>
      </c>
      <c r="BI475" s="29">
        <f t="shared" si="1109"/>
        <v>0</v>
      </c>
      <c r="BJ475" s="29">
        <f t="shared" si="1109"/>
        <v>0</v>
      </c>
      <c r="BK475" s="29">
        <f t="shared" si="1109"/>
        <v>0</v>
      </c>
      <c r="BL475" s="29">
        <f t="shared" si="1109"/>
        <v>0</v>
      </c>
      <c r="BM475" s="29">
        <f t="shared" si="1109"/>
        <v>1</v>
      </c>
      <c r="BN475" s="29">
        <f t="shared" si="1109"/>
        <v>0</v>
      </c>
      <c r="BO475" s="29">
        <f t="shared" si="1109"/>
        <v>0</v>
      </c>
      <c r="BP475" s="29">
        <f t="shared" si="1109"/>
        <v>0</v>
      </c>
      <c r="BQ475" s="29">
        <f t="shared" si="1109"/>
        <v>0</v>
      </c>
      <c r="BR475" s="29">
        <f t="shared" si="1109"/>
        <v>0</v>
      </c>
      <c r="BS475" s="29">
        <f t="shared" si="1109"/>
        <v>0</v>
      </c>
      <c r="BT475" s="29">
        <f t="shared" si="1109"/>
        <v>0</v>
      </c>
      <c r="BU475" s="29">
        <f t="shared" si="1109"/>
        <v>0</v>
      </c>
    </row>
    <row r="476" spans="49:73" x14ac:dyDescent="0.25">
      <c r="AW476" s="44" t="s">
        <v>213</v>
      </c>
      <c r="AX476" s="29">
        <v>5</v>
      </c>
      <c r="AY476" s="29">
        <f t="shared" ref="AY476:BU476" si="1110">IF(AY275&gt;=9,1,0)</f>
        <v>1</v>
      </c>
      <c r="AZ476" s="29">
        <f t="shared" si="1110"/>
        <v>0</v>
      </c>
      <c r="BA476" s="29">
        <f t="shared" si="1110"/>
        <v>1</v>
      </c>
      <c r="BB476" s="29">
        <f t="shared" si="1110"/>
        <v>1</v>
      </c>
      <c r="BC476" s="29">
        <f t="shared" si="1110"/>
        <v>0</v>
      </c>
      <c r="BD476" s="29">
        <f t="shared" si="1110"/>
        <v>0</v>
      </c>
      <c r="BE476" s="29">
        <f t="shared" si="1110"/>
        <v>0</v>
      </c>
      <c r="BF476" s="29">
        <f t="shared" si="1110"/>
        <v>0</v>
      </c>
      <c r="BG476" s="29">
        <f t="shared" si="1110"/>
        <v>1</v>
      </c>
      <c r="BH476" s="29">
        <f t="shared" si="1110"/>
        <v>0</v>
      </c>
      <c r="BI476" s="29">
        <f t="shared" si="1110"/>
        <v>1</v>
      </c>
      <c r="BJ476" s="29">
        <f t="shared" si="1110"/>
        <v>1</v>
      </c>
      <c r="BK476" s="29">
        <f t="shared" si="1110"/>
        <v>1</v>
      </c>
      <c r="BL476" s="29">
        <f t="shared" si="1110"/>
        <v>0</v>
      </c>
      <c r="BM476" s="29">
        <f t="shared" si="1110"/>
        <v>1</v>
      </c>
      <c r="BN476" s="29">
        <f t="shared" si="1110"/>
        <v>0</v>
      </c>
      <c r="BO476" s="29">
        <f t="shared" si="1110"/>
        <v>0</v>
      </c>
      <c r="BP476" s="29">
        <f t="shared" si="1110"/>
        <v>0</v>
      </c>
      <c r="BQ476" s="29">
        <f t="shared" si="1110"/>
        <v>0</v>
      </c>
      <c r="BR476" s="29">
        <f t="shared" si="1110"/>
        <v>0</v>
      </c>
      <c r="BS476" s="29">
        <f t="shared" si="1110"/>
        <v>0</v>
      </c>
      <c r="BT476" s="29">
        <f t="shared" si="1110"/>
        <v>0</v>
      </c>
      <c r="BU476" s="29">
        <f t="shared" si="1110"/>
        <v>0</v>
      </c>
    </row>
    <row r="477" spans="49:73" x14ac:dyDescent="0.25">
      <c r="AW477" s="44" t="s">
        <v>213</v>
      </c>
      <c r="AX477" s="29">
        <v>6</v>
      </c>
      <c r="AY477" s="65">
        <f t="shared" ref="AY477:BU477" si="1111">IF(AY276&gt;=9,1,0)</f>
        <v>0</v>
      </c>
      <c r="AZ477" s="65">
        <f t="shared" si="1111"/>
        <v>0</v>
      </c>
      <c r="BA477" s="29">
        <f t="shared" si="1111"/>
        <v>0</v>
      </c>
      <c r="BB477" s="29">
        <f t="shared" si="1111"/>
        <v>1</v>
      </c>
      <c r="BC477" s="29">
        <f t="shared" si="1111"/>
        <v>0</v>
      </c>
      <c r="BD477" s="29">
        <f t="shared" si="1111"/>
        <v>0</v>
      </c>
      <c r="BE477" s="29">
        <f t="shared" si="1111"/>
        <v>1</v>
      </c>
      <c r="BF477" s="29">
        <f t="shared" si="1111"/>
        <v>1</v>
      </c>
      <c r="BG477" s="29">
        <f t="shared" si="1111"/>
        <v>1</v>
      </c>
      <c r="BH477" s="29">
        <f t="shared" si="1111"/>
        <v>1</v>
      </c>
      <c r="BI477" s="29">
        <f t="shared" si="1111"/>
        <v>0</v>
      </c>
      <c r="BJ477" s="29">
        <f t="shared" si="1111"/>
        <v>1</v>
      </c>
      <c r="BK477" s="29">
        <f t="shared" si="1111"/>
        <v>1</v>
      </c>
      <c r="BL477" s="29">
        <f t="shared" si="1111"/>
        <v>0</v>
      </c>
      <c r="BM477" s="29">
        <f t="shared" si="1111"/>
        <v>0</v>
      </c>
      <c r="BN477" s="29">
        <f t="shared" si="1111"/>
        <v>0</v>
      </c>
      <c r="BO477" s="29">
        <f t="shared" si="1111"/>
        <v>0</v>
      </c>
      <c r="BP477" s="29">
        <f t="shared" si="1111"/>
        <v>0</v>
      </c>
      <c r="BQ477" s="29">
        <f t="shared" si="1111"/>
        <v>0</v>
      </c>
      <c r="BR477" s="29">
        <f t="shared" si="1111"/>
        <v>0</v>
      </c>
      <c r="BS477" s="29">
        <f t="shared" si="1111"/>
        <v>0</v>
      </c>
      <c r="BT477" s="29">
        <f t="shared" si="1111"/>
        <v>0</v>
      </c>
      <c r="BU477" s="29">
        <f t="shared" si="1111"/>
        <v>0</v>
      </c>
    </row>
    <row r="478" spans="49:73" x14ac:dyDescent="0.25">
      <c r="AW478" s="44" t="s">
        <v>213</v>
      </c>
      <c r="AX478" s="88">
        <v>7</v>
      </c>
      <c r="AY478" s="65">
        <f t="shared" ref="AY478:BU478" si="1112">IF(AY277&gt;=9,1,0)</f>
        <v>0</v>
      </c>
      <c r="AZ478" s="65">
        <f t="shared" si="1112"/>
        <v>0</v>
      </c>
      <c r="BA478" s="65">
        <f t="shared" si="1112"/>
        <v>0</v>
      </c>
      <c r="BB478" s="65">
        <f t="shared" si="1112"/>
        <v>0</v>
      </c>
      <c r="BC478" s="65">
        <f t="shared" si="1112"/>
        <v>0</v>
      </c>
      <c r="BD478" s="65">
        <f t="shared" si="1112"/>
        <v>0</v>
      </c>
      <c r="BE478" s="65">
        <f t="shared" si="1112"/>
        <v>0</v>
      </c>
      <c r="BF478" s="65">
        <f t="shared" si="1112"/>
        <v>0</v>
      </c>
      <c r="BG478" s="65">
        <f t="shared" si="1112"/>
        <v>0</v>
      </c>
      <c r="BH478" s="65">
        <f t="shared" si="1112"/>
        <v>0</v>
      </c>
      <c r="BI478" s="65">
        <f t="shared" si="1112"/>
        <v>0</v>
      </c>
      <c r="BJ478" s="65">
        <f t="shared" si="1112"/>
        <v>0</v>
      </c>
      <c r="BK478" s="65">
        <f t="shared" si="1112"/>
        <v>0</v>
      </c>
      <c r="BL478" s="65">
        <f t="shared" si="1112"/>
        <v>0</v>
      </c>
      <c r="BM478" s="65">
        <f t="shared" si="1112"/>
        <v>0</v>
      </c>
      <c r="BN478" s="65">
        <f t="shared" si="1112"/>
        <v>0</v>
      </c>
      <c r="BO478" s="65">
        <f t="shared" si="1112"/>
        <v>0</v>
      </c>
      <c r="BP478" s="65">
        <f t="shared" si="1112"/>
        <v>0</v>
      </c>
      <c r="BQ478" s="65">
        <f t="shared" si="1112"/>
        <v>0</v>
      </c>
      <c r="BR478" s="65">
        <f t="shared" si="1112"/>
        <v>0</v>
      </c>
      <c r="BS478" s="65">
        <f t="shared" si="1112"/>
        <v>0</v>
      </c>
      <c r="BT478" s="65">
        <f t="shared" si="1112"/>
        <v>0</v>
      </c>
      <c r="BU478" s="65">
        <f t="shared" si="1112"/>
        <v>0</v>
      </c>
    </row>
    <row r="479" spans="49:73" x14ac:dyDescent="0.25">
      <c r="AW479" s="39" t="s">
        <v>214</v>
      </c>
      <c r="AX479" s="29">
        <v>1</v>
      </c>
      <c r="AY479" s="29">
        <f t="shared" ref="AY479:BU479" si="1113">IF(AY278&gt;=9,1,0)</f>
        <v>1</v>
      </c>
      <c r="AZ479" s="29">
        <f t="shared" si="1113"/>
        <v>0</v>
      </c>
      <c r="BA479" s="29">
        <f t="shared" si="1113"/>
        <v>0</v>
      </c>
      <c r="BB479" s="29">
        <f t="shared" si="1113"/>
        <v>1</v>
      </c>
      <c r="BC479" s="29">
        <f t="shared" si="1113"/>
        <v>0</v>
      </c>
      <c r="BD479" s="29">
        <f t="shared" si="1113"/>
        <v>1</v>
      </c>
      <c r="BE479" s="29">
        <f t="shared" si="1113"/>
        <v>1</v>
      </c>
      <c r="BF479" s="29">
        <f t="shared" si="1113"/>
        <v>1</v>
      </c>
      <c r="BG479" s="29">
        <f t="shared" si="1113"/>
        <v>0</v>
      </c>
      <c r="BH479" s="29">
        <f t="shared" si="1113"/>
        <v>1</v>
      </c>
      <c r="BI479" s="29">
        <f t="shared" si="1113"/>
        <v>1</v>
      </c>
      <c r="BJ479" s="29">
        <f t="shared" si="1113"/>
        <v>0</v>
      </c>
      <c r="BK479" s="29">
        <f t="shared" si="1113"/>
        <v>0</v>
      </c>
      <c r="BL479" s="29">
        <f t="shared" si="1113"/>
        <v>0</v>
      </c>
      <c r="BM479" s="29">
        <f t="shared" si="1113"/>
        <v>1</v>
      </c>
      <c r="BN479" s="29">
        <f t="shared" si="1113"/>
        <v>0</v>
      </c>
      <c r="BO479" s="29">
        <f t="shared" si="1113"/>
        <v>1</v>
      </c>
      <c r="BP479" s="29">
        <f t="shared" si="1113"/>
        <v>0</v>
      </c>
      <c r="BQ479" s="29">
        <f t="shared" si="1113"/>
        <v>0</v>
      </c>
      <c r="BR479" s="29">
        <f t="shared" si="1113"/>
        <v>0</v>
      </c>
      <c r="BS479" s="29">
        <f t="shared" si="1113"/>
        <v>0</v>
      </c>
      <c r="BT479" s="29">
        <f t="shared" si="1113"/>
        <v>0</v>
      </c>
      <c r="BU479" s="29">
        <f t="shared" si="1113"/>
        <v>0</v>
      </c>
    </row>
    <row r="480" spans="49:73" x14ac:dyDescent="0.25">
      <c r="AW480" s="39" t="s">
        <v>214</v>
      </c>
      <c r="AX480" s="29">
        <v>2</v>
      </c>
      <c r="AY480" s="29">
        <f t="shared" ref="AY480:BU480" si="1114">IF(AY279&gt;=9,1,0)</f>
        <v>0</v>
      </c>
      <c r="AZ480" s="29">
        <f t="shared" si="1114"/>
        <v>0</v>
      </c>
      <c r="BA480" s="29">
        <f t="shared" si="1114"/>
        <v>1</v>
      </c>
      <c r="BB480" s="29">
        <f t="shared" si="1114"/>
        <v>0</v>
      </c>
      <c r="BC480" s="29">
        <f t="shared" si="1114"/>
        <v>0</v>
      </c>
      <c r="BD480" s="29">
        <f t="shared" si="1114"/>
        <v>0</v>
      </c>
      <c r="BE480" s="29">
        <f t="shared" si="1114"/>
        <v>0</v>
      </c>
      <c r="BF480" s="29">
        <f t="shared" si="1114"/>
        <v>1</v>
      </c>
      <c r="BG480" s="29">
        <f t="shared" si="1114"/>
        <v>1</v>
      </c>
      <c r="BH480" s="29">
        <f t="shared" si="1114"/>
        <v>0</v>
      </c>
      <c r="BI480" s="29">
        <f t="shared" si="1114"/>
        <v>0</v>
      </c>
      <c r="BJ480" s="29">
        <f t="shared" si="1114"/>
        <v>1</v>
      </c>
      <c r="BK480" s="29">
        <f t="shared" si="1114"/>
        <v>1</v>
      </c>
      <c r="BL480" s="29">
        <f t="shared" si="1114"/>
        <v>1</v>
      </c>
      <c r="BM480" s="29">
        <f t="shared" si="1114"/>
        <v>1</v>
      </c>
      <c r="BN480" s="29">
        <f t="shared" si="1114"/>
        <v>0</v>
      </c>
      <c r="BO480" s="29">
        <f t="shared" si="1114"/>
        <v>1</v>
      </c>
      <c r="BP480" s="29">
        <f t="shared" si="1114"/>
        <v>0</v>
      </c>
      <c r="BQ480" s="29">
        <f t="shared" si="1114"/>
        <v>0</v>
      </c>
      <c r="BR480" s="29">
        <f t="shared" si="1114"/>
        <v>0</v>
      </c>
      <c r="BS480" s="29">
        <f t="shared" si="1114"/>
        <v>0</v>
      </c>
      <c r="BT480" s="29">
        <f t="shared" si="1114"/>
        <v>0</v>
      </c>
      <c r="BU480" s="29">
        <f t="shared" si="1114"/>
        <v>0</v>
      </c>
    </row>
    <row r="481" spans="49:73" x14ac:dyDescent="0.25">
      <c r="AW481" s="39" t="s">
        <v>214</v>
      </c>
      <c r="AX481" s="29">
        <v>3</v>
      </c>
      <c r="AY481" s="29">
        <f t="shared" ref="AY481:BU481" si="1115">IF(AY280&gt;=9,1,0)</f>
        <v>1</v>
      </c>
      <c r="AZ481" s="29">
        <f t="shared" si="1115"/>
        <v>1</v>
      </c>
      <c r="BA481" s="29">
        <f t="shared" si="1115"/>
        <v>1</v>
      </c>
      <c r="BB481" s="29">
        <f t="shared" si="1115"/>
        <v>1</v>
      </c>
      <c r="BC481" s="29">
        <f t="shared" si="1115"/>
        <v>1</v>
      </c>
      <c r="BD481" s="29">
        <f t="shared" si="1115"/>
        <v>1</v>
      </c>
      <c r="BE481" s="29">
        <f t="shared" si="1115"/>
        <v>1</v>
      </c>
      <c r="BF481" s="29">
        <f t="shared" si="1115"/>
        <v>0</v>
      </c>
      <c r="BG481" s="29">
        <f t="shared" si="1115"/>
        <v>0</v>
      </c>
      <c r="BH481" s="29">
        <f t="shared" si="1115"/>
        <v>1</v>
      </c>
      <c r="BI481" s="29">
        <f t="shared" si="1115"/>
        <v>0</v>
      </c>
      <c r="BJ481" s="29">
        <f t="shared" si="1115"/>
        <v>1</v>
      </c>
      <c r="BK481" s="29">
        <f t="shared" si="1115"/>
        <v>1</v>
      </c>
      <c r="BL481" s="29">
        <f t="shared" si="1115"/>
        <v>1</v>
      </c>
      <c r="BM481" s="29">
        <f t="shared" si="1115"/>
        <v>0</v>
      </c>
      <c r="BN481" s="29">
        <f t="shared" si="1115"/>
        <v>0</v>
      </c>
      <c r="BO481" s="29">
        <f t="shared" si="1115"/>
        <v>0</v>
      </c>
      <c r="BP481" s="29">
        <f t="shared" si="1115"/>
        <v>0</v>
      </c>
      <c r="BQ481" s="29">
        <f t="shared" si="1115"/>
        <v>0</v>
      </c>
      <c r="BR481" s="29">
        <f t="shared" si="1115"/>
        <v>0</v>
      </c>
      <c r="BS481" s="29">
        <f t="shared" si="1115"/>
        <v>0</v>
      </c>
      <c r="BT481" s="29">
        <f t="shared" si="1115"/>
        <v>0</v>
      </c>
      <c r="BU481" s="29">
        <f t="shared" si="1115"/>
        <v>0</v>
      </c>
    </row>
    <row r="482" spans="49:73" x14ac:dyDescent="0.25">
      <c r="AW482" s="39" t="s">
        <v>214</v>
      </c>
      <c r="AX482" s="29">
        <v>4</v>
      </c>
      <c r="AY482" s="29">
        <f t="shared" ref="AY482:BU482" si="1116">IF(AY281&gt;=9,1,0)</f>
        <v>0</v>
      </c>
      <c r="AZ482" s="29">
        <f t="shared" si="1116"/>
        <v>1</v>
      </c>
      <c r="BA482" s="29">
        <f t="shared" si="1116"/>
        <v>0</v>
      </c>
      <c r="BB482" s="29">
        <f t="shared" si="1116"/>
        <v>0</v>
      </c>
      <c r="BC482" s="29">
        <f t="shared" si="1116"/>
        <v>1</v>
      </c>
      <c r="BD482" s="29">
        <f t="shared" si="1116"/>
        <v>1</v>
      </c>
      <c r="BE482" s="29">
        <f t="shared" si="1116"/>
        <v>1</v>
      </c>
      <c r="BF482" s="29">
        <f t="shared" si="1116"/>
        <v>0</v>
      </c>
      <c r="BG482" s="29">
        <f t="shared" si="1116"/>
        <v>1</v>
      </c>
      <c r="BH482" s="29">
        <f t="shared" si="1116"/>
        <v>0</v>
      </c>
      <c r="BI482" s="29">
        <f t="shared" si="1116"/>
        <v>1</v>
      </c>
      <c r="BJ482" s="29">
        <f t="shared" si="1116"/>
        <v>0</v>
      </c>
      <c r="BK482" s="29">
        <f t="shared" si="1116"/>
        <v>0</v>
      </c>
      <c r="BL482" s="29">
        <f t="shared" si="1116"/>
        <v>1</v>
      </c>
      <c r="BM482" s="29">
        <f t="shared" si="1116"/>
        <v>1</v>
      </c>
      <c r="BN482" s="29">
        <f t="shared" si="1116"/>
        <v>1</v>
      </c>
      <c r="BO482" s="29">
        <f t="shared" si="1116"/>
        <v>1</v>
      </c>
      <c r="BP482" s="29">
        <f t="shared" si="1116"/>
        <v>0</v>
      </c>
      <c r="BQ482" s="29">
        <f t="shared" si="1116"/>
        <v>0</v>
      </c>
      <c r="BR482" s="29">
        <f t="shared" si="1116"/>
        <v>0</v>
      </c>
      <c r="BS482" s="29">
        <f t="shared" si="1116"/>
        <v>0</v>
      </c>
      <c r="BT482" s="29">
        <f t="shared" si="1116"/>
        <v>0</v>
      </c>
      <c r="BU482" s="29">
        <f t="shared" si="1116"/>
        <v>0</v>
      </c>
    </row>
    <row r="483" spans="49:73" x14ac:dyDescent="0.25">
      <c r="AW483" s="39" t="s">
        <v>214</v>
      </c>
      <c r="AX483" s="29">
        <v>5</v>
      </c>
      <c r="AY483" s="29">
        <f t="shared" ref="AY483:BU483" si="1117">IF(AY282&gt;=9,1,0)</f>
        <v>1</v>
      </c>
      <c r="AZ483" s="29">
        <f t="shared" si="1117"/>
        <v>1</v>
      </c>
      <c r="BA483" s="29">
        <f t="shared" si="1117"/>
        <v>1</v>
      </c>
      <c r="BB483" s="29">
        <f t="shared" si="1117"/>
        <v>1</v>
      </c>
      <c r="BC483" s="29">
        <f t="shared" si="1117"/>
        <v>1</v>
      </c>
      <c r="BD483" s="29">
        <f t="shared" si="1117"/>
        <v>0</v>
      </c>
      <c r="BE483" s="29">
        <f t="shared" si="1117"/>
        <v>0</v>
      </c>
      <c r="BF483" s="29">
        <f t="shared" si="1117"/>
        <v>1</v>
      </c>
      <c r="BG483" s="29">
        <f t="shared" si="1117"/>
        <v>1</v>
      </c>
      <c r="BH483" s="29">
        <f t="shared" si="1117"/>
        <v>0</v>
      </c>
      <c r="BI483" s="29">
        <f t="shared" si="1117"/>
        <v>0</v>
      </c>
      <c r="BJ483" s="29">
        <f t="shared" si="1117"/>
        <v>0</v>
      </c>
      <c r="BK483" s="29">
        <f t="shared" si="1117"/>
        <v>0</v>
      </c>
      <c r="BL483" s="29">
        <f t="shared" si="1117"/>
        <v>1</v>
      </c>
      <c r="BM483" s="29">
        <f t="shared" si="1117"/>
        <v>1</v>
      </c>
      <c r="BN483" s="29">
        <f t="shared" si="1117"/>
        <v>1</v>
      </c>
      <c r="BO483" s="29">
        <f t="shared" si="1117"/>
        <v>0</v>
      </c>
      <c r="BP483" s="29">
        <f t="shared" si="1117"/>
        <v>0</v>
      </c>
      <c r="BQ483" s="29">
        <f t="shared" si="1117"/>
        <v>0</v>
      </c>
      <c r="BR483" s="29">
        <f t="shared" si="1117"/>
        <v>0</v>
      </c>
      <c r="BS483" s="29">
        <f t="shared" si="1117"/>
        <v>0</v>
      </c>
      <c r="BT483" s="29">
        <f t="shared" si="1117"/>
        <v>0</v>
      </c>
      <c r="BU483" s="29">
        <f t="shared" si="1117"/>
        <v>0</v>
      </c>
    </row>
    <row r="484" spans="49:73" x14ac:dyDescent="0.25">
      <c r="AW484" s="39" t="s">
        <v>214</v>
      </c>
      <c r="AX484" s="29">
        <v>6</v>
      </c>
      <c r="AY484" s="29">
        <f t="shared" ref="AY484:BU484" si="1118">IF(AY283&gt;=9,1,0)</f>
        <v>0</v>
      </c>
      <c r="AZ484" s="29">
        <f t="shared" si="1118"/>
        <v>0</v>
      </c>
      <c r="BA484" s="29">
        <f t="shared" si="1118"/>
        <v>0</v>
      </c>
      <c r="BB484" s="29">
        <f t="shared" si="1118"/>
        <v>1</v>
      </c>
      <c r="BC484" s="29">
        <f t="shared" si="1118"/>
        <v>0</v>
      </c>
      <c r="BD484" s="29">
        <f t="shared" si="1118"/>
        <v>0</v>
      </c>
      <c r="BE484" s="29">
        <f t="shared" si="1118"/>
        <v>0</v>
      </c>
      <c r="BF484" s="29">
        <f t="shared" si="1118"/>
        <v>1</v>
      </c>
      <c r="BG484" s="29">
        <f t="shared" si="1118"/>
        <v>1</v>
      </c>
      <c r="BH484" s="29">
        <f t="shared" si="1118"/>
        <v>0</v>
      </c>
      <c r="BI484" s="29">
        <f t="shared" si="1118"/>
        <v>1</v>
      </c>
      <c r="BJ484" s="29">
        <f t="shared" si="1118"/>
        <v>0</v>
      </c>
      <c r="BK484" s="29">
        <f t="shared" si="1118"/>
        <v>1</v>
      </c>
      <c r="BL484" s="29">
        <f t="shared" si="1118"/>
        <v>0</v>
      </c>
      <c r="BM484" s="29">
        <f t="shared" si="1118"/>
        <v>0</v>
      </c>
      <c r="BN484" s="29">
        <f t="shared" si="1118"/>
        <v>0</v>
      </c>
      <c r="BO484" s="29">
        <f t="shared" si="1118"/>
        <v>0</v>
      </c>
      <c r="BP484" s="29">
        <f t="shared" si="1118"/>
        <v>0</v>
      </c>
      <c r="BQ484" s="29">
        <f t="shared" si="1118"/>
        <v>0</v>
      </c>
      <c r="BR484" s="29">
        <f t="shared" si="1118"/>
        <v>0</v>
      </c>
      <c r="BS484" s="29">
        <f t="shared" si="1118"/>
        <v>0</v>
      </c>
      <c r="BT484" s="29">
        <f t="shared" si="1118"/>
        <v>0</v>
      </c>
      <c r="BU484" s="29">
        <f t="shared" si="1118"/>
        <v>0</v>
      </c>
    </row>
    <row r="485" spans="49:73" x14ac:dyDescent="0.25">
      <c r="AW485" s="39" t="s">
        <v>214</v>
      </c>
      <c r="AX485" s="29">
        <v>7</v>
      </c>
      <c r="AY485" s="29">
        <f t="shared" ref="AY485:BU485" si="1119">IF(AY284&gt;=9,1,0)</f>
        <v>0</v>
      </c>
      <c r="AZ485" s="29">
        <f t="shared" si="1119"/>
        <v>0</v>
      </c>
      <c r="BA485" s="29">
        <f t="shared" si="1119"/>
        <v>0</v>
      </c>
      <c r="BB485" s="29">
        <f t="shared" si="1119"/>
        <v>0</v>
      </c>
      <c r="BC485" s="29">
        <f t="shared" si="1119"/>
        <v>0</v>
      </c>
      <c r="BD485" s="29">
        <f t="shared" si="1119"/>
        <v>0</v>
      </c>
      <c r="BE485" s="29">
        <f t="shared" si="1119"/>
        <v>0</v>
      </c>
      <c r="BF485" s="29">
        <f t="shared" si="1119"/>
        <v>0</v>
      </c>
      <c r="BG485" s="29">
        <f t="shared" si="1119"/>
        <v>0</v>
      </c>
      <c r="BH485" s="29">
        <f t="shared" si="1119"/>
        <v>0</v>
      </c>
      <c r="BI485" s="29">
        <f t="shared" si="1119"/>
        <v>0</v>
      </c>
      <c r="BJ485" s="29">
        <f t="shared" si="1119"/>
        <v>0</v>
      </c>
      <c r="BK485" s="29">
        <f t="shared" si="1119"/>
        <v>0</v>
      </c>
      <c r="BL485" s="29">
        <f t="shared" si="1119"/>
        <v>0</v>
      </c>
      <c r="BM485" s="29">
        <f t="shared" si="1119"/>
        <v>0</v>
      </c>
      <c r="BN485" s="29">
        <f t="shared" si="1119"/>
        <v>0</v>
      </c>
      <c r="BO485" s="29">
        <f t="shared" si="1119"/>
        <v>0</v>
      </c>
      <c r="BP485" s="29">
        <f t="shared" si="1119"/>
        <v>0</v>
      </c>
      <c r="BQ485" s="29">
        <f t="shared" si="1119"/>
        <v>0</v>
      </c>
      <c r="BR485" s="29">
        <f t="shared" si="1119"/>
        <v>0</v>
      </c>
      <c r="BS485" s="29">
        <f t="shared" si="1119"/>
        <v>0</v>
      </c>
      <c r="BT485" s="29">
        <f t="shared" si="1119"/>
        <v>0</v>
      </c>
      <c r="BU485" s="29">
        <f t="shared" si="1119"/>
        <v>0</v>
      </c>
    </row>
    <row r="486" spans="49:73" x14ac:dyDescent="0.25">
      <c r="AY486" s="20" t="s">
        <v>73</v>
      </c>
      <c r="AZ486" s="20" t="s">
        <v>105</v>
      </c>
      <c r="BA486" s="20" t="s">
        <v>267</v>
      </c>
      <c r="BB486" s="21" t="s">
        <v>74</v>
      </c>
      <c r="BC486" s="21" t="s">
        <v>248</v>
      </c>
      <c r="BD486" s="21" t="s">
        <v>14</v>
      </c>
      <c r="BE486" s="22" t="s">
        <v>75</v>
      </c>
      <c r="BF486" s="22" t="s">
        <v>76</v>
      </c>
      <c r="BG486" s="22" t="s">
        <v>15</v>
      </c>
      <c r="BH486" s="23" t="s">
        <v>77</v>
      </c>
      <c r="BI486" s="23" t="s">
        <v>78</v>
      </c>
      <c r="BJ486" s="23" t="s">
        <v>268</v>
      </c>
      <c r="BK486" s="24" t="s">
        <v>79</v>
      </c>
      <c r="BL486" s="24" t="s">
        <v>80</v>
      </c>
      <c r="BM486" s="25" t="s">
        <v>81</v>
      </c>
      <c r="BN486" s="25" t="s">
        <v>422</v>
      </c>
      <c r="BO486" s="26" t="s">
        <v>82</v>
      </c>
      <c r="BP486" s="64" t="s">
        <v>154</v>
      </c>
      <c r="BQ486" s="64" t="s">
        <v>155</v>
      </c>
      <c r="BR486" s="64" t="s">
        <v>157</v>
      </c>
      <c r="BS486" s="63" t="s">
        <v>156</v>
      </c>
      <c r="BT486" s="63" t="s">
        <v>215</v>
      </c>
      <c r="BU486" s="63" t="s">
        <v>216</v>
      </c>
    </row>
  </sheetData>
  <sortState ref="AX166:BA169">
    <sortCondition descending="1" ref="AX166"/>
  </sortState>
  <phoneticPr fontId="4" type="noConversion"/>
  <conditionalFormatting sqref="E71:E77 F128:F134">
    <cfRule type="expression" dxfId="203" priority="1372" stopIfTrue="1">
      <formula>IF(E71&gt;0,1,0)</formula>
    </cfRule>
  </conditionalFormatting>
  <conditionalFormatting sqref="F53:K112">
    <cfRule type="expression" dxfId="202" priority="115" stopIfTrue="1">
      <formula>IF(F53="",0,1)</formula>
    </cfRule>
  </conditionalFormatting>
  <conditionalFormatting sqref="G120:L153">
    <cfRule type="expression" dxfId="201" priority="120" stopIfTrue="1">
      <formula>IF(G120="",0,1)</formula>
    </cfRule>
  </conditionalFormatting>
  <conditionalFormatting sqref="K172:AE208">
    <cfRule type="cellIs" dxfId="200" priority="44" stopIfTrue="1" operator="greaterThanOrEqual">
      <formula>2</formula>
    </cfRule>
    <cfRule type="cellIs" dxfId="199" priority="45" stopIfTrue="1" operator="equal">
      <formula>1</formula>
    </cfRule>
  </conditionalFormatting>
  <conditionalFormatting sqref="K210:AG214">
    <cfRule type="cellIs" dxfId="198" priority="41" stopIfTrue="1" operator="equal">
      <formula>0</formula>
    </cfRule>
    <cfRule type="cellIs" dxfId="197" priority="42" stopIfTrue="1" operator="equal">
      <formula>1</formula>
    </cfRule>
    <cfRule type="cellIs" dxfId="196" priority="43" stopIfTrue="1" operator="lessThan">
      <formula>4</formula>
    </cfRule>
  </conditionalFormatting>
  <conditionalFormatting sqref="K164:AR164">
    <cfRule type="cellIs" dxfId="195" priority="103" stopIfTrue="1" operator="equal">
      <formula>"ок"</formula>
    </cfRule>
  </conditionalFormatting>
  <conditionalFormatting sqref="L53:AB88">
    <cfRule type="expression" dxfId="194" priority="131" stopIfTrue="1">
      <formula>IF(L53="",0,1)</formula>
    </cfRule>
  </conditionalFormatting>
  <conditionalFormatting sqref="L90:AB112">
    <cfRule type="expression" dxfId="193" priority="111" stopIfTrue="1">
      <formula>IF(L90="",0,1)</formula>
    </cfRule>
  </conditionalFormatting>
  <conditionalFormatting sqref="L89:AC89">
    <cfRule type="expression" dxfId="192" priority="1374" stopIfTrue="1">
      <formula>IF(L89="",0,1)</formula>
    </cfRule>
  </conditionalFormatting>
  <conditionalFormatting sqref="M121:M147">
    <cfRule type="expression" dxfId="191" priority="118" stopIfTrue="1">
      <formula>IF(M121="",0,1)</formula>
    </cfRule>
  </conditionalFormatting>
  <conditionalFormatting sqref="M120:AC153">
    <cfRule type="expression" dxfId="190" priority="110" stopIfTrue="1">
      <formula>IF(M120="",0,1)</formula>
    </cfRule>
  </conditionalFormatting>
  <conditionalFormatting sqref="AE120:AE153">
    <cfRule type="cellIs" dxfId="189" priority="122" stopIfTrue="1" operator="greaterThanOrEqual">
      <formula>20</formula>
    </cfRule>
    <cfRule type="cellIs" dxfId="188" priority="123" stopIfTrue="1" operator="greaterThanOrEqual">
      <formula>10</formula>
    </cfRule>
  </conditionalFormatting>
  <conditionalFormatting sqref="AE155">
    <cfRule type="cellIs" dxfId="187" priority="1375" stopIfTrue="1" operator="greaterThanOrEqual">
      <formula>20</formula>
    </cfRule>
    <cfRule type="cellIs" dxfId="186" priority="1376" stopIfTrue="1" operator="greaterThanOrEqual">
      <formula>10</formula>
    </cfRule>
  </conditionalFormatting>
  <conditionalFormatting sqref="AF210:AF214">
    <cfRule type="cellIs" dxfId="185" priority="36" stopIfTrue="1" operator="equal">
      <formula>0</formula>
    </cfRule>
    <cfRule type="cellIs" dxfId="184" priority="37" stopIfTrue="1" operator="equal">
      <formula>1</formula>
    </cfRule>
    <cfRule type="cellIs" dxfId="183" priority="38" stopIfTrue="1" operator="lessThan">
      <formula>4</formula>
    </cfRule>
  </conditionalFormatting>
  <conditionalFormatting sqref="AF172:AG206">
    <cfRule type="cellIs" dxfId="182" priority="32" stopIfTrue="1" operator="greaterThanOrEqual">
      <formula>2</formula>
    </cfRule>
    <cfRule type="cellIs" dxfId="181" priority="33" stopIfTrue="1" operator="equal">
      <formula>1</formula>
    </cfRule>
  </conditionalFormatting>
  <conditionalFormatting sqref="AF207:AG208">
    <cfRule type="cellIs" dxfId="180" priority="26" stopIfTrue="1" operator="greaterThanOrEqual">
      <formula>2</formula>
    </cfRule>
    <cfRule type="cellIs" dxfId="179" priority="27" stopIfTrue="1" operator="equal">
      <formula>1</formula>
    </cfRule>
  </conditionalFormatting>
  <conditionalFormatting sqref="AF172:AH205">
    <cfRule type="cellIs" dxfId="178" priority="39" stopIfTrue="1" operator="greaterThanOrEqual">
      <formula>2</formula>
    </cfRule>
    <cfRule type="cellIs" dxfId="177" priority="40" stopIfTrue="1" operator="equal">
      <formula>1</formula>
    </cfRule>
  </conditionalFormatting>
  <conditionalFormatting sqref="AF206:AH208">
    <cfRule type="cellIs" dxfId="176" priority="28" stopIfTrue="1" operator="greaterThanOrEqual">
      <formula>2</formula>
    </cfRule>
    <cfRule type="cellIs" dxfId="175" priority="29" stopIfTrue="1" operator="equal">
      <formula>1</formula>
    </cfRule>
  </conditionalFormatting>
  <conditionalFormatting sqref="AF172:AI205">
    <cfRule type="cellIs" dxfId="174" priority="578" stopIfTrue="1" operator="greaterThanOrEqual">
      <formula>2</formula>
    </cfRule>
    <cfRule type="cellIs" dxfId="173" priority="579" stopIfTrue="1" operator="equal">
      <formula>1</formula>
    </cfRule>
  </conditionalFormatting>
  <conditionalFormatting sqref="AF172:AI206">
    <cfRule type="cellIs" dxfId="172" priority="387" stopIfTrue="1" operator="greaterThanOrEqual">
      <formula>2</formula>
    </cfRule>
    <cfRule type="cellIs" dxfId="171" priority="388" stopIfTrue="1" operator="equal">
      <formula>1</formula>
    </cfRule>
  </conditionalFormatting>
  <conditionalFormatting sqref="AF206:AI208">
    <cfRule type="cellIs" dxfId="170" priority="203" stopIfTrue="1" operator="greaterThanOrEqual">
      <formula>2</formula>
    </cfRule>
    <cfRule type="cellIs" dxfId="169" priority="204" stopIfTrue="1" operator="equal">
      <formula>1</formula>
    </cfRule>
  </conditionalFormatting>
  <conditionalFormatting sqref="AF207:AI208">
    <cfRule type="cellIs" dxfId="168" priority="199" stopIfTrue="1" operator="greaterThanOrEqual">
      <formula>2</formula>
    </cfRule>
    <cfRule type="cellIs" dxfId="167" priority="200" stopIfTrue="1" operator="equal">
      <formula>1</formula>
    </cfRule>
  </conditionalFormatting>
  <conditionalFormatting sqref="AF210:AI214">
    <cfRule type="cellIs" dxfId="166" priority="555" stopIfTrue="1" operator="equal">
      <formula>0</formula>
    </cfRule>
    <cfRule type="cellIs" dxfId="165" priority="556" stopIfTrue="1" operator="equal">
      <formula>1</formula>
    </cfRule>
    <cfRule type="cellIs" dxfId="164" priority="557" stopIfTrue="1" operator="lessThan">
      <formula>4</formula>
    </cfRule>
    <cfRule type="cellIs" dxfId="163" priority="580" stopIfTrue="1" operator="equal">
      <formula>0</formula>
    </cfRule>
    <cfRule type="cellIs" dxfId="162" priority="581" stopIfTrue="1" operator="equal">
      <formula>1</formula>
    </cfRule>
    <cfRule type="cellIs" dxfId="161" priority="582" stopIfTrue="1" operator="lessThan">
      <formula>4</formula>
    </cfRule>
  </conditionalFormatting>
  <conditionalFormatting sqref="AG210:AH214">
    <cfRule type="cellIs" dxfId="160" priority="419" stopIfTrue="1" operator="equal">
      <formula>0</formula>
    </cfRule>
    <cfRule type="cellIs" dxfId="159" priority="420" stopIfTrue="1" operator="equal">
      <formula>1</formula>
    </cfRule>
    <cfRule type="cellIs" dxfId="158" priority="421" stopIfTrue="1" operator="lessThan">
      <formula>4</formula>
    </cfRule>
  </conditionalFormatting>
  <conditionalFormatting sqref="AH172:AH208">
    <cfRule type="cellIs" dxfId="157" priority="195" stopIfTrue="1" operator="greaterThanOrEqual">
      <formula>2</formula>
    </cfRule>
    <cfRule type="cellIs" dxfId="156" priority="196" stopIfTrue="1" operator="equal">
      <formula>1</formula>
    </cfRule>
  </conditionalFormatting>
  <conditionalFormatting sqref="AH210:AH214">
    <cfRule type="cellIs" dxfId="155" priority="540" stopIfTrue="1" operator="equal">
      <formula>0</formula>
    </cfRule>
    <cfRule type="cellIs" dxfId="154" priority="541" stopIfTrue="1" operator="equal">
      <formula>1</formula>
    </cfRule>
    <cfRule type="cellIs" dxfId="153" priority="542" stopIfTrue="1" operator="lessThan">
      <formula>4</formula>
    </cfRule>
  </conditionalFormatting>
  <conditionalFormatting sqref="AJ172:AJ208">
    <cfRule type="cellIs" dxfId="152" priority="157" stopIfTrue="1" operator="greaterThanOrEqual">
      <formula>2</formula>
    </cfRule>
    <cfRule type="cellIs" dxfId="151" priority="158" stopIfTrue="1" operator="equal">
      <formula>1</formula>
    </cfRule>
  </conditionalFormatting>
  <conditionalFormatting sqref="AJ210:AM214">
    <cfRule type="cellIs" dxfId="150" priority="23" stopIfTrue="1" operator="equal">
      <formula>0</formula>
    </cfRule>
    <cfRule type="cellIs" dxfId="149" priority="24" stopIfTrue="1" operator="equal">
      <formula>1</formula>
    </cfRule>
    <cfRule type="cellIs" dxfId="148" priority="25" stopIfTrue="1" operator="lessThan">
      <formula>4</formula>
    </cfRule>
  </conditionalFormatting>
  <conditionalFormatting sqref="AK172:AK205">
    <cfRule type="cellIs" dxfId="147" priority="402" stopIfTrue="1" operator="greaterThanOrEqual">
      <formula>2</formula>
    </cfRule>
    <cfRule type="cellIs" dxfId="146" priority="403" stopIfTrue="1" operator="equal">
      <formula>1</formula>
    </cfRule>
  </conditionalFormatting>
  <conditionalFormatting sqref="AK172:AK206">
    <cfRule type="cellIs" dxfId="145" priority="347" stopIfTrue="1" operator="greaterThanOrEqual">
      <formula>2</formula>
    </cfRule>
    <cfRule type="cellIs" dxfId="144" priority="348" stopIfTrue="1" operator="equal">
      <formula>1</formula>
    </cfRule>
  </conditionalFormatting>
  <conditionalFormatting sqref="AK206:AK208">
    <cfRule type="cellIs" dxfId="143" priority="169" stopIfTrue="1" operator="greaterThanOrEqual">
      <formula>2</formula>
    </cfRule>
    <cfRule type="cellIs" dxfId="142" priority="170" stopIfTrue="1" operator="equal">
      <formula>1</formula>
    </cfRule>
  </conditionalFormatting>
  <conditionalFormatting sqref="AK207:AK208">
    <cfRule type="cellIs" dxfId="141" priority="167" stopIfTrue="1" operator="greaterThanOrEqual">
      <formula>2</formula>
    </cfRule>
    <cfRule type="cellIs" dxfId="140" priority="168" stopIfTrue="1" operator="equal">
      <formula>1</formula>
    </cfRule>
  </conditionalFormatting>
  <conditionalFormatting sqref="AK210:AK214">
    <cfRule type="cellIs" dxfId="139" priority="404" stopIfTrue="1" operator="equal">
      <formula>0</formula>
    </cfRule>
    <cfRule type="cellIs" dxfId="138" priority="405" stopIfTrue="1" operator="equal">
      <formula>1</formula>
    </cfRule>
    <cfRule type="cellIs" dxfId="137" priority="406" stopIfTrue="1" operator="lessThan">
      <formula>4</formula>
    </cfRule>
  </conditionalFormatting>
  <conditionalFormatting sqref="AL172:AL208">
    <cfRule type="cellIs" dxfId="136" priority="17" stopIfTrue="1" operator="greaterThanOrEqual">
      <formula>2</formula>
    </cfRule>
    <cfRule type="cellIs" dxfId="135" priority="18" stopIfTrue="1" operator="equal">
      <formula>1</formula>
    </cfRule>
  </conditionalFormatting>
  <conditionalFormatting sqref="AM172:AM206">
    <cfRule type="cellIs" dxfId="134" priority="363" stopIfTrue="1" operator="greaterThanOrEqual">
      <formula>2</formula>
    </cfRule>
    <cfRule type="cellIs" dxfId="133" priority="364" stopIfTrue="1" operator="equal">
      <formula>1</formula>
    </cfRule>
  </conditionalFormatting>
  <conditionalFormatting sqref="AM206:AM208">
    <cfRule type="cellIs" dxfId="132" priority="183" stopIfTrue="1" operator="greaterThanOrEqual">
      <formula>2</formula>
    </cfRule>
    <cfRule type="cellIs" dxfId="131" priority="184" stopIfTrue="1" operator="equal">
      <formula>1</formula>
    </cfRule>
  </conditionalFormatting>
  <conditionalFormatting sqref="AM207:AM208">
    <cfRule type="cellIs" dxfId="130" priority="177" stopIfTrue="1" operator="greaterThanOrEqual">
      <formula>2</formula>
    </cfRule>
    <cfRule type="cellIs" dxfId="129" priority="178" stopIfTrue="1" operator="equal">
      <formula>1</formula>
    </cfRule>
  </conditionalFormatting>
  <conditionalFormatting sqref="AM172:AN205">
    <cfRule type="cellIs" dxfId="128" priority="463" stopIfTrue="1" operator="greaterThanOrEqual">
      <formula>2</formula>
    </cfRule>
    <cfRule type="cellIs" dxfId="127" priority="464" stopIfTrue="1" operator="equal">
      <formula>1</formula>
    </cfRule>
    <cfRule type="cellIs" dxfId="126" priority="548" stopIfTrue="1" operator="greaterThanOrEqual">
      <formula>2</formula>
    </cfRule>
    <cfRule type="cellIs" dxfId="125" priority="549" stopIfTrue="1" operator="equal">
      <formula>1</formula>
    </cfRule>
  </conditionalFormatting>
  <conditionalFormatting sqref="AM172:AN206">
    <cfRule type="cellIs" dxfId="124" priority="381" stopIfTrue="1" operator="greaterThanOrEqual">
      <formula>2</formula>
    </cfRule>
    <cfRule type="cellIs" dxfId="123" priority="382" stopIfTrue="1" operator="equal">
      <formula>1</formula>
    </cfRule>
  </conditionalFormatting>
  <conditionalFormatting sqref="AM172:AN208 AP172:AS208">
    <cfRule type="cellIs" dxfId="122" priority="698" stopIfTrue="1" operator="greaterThanOrEqual">
      <formula>2</formula>
    </cfRule>
    <cfRule type="cellIs" dxfId="121" priority="699" stopIfTrue="1" operator="equal">
      <formula>1</formula>
    </cfRule>
  </conditionalFormatting>
  <conditionalFormatting sqref="AM206:AN208">
    <cfRule type="cellIs" dxfId="120" priority="197" stopIfTrue="1" operator="greaterThanOrEqual">
      <formula>2</formula>
    </cfRule>
    <cfRule type="cellIs" dxfId="119" priority="198" stopIfTrue="1" operator="equal">
      <formula>1</formula>
    </cfRule>
  </conditionalFormatting>
  <conditionalFormatting sqref="AM207:AN208">
    <cfRule type="cellIs" dxfId="118" priority="179" stopIfTrue="1" operator="greaterThanOrEqual">
      <formula>2</formula>
    </cfRule>
    <cfRule type="cellIs" dxfId="117" priority="180" stopIfTrue="1" operator="equal">
      <formula>1</formula>
    </cfRule>
  </conditionalFormatting>
  <conditionalFormatting sqref="AM210:AN214 AP210:AS214">
    <cfRule type="cellIs" dxfId="116" priority="1128" stopIfTrue="1" operator="equal">
      <formula>0</formula>
    </cfRule>
    <cfRule type="cellIs" dxfId="115" priority="1129" stopIfTrue="1" operator="equal">
      <formula>1</formula>
    </cfRule>
    <cfRule type="cellIs" dxfId="114" priority="1130" stopIfTrue="1" operator="lessThan">
      <formula>4</formula>
    </cfRule>
  </conditionalFormatting>
  <conditionalFormatting sqref="AM210:AN214">
    <cfRule type="cellIs" dxfId="113" priority="465" stopIfTrue="1" operator="equal">
      <formula>0</formula>
    </cfRule>
    <cfRule type="cellIs" dxfId="112" priority="466" stopIfTrue="1" operator="equal">
      <formula>1</formula>
    </cfRule>
    <cfRule type="cellIs" dxfId="111" priority="467" stopIfTrue="1" operator="lessThan">
      <formula>4</formula>
    </cfRule>
    <cfRule type="cellIs" dxfId="110" priority="550" stopIfTrue="1" operator="equal">
      <formula>0</formula>
    </cfRule>
    <cfRule type="cellIs" dxfId="109" priority="551" stopIfTrue="1" operator="equal">
      <formula>1</formula>
    </cfRule>
    <cfRule type="cellIs" dxfId="108" priority="552" stopIfTrue="1" operator="lessThan">
      <formula>4</formula>
    </cfRule>
  </conditionalFormatting>
  <conditionalFormatting sqref="AM210:AP214">
    <cfRule type="cellIs" dxfId="107" priority="107" stopIfTrue="1" operator="equal">
      <formula>0</formula>
    </cfRule>
    <cfRule type="cellIs" dxfId="106" priority="108" stopIfTrue="1" operator="equal">
      <formula>1</formula>
    </cfRule>
    <cfRule type="cellIs" dxfId="105" priority="109" stopIfTrue="1" operator="lessThan">
      <formula>4</formula>
    </cfRule>
  </conditionalFormatting>
  <conditionalFormatting sqref="AN172:AN205">
    <cfRule type="cellIs" dxfId="104" priority="516" stopIfTrue="1" operator="greaterThanOrEqual">
      <formula>2</formula>
    </cfRule>
    <cfRule type="cellIs" dxfId="103" priority="517" stopIfTrue="1" operator="equal">
      <formula>1</formula>
    </cfRule>
  </conditionalFormatting>
  <conditionalFormatting sqref="AN206">
    <cfRule type="cellIs" dxfId="102" priority="365" stopIfTrue="1" operator="greaterThanOrEqual">
      <formula>2</formula>
    </cfRule>
    <cfRule type="cellIs" dxfId="101" priority="366" stopIfTrue="1" operator="equal">
      <formula>1</formula>
    </cfRule>
    <cfRule type="cellIs" dxfId="100" priority="377" stopIfTrue="1" operator="greaterThanOrEqual">
      <formula>2</formula>
    </cfRule>
    <cfRule type="cellIs" dxfId="99" priority="378" stopIfTrue="1" operator="equal">
      <formula>1</formula>
    </cfRule>
  </conditionalFormatting>
  <conditionalFormatting sqref="AN207:AN208">
    <cfRule type="cellIs" dxfId="98" priority="185" stopIfTrue="1" operator="greaterThanOrEqual">
      <formula>2</formula>
    </cfRule>
    <cfRule type="cellIs" dxfId="97" priority="186" stopIfTrue="1" operator="equal">
      <formula>1</formula>
    </cfRule>
    <cfRule type="cellIs" dxfId="96" priority="193" stopIfTrue="1" operator="greaterThanOrEqual">
      <formula>2</formula>
    </cfRule>
    <cfRule type="cellIs" dxfId="95" priority="194" stopIfTrue="1" operator="equal">
      <formula>1</formula>
    </cfRule>
  </conditionalFormatting>
  <conditionalFormatting sqref="AN210:AN214">
    <cfRule type="cellIs" dxfId="94" priority="518" stopIfTrue="1" operator="equal">
      <formula>0</formula>
    </cfRule>
    <cfRule type="cellIs" dxfId="93" priority="519" stopIfTrue="1" operator="equal">
      <formula>1</formula>
    </cfRule>
    <cfRule type="cellIs" dxfId="92" priority="520" stopIfTrue="1" operator="lessThan">
      <formula>4</formula>
    </cfRule>
  </conditionalFormatting>
  <conditionalFormatting sqref="AO172:AO205">
    <cfRule type="cellIs" dxfId="91" priority="88" stopIfTrue="1" operator="greaterThanOrEqual">
      <formula>2</formula>
    </cfRule>
    <cfRule type="cellIs" dxfId="90" priority="89" stopIfTrue="1" operator="equal">
      <formula>1</formula>
    </cfRule>
    <cfRule type="cellIs" dxfId="89" priority="93" stopIfTrue="1" operator="greaterThanOrEqual">
      <formula>2</formula>
    </cfRule>
    <cfRule type="cellIs" dxfId="88" priority="94" stopIfTrue="1" operator="equal">
      <formula>1</formula>
    </cfRule>
    <cfRule type="cellIs" dxfId="87" priority="98" stopIfTrue="1" operator="greaterThanOrEqual">
      <formula>2</formula>
    </cfRule>
    <cfRule type="cellIs" dxfId="86" priority="99" stopIfTrue="1" operator="equal">
      <formula>1</formula>
    </cfRule>
  </conditionalFormatting>
  <conditionalFormatting sqref="AO172:AO206">
    <cfRule type="cellIs" dxfId="85" priority="81" stopIfTrue="1" operator="greaterThanOrEqual">
      <formula>2</formula>
    </cfRule>
    <cfRule type="cellIs" dxfId="84" priority="82" stopIfTrue="1" operator="equal">
      <formula>1</formula>
    </cfRule>
  </conditionalFormatting>
  <conditionalFormatting sqref="AO206">
    <cfRule type="cellIs" dxfId="83" priority="77" stopIfTrue="1" operator="greaterThanOrEqual">
      <formula>2</formula>
    </cfRule>
    <cfRule type="cellIs" dxfId="82" priority="78" stopIfTrue="1" operator="equal">
      <formula>1</formula>
    </cfRule>
    <cfRule type="cellIs" dxfId="81" priority="79" stopIfTrue="1" operator="greaterThanOrEqual">
      <formula>2</formula>
    </cfRule>
    <cfRule type="cellIs" dxfId="80" priority="80" stopIfTrue="1" operator="equal">
      <formula>1</formula>
    </cfRule>
  </conditionalFormatting>
  <conditionalFormatting sqref="AO206:AO208">
    <cfRule type="cellIs" dxfId="79" priority="73" stopIfTrue="1" operator="greaterThanOrEqual">
      <formula>2</formula>
    </cfRule>
    <cfRule type="cellIs" dxfId="78" priority="74" stopIfTrue="1" operator="equal">
      <formula>1</formula>
    </cfRule>
  </conditionalFormatting>
  <conditionalFormatting sqref="AO207:AO208">
    <cfRule type="cellIs" dxfId="77" priority="67" stopIfTrue="1" operator="greaterThanOrEqual">
      <formula>2</formula>
    </cfRule>
    <cfRule type="cellIs" dxfId="76" priority="68" stopIfTrue="1" operator="equal">
      <formula>1</formula>
    </cfRule>
    <cfRule type="cellIs" dxfId="75" priority="69" stopIfTrue="1" operator="greaterThanOrEqual">
      <formula>2</formula>
    </cfRule>
    <cfRule type="cellIs" dxfId="74" priority="70" stopIfTrue="1" operator="equal">
      <formula>1</formula>
    </cfRule>
    <cfRule type="cellIs" dxfId="73" priority="71" stopIfTrue="1" operator="greaterThanOrEqual">
      <formula>2</formula>
    </cfRule>
    <cfRule type="cellIs" dxfId="72" priority="72" stopIfTrue="1" operator="equal">
      <formula>1</formula>
    </cfRule>
  </conditionalFormatting>
  <conditionalFormatting sqref="AO210:AO214">
    <cfRule type="cellIs" dxfId="71" priority="85" stopIfTrue="1" operator="equal">
      <formula>0</formula>
    </cfRule>
    <cfRule type="cellIs" dxfId="70" priority="86" stopIfTrue="1" operator="equal">
      <formula>1</formula>
    </cfRule>
    <cfRule type="cellIs" dxfId="69" priority="87" stopIfTrue="1" operator="lessThan">
      <formula>4</formula>
    </cfRule>
    <cfRule type="cellIs" dxfId="68" priority="90" stopIfTrue="1" operator="equal">
      <formula>0</formula>
    </cfRule>
    <cfRule type="cellIs" dxfId="67" priority="91" stopIfTrue="1" operator="equal">
      <formula>1</formula>
    </cfRule>
    <cfRule type="cellIs" dxfId="66" priority="92" stopIfTrue="1" operator="lessThan">
      <formula>4</formula>
    </cfRule>
    <cfRule type="cellIs" dxfId="65" priority="95" stopIfTrue="1" operator="equal">
      <formula>0</formula>
    </cfRule>
    <cfRule type="cellIs" dxfId="64" priority="96" stopIfTrue="1" operator="equal">
      <formula>1</formula>
    </cfRule>
    <cfRule type="cellIs" dxfId="63" priority="97" stopIfTrue="1" operator="lessThan">
      <formula>4</formula>
    </cfRule>
    <cfRule type="cellIs" dxfId="62" priority="100" stopIfTrue="1" operator="equal">
      <formula>0</formula>
    </cfRule>
    <cfRule type="cellIs" dxfId="61" priority="101" stopIfTrue="1" operator="equal">
      <formula>1</formula>
    </cfRule>
    <cfRule type="cellIs" dxfId="60" priority="102" stopIfTrue="1" operator="lessThan">
      <formula>4</formula>
    </cfRule>
  </conditionalFormatting>
  <conditionalFormatting sqref="AO172:AP208">
    <cfRule type="cellIs" dxfId="59" priority="104" stopIfTrue="1" operator="greaterThanOrEqual">
      <formula>2</formula>
    </cfRule>
    <cfRule type="cellIs" dxfId="58" priority="105" stopIfTrue="1" operator="equal">
      <formula>1</formula>
    </cfRule>
  </conditionalFormatting>
  <conditionalFormatting sqref="AR172:AR208">
    <cfRule type="cellIs" dxfId="57" priority="175" stopIfTrue="1" operator="greaterThanOrEqual">
      <formula>2</formula>
    </cfRule>
    <cfRule type="cellIs" dxfId="56" priority="176" stopIfTrue="1" operator="equal">
      <formula>1</formula>
    </cfRule>
  </conditionalFormatting>
  <conditionalFormatting sqref="AR210:AR214">
    <cfRule type="cellIs" dxfId="55" priority="424" stopIfTrue="1" operator="equal">
      <formula>0</formula>
    </cfRule>
    <cfRule type="cellIs" dxfId="54" priority="425" stopIfTrue="1" operator="equal">
      <formula>1</formula>
    </cfRule>
    <cfRule type="cellIs" dxfId="53" priority="426" stopIfTrue="1" operator="lessThan">
      <formula>4</formula>
    </cfRule>
  </conditionalFormatting>
  <conditionalFormatting sqref="AX222:AX226 AX233:AX237">
    <cfRule type="expression" dxfId="52" priority="1117" stopIfTrue="1">
      <formula>IF(AX222=MAX(AX$267:AX$271),1,0)</formula>
    </cfRule>
    <cfRule type="expression" dxfId="51" priority="1118" stopIfTrue="1">
      <formula>IF(AX222=LARGE(AX$267:AX$271,2),1,0)</formula>
    </cfRule>
    <cfRule type="expression" dxfId="50" priority="1119" stopIfTrue="1">
      <formula>IF(AX222=LARGE(AX$267:AX$271,3),1,0)</formula>
    </cfRule>
  </conditionalFormatting>
  <conditionalFormatting sqref="AY230">
    <cfRule type="cellIs" dxfId="49" priority="1133" stopIfTrue="1" operator="greaterThanOrEqual">
      <formula>0.8</formula>
    </cfRule>
    <cfRule type="cellIs" dxfId="48" priority="1134" stopIfTrue="1" operator="greaterThanOrEqual">
      <formula>0.6</formula>
    </cfRule>
    <cfRule type="cellIs" dxfId="47" priority="1135" stopIfTrue="1" operator="greaterThanOrEqual">
      <formula>0.4</formula>
    </cfRule>
  </conditionalFormatting>
  <conditionalFormatting sqref="AY250:BD284 BO264:BO268">
    <cfRule type="cellIs" dxfId="46" priority="1155" stopIfTrue="1" operator="between">
      <formula>7</formula>
      <formula>8</formula>
    </cfRule>
  </conditionalFormatting>
  <conditionalFormatting sqref="AY227:BO227">
    <cfRule type="expression" dxfId="45" priority="313" stopIfTrue="1">
      <formula>IF(AY227&lt;&gt;AY220,1,0)</formula>
    </cfRule>
  </conditionalFormatting>
  <conditionalFormatting sqref="AY229:BO229">
    <cfRule type="cellIs" dxfId="44" priority="314" stopIfTrue="1" operator="greaterThanOrEqual">
      <formula>0.8</formula>
    </cfRule>
    <cfRule type="cellIs" dxfId="43" priority="315" stopIfTrue="1" operator="greaterThanOrEqual">
      <formula>0.6</formula>
    </cfRule>
    <cfRule type="cellIs" dxfId="42" priority="316" stopIfTrue="1" operator="greaterThanOrEqual">
      <formula>0.4</formula>
    </cfRule>
  </conditionalFormatting>
  <conditionalFormatting sqref="AY238:BO238">
    <cfRule type="expression" dxfId="41" priority="327" stopIfTrue="1">
      <formula>IF(AY238&lt;&gt;AY210,1,0)</formula>
    </cfRule>
  </conditionalFormatting>
  <conditionalFormatting sqref="AY240:BO246">
    <cfRule type="cellIs" dxfId="40" priority="317" stopIfTrue="1" operator="equal">
      <formula>1</formula>
    </cfRule>
    <cfRule type="cellIs" dxfId="39" priority="318" stopIfTrue="1" operator="greaterThan">
      <formula>1</formula>
    </cfRule>
  </conditionalFormatting>
  <conditionalFormatting sqref="AY222:BP226">
    <cfRule type="expression" dxfId="38" priority="1696" stopIfTrue="1">
      <formula>IF(AY222=MAX(AY$222:AY$226),1,0)</formula>
    </cfRule>
    <cfRule type="expression" dxfId="37" priority="1697" stopIfTrue="1">
      <formula>IF(AY222=LARGE(AY$222:AY$226,2),1,0)</formula>
    </cfRule>
    <cfRule type="expression" dxfId="36" priority="1698" stopIfTrue="1">
      <formula>IF(AY222=LARGE(AY$222:AY$226,3),1,0)</formula>
    </cfRule>
  </conditionalFormatting>
  <conditionalFormatting sqref="AY250:BU284">
    <cfRule type="cellIs" dxfId="35" priority="152" stopIfTrue="1" operator="between">
      <formula>9</formula>
      <formula>12</formula>
    </cfRule>
  </conditionalFormatting>
  <conditionalFormatting sqref="AY451:BU485">
    <cfRule type="cellIs" dxfId="34" priority="321" stopIfTrue="1" operator="equal">
      <formula>1</formula>
    </cfRule>
  </conditionalFormatting>
  <conditionalFormatting sqref="BE264:BN269">
    <cfRule type="cellIs" dxfId="33" priority="153" stopIfTrue="1" operator="between">
      <formula>7</formula>
      <formula>8</formula>
    </cfRule>
  </conditionalFormatting>
  <conditionalFormatting sqref="BE250:BO263">
    <cfRule type="cellIs" dxfId="32" priority="242" stopIfTrue="1" operator="between">
      <formula>7</formula>
      <formula>8</formula>
    </cfRule>
  </conditionalFormatting>
  <conditionalFormatting sqref="BE270:BU284">
    <cfRule type="cellIs" dxfId="31" priority="216" stopIfTrue="1" operator="between">
      <formula>7</formula>
      <formula>8</formula>
    </cfRule>
  </conditionalFormatting>
  <conditionalFormatting sqref="BO269:BU269">
    <cfRule type="cellIs" dxfId="30" priority="214" stopIfTrue="1" operator="between">
      <formula>7</formula>
      <formula>8</formula>
    </cfRule>
  </conditionalFormatting>
  <conditionalFormatting sqref="BP250:BU268">
    <cfRule type="cellIs" dxfId="29" priority="240" stopIfTrue="1" operator="between">
      <formula>7</formula>
      <formula>8</formula>
    </cfRule>
  </conditionalFormatting>
  <conditionalFormatting sqref="BX288:BX289 CZ290:DV324">
    <cfRule type="cellIs" dxfId="28" priority="1151" stopIfTrue="1" operator="equal">
      <formula>$BX$289</formula>
    </cfRule>
    <cfRule type="expression" dxfId="27" priority="1152" stopIfTrue="1">
      <formula>IF(BX288="",0,IF(BX288=".",0,1))</formula>
    </cfRule>
  </conditionalFormatting>
  <conditionalFormatting sqref="BY290:CU324">
    <cfRule type="cellIs" dxfId="26" priority="310" stopIfTrue="1" operator="equal">
      <formula>$BX$288</formula>
    </cfRule>
    <cfRule type="cellIs" dxfId="25" priority="311" stopIfTrue="1" operator="equal">
      <formula>$BX$289</formula>
    </cfRule>
    <cfRule type="expression" dxfId="24" priority="312" stopIfTrue="1">
      <formula>IF(BY290="",0,IF(BY290=".",0,1))</formula>
    </cfRule>
  </conditionalFormatting>
  <conditionalFormatting sqref="CV172:DT206">
    <cfRule type="cellIs" dxfId="23" priority="303" stopIfTrue="1" operator="equal">
      <formula>1</formula>
    </cfRule>
    <cfRule type="cellIs" dxfId="22" priority="304" stopIfTrue="1" operator="equal">
      <formula>2</formula>
    </cfRule>
    <cfRule type="cellIs" dxfId="21" priority="305" stopIfTrue="1" operator="between">
      <formula>2</formula>
      <formula>5</formula>
    </cfRule>
  </conditionalFormatting>
  <conditionalFormatting sqref="CZ290:DV324 BX288:BX289">
    <cfRule type="cellIs" dxfId="20" priority="1150" stopIfTrue="1" operator="equal">
      <formula>$BX$288</formula>
    </cfRule>
  </conditionalFormatting>
  <conditionalFormatting sqref="DL285:EA285">
    <cfRule type="expression" dxfId="19" priority="306" stopIfTrue="1">
      <formula>IF(DL285=#REF!,1,0)</formula>
    </cfRule>
  </conditionalFormatting>
  <conditionalFormatting sqref="DN290:DN324">
    <cfRule type="cellIs" dxfId="18" priority="307" stopIfTrue="1" operator="equal">
      <formula>$BX$288</formula>
    </cfRule>
    <cfRule type="cellIs" dxfId="17" priority="308" stopIfTrue="1" operator="equal">
      <formula>$BX$289</formula>
    </cfRule>
    <cfRule type="expression" dxfId="16" priority="309" stopIfTrue="1">
      <formula>IF(DN290="",0,IF(DN290=".",0,1))</formula>
    </cfRule>
  </conditionalFormatting>
  <conditionalFormatting sqref="DV172:DZ206">
    <cfRule type="cellIs" dxfId="15" priority="1142" stopIfTrue="1" operator="equal">
      <formula>1</formula>
    </cfRule>
    <cfRule type="cellIs" dxfId="14" priority="1143" stopIfTrue="1" operator="equal">
      <formula>2</formula>
    </cfRule>
    <cfRule type="cellIs" dxfId="13" priority="1144" stopIfTrue="1" operator="between">
      <formula>2</formula>
      <formula>5</formula>
    </cfRule>
  </conditionalFormatting>
  <conditionalFormatting sqref="DZ290:EV324">
    <cfRule type="cellIs" dxfId="12" priority="300" stopIfTrue="1" operator="equal">
      <formula>$BX$288</formula>
    </cfRule>
    <cfRule type="cellIs" dxfId="11" priority="301" stopIfTrue="1" operator="equal">
      <formula>$BX$289</formula>
    </cfRule>
    <cfRule type="expression" dxfId="10" priority="302" stopIfTrue="1">
      <formula>IF(DZ290="",0,IF(DZ290=".",0,1))</formula>
    </cfRule>
  </conditionalFormatting>
  <conditionalFormatting sqref="EZ290:FV324">
    <cfRule type="cellIs" dxfId="9" priority="11" stopIfTrue="1" operator="equal">
      <formula>$BX$288</formula>
    </cfRule>
    <cfRule type="cellIs" dxfId="8" priority="12" stopIfTrue="1" operator="equal">
      <formula>$BX$289</formula>
    </cfRule>
    <cfRule type="expression" dxfId="7" priority="13" stopIfTrue="1">
      <formula>IF(EZ290="",0,IF(EZ290=".",0,1))</formula>
    </cfRule>
  </conditionalFormatting>
  <conditionalFormatting sqref="BR227">
    <cfRule type="expression" dxfId="6" priority="4" stopIfTrue="1">
      <formula>IF(BR227&lt;&gt;BR220,1,0)</formula>
    </cfRule>
  </conditionalFormatting>
  <conditionalFormatting sqref="BR222:BR226">
    <cfRule type="expression" dxfId="5" priority="8" stopIfTrue="1">
      <formula>IF(BR222=MAX(BR$222:BR$226),1,0)</formula>
    </cfRule>
    <cfRule type="expression" dxfId="4" priority="9" stopIfTrue="1">
      <formula>IF(BR222=LARGE(BR$222:BR$226,2),1,0)</formula>
    </cfRule>
    <cfRule type="expression" dxfId="3" priority="10" stopIfTrue="1">
      <formula>IF(BR222=LARGE(BR$222:BR$226,3),1,0)</formula>
    </cfRule>
  </conditionalFormatting>
  <conditionalFormatting sqref="BR229">
    <cfRule type="cellIs" dxfId="2" priority="1" stopIfTrue="1" operator="greaterThanOrEqual">
      <formula>0.8</formula>
    </cfRule>
    <cfRule type="cellIs" dxfId="1" priority="2" stopIfTrue="1" operator="greaterThanOrEqual">
      <formula>0.6</formula>
    </cfRule>
    <cfRule type="cellIs" dxfId="0" priority="3" stopIfTrue="1" operator="greaterThanOrEqual">
      <formula>0.4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7"/>
  <sheetViews>
    <sheetView topLeftCell="A864" workbookViewId="0">
      <selection activeCell="E909" sqref="E909"/>
    </sheetView>
  </sheetViews>
  <sheetFormatPr defaultColWidth="8.88671875" defaultRowHeight="13.2" x14ac:dyDescent="0.25"/>
  <cols>
    <col min="1" max="1" width="5" bestFit="1" customWidth="1"/>
    <col min="2" max="2" width="3.109375" bestFit="1" customWidth="1"/>
    <col min="3" max="19" width="8" customWidth="1"/>
    <col min="20" max="25" width="5.44140625" bestFit="1" customWidth="1"/>
  </cols>
  <sheetData>
    <row r="1" spans="1:25" x14ac:dyDescent="0.25">
      <c r="A1" s="320">
        <v>2401</v>
      </c>
      <c r="B1" s="343"/>
      <c r="C1" s="344">
        <v>45534</v>
      </c>
      <c r="D1" s="345">
        <v>0.5</v>
      </c>
      <c r="E1" s="346" t="s">
        <v>411</v>
      </c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</row>
    <row r="3" spans="1:25" x14ac:dyDescent="0.25">
      <c r="A3" s="225" t="s">
        <v>2</v>
      </c>
      <c r="B3" s="37" t="s">
        <v>3</v>
      </c>
      <c r="C3" s="20" t="s">
        <v>73</v>
      </c>
      <c r="D3" s="20" t="s">
        <v>105</v>
      </c>
      <c r="E3" s="20" t="s">
        <v>267</v>
      </c>
      <c r="F3" s="21" t="s">
        <v>74</v>
      </c>
      <c r="G3" s="21" t="s">
        <v>248</v>
      </c>
      <c r="H3" s="21" t="s">
        <v>14</v>
      </c>
      <c r="I3" s="22" t="s">
        <v>75</v>
      </c>
      <c r="J3" s="22" t="s">
        <v>76</v>
      </c>
      <c r="K3" s="22" t="s">
        <v>15</v>
      </c>
      <c r="L3" s="23" t="s">
        <v>77</v>
      </c>
      <c r="M3" s="23" t="s">
        <v>78</v>
      </c>
      <c r="N3" s="23" t="s">
        <v>268</v>
      </c>
      <c r="O3" s="24" t="s">
        <v>79</v>
      </c>
      <c r="P3" s="24" t="s">
        <v>80</v>
      </c>
      <c r="Q3" s="25" t="s">
        <v>81</v>
      </c>
      <c r="R3" s="25" t="s">
        <v>422</v>
      </c>
      <c r="S3" s="26" t="s">
        <v>82</v>
      </c>
      <c r="T3" s="64" t="s">
        <v>154</v>
      </c>
      <c r="U3" s="64" t="s">
        <v>155</v>
      </c>
      <c r="V3" s="64" t="s">
        <v>157</v>
      </c>
      <c r="W3" s="63" t="s">
        <v>156</v>
      </c>
      <c r="X3" s="63" t="s">
        <v>215</v>
      </c>
      <c r="Y3" s="63" t="s">
        <v>216</v>
      </c>
    </row>
    <row r="4" spans="1:25" x14ac:dyDescent="0.25">
      <c r="A4" s="226" t="s">
        <v>210</v>
      </c>
      <c r="B4" s="29">
        <v>1</v>
      </c>
      <c r="C4" s="51"/>
      <c r="D4" s="389"/>
      <c r="E4" s="51"/>
      <c r="F4" s="51"/>
      <c r="G4" s="51"/>
      <c r="H4" s="389"/>
      <c r="I4" s="65" t="s">
        <v>227</v>
      </c>
      <c r="J4" s="51"/>
      <c r="K4" s="29"/>
      <c r="L4" s="29"/>
      <c r="M4" s="29"/>
      <c r="N4" s="389"/>
      <c r="O4" s="29"/>
      <c r="P4" s="389"/>
      <c r="Q4" s="389"/>
      <c r="R4" s="51"/>
      <c r="S4" s="29"/>
      <c r="T4" s="37"/>
      <c r="U4" s="37"/>
      <c r="V4" s="37"/>
      <c r="W4" s="389"/>
      <c r="X4" s="389"/>
      <c r="Y4" s="37"/>
    </row>
    <row r="5" spans="1:25" x14ac:dyDescent="0.25">
      <c r="A5" s="226" t="s">
        <v>210</v>
      </c>
      <c r="B5" s="29">
        <v>2</v>
      </c>
      <c r="C5" s="51"/>
      <c r="D5" s="389"/>
      <c r="E5" s="389"/>
      <c r="F5" s="51"/>
      <c r="G5" s="51"/>
      <c r="H5" s="389"/>
      <c r="I5" s="65" t="s">
        <v>227</v>
      </c>
      <c r="J5" s="389"/>
      <c r="K5" s="389"/>
      <c r="L5" s="389"/>
      <c r="M5" s="51"/>
      <c r="N5" s="389"/>
      <c r="O5" s="29"/>
      <c r="P5" s="29"/>
      <c r="Q5" s="29"/>
      <c r="R5" s="29"/>
      <c r="S5" s="389"/>
      <c r="T5" s="37"/>
      <c r="U5" s="37"/>
      <c r="V5" s="37"/>
      <c r="W5" s="37"/>
      <c r="X5" s="37"/>
      <c r="Y5" s="37"/>
    </row>
    <row r="6" spans="1:25" x14ac:dyDescent="0.25">
      <c r="A6" s="226" t="s">
        <v>210</v>
      </c>
      <c r="B6" s="29">
        <v>3</v>
      </c>
      <c r="C6" s="29"/>
      <c r="D6" s="389"/>
      <c r="E6" s="29"/>
      <c r="F6" s="51"/>
      <c r="G6" s="51"/>
      <c r="H6" s="51"/>
      <c r="I6" s="292" t="s">
        <v>293</v>
      </c>
      <c r="J6" s="292" t="s">
        <v>437</v>
      </c>
      <c r="K6" s="292" t="s">
        <v>393</v>
      </c>
      <c r="L6" s="65" t="s">
        <v>227</v>
      </c>
      <c r="M6" s="29"/>
      <c r="N6" s="51"/>
      <c r="O6" s="389"/>
      <c r="P6" s="29"/>
      <c r="Q6" s="389"/>
      <c r="R6" s="389"/>
      <c r="S6" s="51"/>
      <c r="T6" s="389"/>
      <c r="U6" s="389"/>
      <c r="V6" s="389"/>
      <c r="W6" s="37"/>
      <c r="X6" s="37"/>
      <c r="Y6" s="37"/>
    </row>
    <row r="7" spans="1:25" x14ac:dyDescent="0.25">
      <c r="A7" s="226" t="s">
        <v>210</v>
      </c>
      <c r="B7" s="29">
        <v>4</v>
      </c>
      <c r="C7" s="389"/>
      <c r="D7" s="29"/>
      <c r="E7" s="389"/>
      <c r="F7" s="389"/>
      <c r="G7" s="389"/>
      <c r="H7" s="389"/>
      <c r="I7" s="51"/>
      <c r="J7" s="29"/>
      <c r="K7" s="294" t="s">
        <v>310</v>
      </c>
      <c r="L7" s="51"/>
      <c r="M7" s="389"/>
      <c r="N7" s="51"/>
      <c r="O7" s="389"/>
      <c r="P7" s="29"/>
      <c r="Q7" s="389"/>
      <c r="R7" s="389"/>
      <c r="S7" s="37"/>
      <c r="T7" s="37"/>
      <c r="U7" s="37"/>
      <c r="V7" s="37"/>
      <c r="W7" s="37"/>
      <c r="X7" s="37"/>
      <c r="Y7" s="37"/>
    </row>
    <row r="8" spans="1:25" x14ac:dyDescent="0.25">
      <c r="A8" s="226" t="s">
        <v>210</v>
      </c>
      <c r="B8" s="29">
        <v>5</v>
      </c>
      <c r="C8" s="51"/>
      <c r="D8" s="389"/>
      <c r="E8" s="389"/>
      <c r="F8" s="29"/>
      <c r="G8" s="29"/>
      <c r="H8" s="29"/>
      <c r="I8" s="293" t="s">
        <v>442</v>
      </c>
      <c r="J8" s="51"/>
      <c r="K8" s="65" t="s">
        <v>227</v>
      </c>
      <c r="L8" s="389"/>
      <c r="M8" s="291" t="s">
        <v>407</v>
      </c>
      <c r="N8" s="291" t="s">
        <v>394</v>
      </c>
      <c r="O8" s="29"/>
      <c r="P8" s="389"/>
      <c r="Q8" s="29"/>
      <c r="R8" s="390"/>
      <c r="S8" s="389"/>
      <c r="T8" s="37"/>
      <c r="U8" s="37"/>
      <c r="V8" s="37"/>
      <c r="W8" s="37"/>
      <c r="X8" s="37"/>
      <c r="Y8" s="37"/>
    </row>
    <row r="9" spans="1:25" x14ac:dyDescent="0.25">
      <c r="A9" s="226" t="s">
        <v>210</v>
      </c>
      <c r="B9" s="29">
        <v>6</v>
      </c>
      <c r="C9" s="65"/>
      <c r="D9" s="65"/>
      <c r="E9" s="65"/>
      <c r="F9" s="65"/>
      <c r="G9" s="65"/>
      <c r="H9" s="65"/>
      <c r="I9" s="51"/>
      <c r="J9" s="51"/>
      <c r="K9" s="294" t="s">
        <v>64</v>
      </c>
      <c r="L9" s="51"/>
      <c r="M9" s="51"/>
      <c r="N9" s="51"/>
      <c r="O9" s="51"/>
      <c r="P9" s="51"/>
      <c r="Q9" s="51"/>
      <c r="R9" s="51"/>
      <c r="S9" s="51"/>
      <c r="T9" s="65"/>
      <c r="U9" s="65"/>
      <c r="V9" s="65"/>
      <c r="W9" s="65"/>
      <c r="X9" s="65"/>
      <c r="Y9" s="65"/>
    </row>
    <row r="10" spans="1:25" x14ac:dyDescent="0.25">
      <c r="A10" s="226" t="s">
        <v>210</v>
      </c>
      <c r="B10" s="29">
        <v>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x14ac:dyDescent="0.25">
      <c r="A11" s="227" t="s">
        <v>211</v>
      </c>
      <c r="B11" s="29">
        <v>1</v>
      </c>
      <c r="C11" s="65" t="s">
        <v>227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293" t="s">
        <v>365</v>
      </c>
      <c r="Q11" s="51"/>
      <c r="R11" s="51"/>
      <c r="S11" s="51"/>
      <c r="T11" s="37"/>
      <c r="U11" s="37"/>
      <c r="V11" s="37"/>
      <c r="W11" s="37"/>
      <c r="X11" s="37"/>
      <c r="Y11" s="37"/>
    </row>
    <row r="12" spans="1:25" x14ac:dyDescent="0.25">
      <c r="A12" s="227" t="s">
        <v>211</v>
      </c>
      <c r="B12" s="29">
        <v>2</v>
      </c>
      <c r="C12" s="51"/>
      <c r="D12" s="65" t="s">
        <v>227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92" t="s">
        <v>386</v>
      </c>
      <c r="P12" s="292" t="s">
        <v>394</v>
      </c>
      <c r="Q12" s="51"/>
      <c r="R12" s="51"/>
      <c r="S12" s="51"/>
      <c r="T12" s="37"/>
      <c r="U12" s="37"/>
      <c r="V12" s="290" t="s">
        <v>435</v>
      </c>
      <c r="W12" s="37"/>
      <c r="X12" s="37"/>
      <c r="Y12" s="37"/>
    </row>
    <row r="13" spans="1:25" x14ac:dyDescent="0.25">
      <c r="A13" s="227" t="s">
        <v>211</v>
      </c>
      <c r="B13" s="29">
        <v>3</v>
      </c>
      <c r="C13" s="51"/>
      <c r="D13" s="51"/>
      <c r="E13" s="65" t="s">
        <v>227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395" t="s">
        <v>413</v>
      </c>
      <c r="T13" s="37"/>
      <c r="U13" s="37"/>
      <c r="V13" s="37"/>
      <c r="W13" s="37"/>
      <c r="X13" s="37"/>
      <c r="Y13" s="37"/>
    </row>
    <row r="14" spans="1:25" x14ac:dyDescent="0.25">
      <c r="A14" s="227" t="s">
        <v>211</v>
      </c>
      <c r="B14" s="29">
        <v>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65" t="s">
        <v>227</v>
      </c>
      <c r="P14" s="51"/>
      <c r="Q14" s="51"/>
      <c r="R14" s="51"/>
      <c r="S14" s="395" t="s">
        <v>456</v>
      </c>
      <c r="T14" s="37"/>
      <c r="U14" s="37"/>
      <c r="V14" s="37"/>
      <c r="W14" s="37"/>
      <c r="X14" s="37"/>
      <c r="Y14" s="37"/>
    </row>
    <row r="15" spans="1:25" x14ac:dyDescent="0.25">
      <c r="A15" s="227" t="s">
        <v>211</v>
      </c>
      <c r="B15" s="29">
        <v>5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294" t="s">
        <v>310</v>
      </c>
      <c r="Q15" s="51"/>
      <c r="R15" s="51"/>
      <c r="S15" s="51"/>
      <c r="T15" s="37"/>
      <c r="U15" s="37"/>
      <c r="V15" s="37"/>
      <c r="W15" s="37"/>
      <c r="X15" s="37"/>
      <c r="Y15" s="37"/>
    </row>
    <row r="16" spans="1:25" x14ac:dyDescent="0.25">
      <c r="A16" s="227" t="s">
        <v>211</v>
      </c>
      <c r="B16" s="29">
        <v>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4" t="s">
        <v>64</v>
      </c>
      <c r="Q16" s="51"/>
      <c r="R16" s="51"/>
      <c r="S16" s="51"/>
      <c r="T16" s="65"/>
      <c r="U16" s="65"/>
      <c r="V16" s="65"/>
      <c r="W16" s="65"/>
      <c r="X16" s="65"/>
      <c r="Y16" s="65"/>
    </row>
    <row r="17" spans="1:25" x14ac:dyDescent="0.25">
      <c r="A17" s="227" t="s">
        <v>211</v>
      </c>
      <c r="B17" s="29">
        <v>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x14ac:dyDescent="0.25">
      <c r="A18" s="228" t="s">
        <v>212</v>
      </c>
      <c r="B18" s="29">
        <v>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394" t="s">
        <v>350</v>
      </c>
      <c r="S18" s="51"/>
      <c r="T18" s="51"/>
      <c r="U18" s="51"/>
      <c r="V18" s="51"/>
      <c r="W18" s="51"/>
      <c r="X18" s="51"/>
      <c r="Y18" s="51"/>
    </row>
    <row r="19" spans="1:25" x14ac:dyDescent="0.25">
      <c r="A19" s="228" t="s">
        <v>212</v>
      </c>
      <c r="B19" s="29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394" t="s">
        <v>349</v>
      </c>
      <c r="S19" s="51"/>
      <c r="T19" s="51"/>
      <c r="U19" s="51"/>
      <c r="V19" s="51"/>
      <c r="W19" s="51"/>
      <c r="X19" s="51"/>
      <c r="Y19" s="51"/>
    </row>
    <row r="20" spans="1:25" x14ac:dyDescent="0.25">
      <c r="A20" s="228" t="s">
        <v>212</v>
      </c>
      <c r="B20" s="29">
        <v>3</v>
      </c>
      <c r="C20" s="51"/>
      <c r="D20" s="51"/>
      <c r="E20" s="51"/>
      <c r="F20" s="51"/>
      <c r="G20" s="51"/>
      <c r="H20" s="51"/>
      <c r="J20" s="293" t="s">
        <v>365</v>
      </c>
      <c r="L20" s="51"/>
      <c r="M20" s="51"/>
      <c r="N20" s="51"/>
      <c r="O20" s="51"/>
      <c r="P20" s="51"/>
      <c r="Q20" s="51"/>
      <c r="R20" s="51"/>
      <c r="S20" s="51"/>
      <c r="T20" s="37"/>
      <c r="U20" s="37"/>
      <c r="V20" s="37"/>
      <c r="W20" s="37"/>
      <c r="X20" s="37"/>
      <c r="Y20" s="37"/>
    </row>
    <row r="21" spans="1:25" x14ac:dyDescent="0.25">
      <c r="A21" s="228" t="s">
        <v>212</v>
      </c>
      <c r="B21" s="29">
        <v>4</v>
      </c>
      <c r="C21" s="51"/>
      <c r="D21" s="51"/>
      <c r="E21" s="51"/>
      <c r="F21" s="51"/>
      <c r="G21" s="51"/>
      <c r="H21" s="51"/>
      <c r="I21" s="292" t="s">
        <v>392</v>
      </c>
      <c r="J21" s="292" t="s">
        <v>283</v>
      </c>
      <c r="K21" s="292" t="s">
        <v>393</v>
      </c>
      <c r="L21" s="51"/>
      <c r="M21" s="51"/>
      <c r="N21" s="51"/>
      <c r="O21" s="51"/>
      <c r="P21" s="51"/>
      <c r="Q21" s="51"/>
      <c r="R21" s="51"/>
      <c r="S21" s="51"/>
      <c r="T21" s="37"/>
      <c r="U21" s="37"/>
      <c r="V21" s="37"/>
      <c r="W21" s="37"/>
      <c r="X21" s="37"/>
      <c r="Y21" s="37"/>
    </row>
    <row r="22" spans="1:25" x14ac:dyDescent="0.25">
      <c r="A22" s="228" t="s">
        <v>212</v>
      </c>
      <c r="B22" s="29">
        <v>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91" t="s">
        <v>444</v>
      </c>
      <c r="R22" s="51"/>
      <c r="S22" s="51"/>
      <c r="T22" s="37"/>
      <c r="U22" s="37"/>
      <c r="V22" s="37"/>
      <c r="W22" s="37"/>
      <c r="X22" s="37"/>
      <c r="Y22" s="37"/>
    </row>
    <row r="23" spans="1:25" x14ac:dyDescent="0.25">
      <c r="A23" s="228" t="s">
        <v>212</v>
      </c>
      <c r="B23" s="29">
        <v>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91" t="s">
        <v>413</v>
      </c>
      <c r="R23" s="51"/>
      <c r="S23" s="51"/>
      <c r="T23" s="65"/>
      <c r="U23" s="65"/>
      <c r="V23" s="65"/>
      <c r="W23" s="65"/>
      <c r="X23" s="65"/>
      <c r="Y23" s="65"/>
    </row>
    <row r="24" spans="1:25" x14ac:dyDescent="0.25">
      <c r="A24" s="228" t="s">
        <v>212</v>
      </c>
      <c r="B24" s="29">
        <v>7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x14ac:dyDescent="0.25">
      <c r="A25" s="229" t="s">
        <v>213</v>
      </c>
      <c r="B25" s="29">
        <v>1</v>
      </c>
      <c r="C25" s="37"/>
      <c r="D25" s="37"/>
      <c r="E25" s="37"/>
      <c r="F25" s="65" t="s">
        <v>227</v>
      </c>
      <c r="G25" s="293" t="s">
        <v>371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291" t="s">
        <v>389</v>
      </c>
      <c r="U25" s="291" t="s">
        <v>366</v>
      </c>
      <c r="V25" s="37"/>
      <c r="W25" s="37"/>
      <c r="X25" s="37"/>
      <c r="Y25" s="37"/>
    </row>
    <row r="26" spans="1:25" x14ac:dyDescent="0.25">
      <c r="A26" s="229" t="s">
        <v>213</v>
      </c>
      <c r="B26" s="29">
        <v>2</v>
      </c>
      <c r="C26" s="37"/>
      <c r="D26" s="37"/>
      <c r="E26" s="37"/>
      <c r="F26" s="65" t="s">
        <v>227</v>
      </c>
      <c r="G26" s="292" t="s">
        <v>293</v>
      </c>
      <c r="H26" s="292" t="s">
        <v>158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290" t="s">
        <v>435</v>
      </c>
      <c r="W26" s="37"/>
      <c r="X26" s="37"/>
      <c r="Y26" s="37"/>
    </row>
    <row r="27" spans="1:25" x14ac:dyDescent="0.25">
      <c r="A27" s="229" t="s">
        <v>213</v>
      </c>
      <c r="B27" s="29">
        <v>3</v>
      </c>
      <c r="C27" s="37"/>
      <c r="D27" s="37"/>
      <c r="E27" s="37"/>
      <c r="F27" s="293" t="s">
        <v>440</v>
      </c>
      <c r="G27" s="37"/>
      <c r="H27" s="37"/>
      <c r="I27" s="37"/>
      <c r="J27" s="37"/>
      <c r="K27" s="37"/>
      <c r="L27" s="37"/>
      <c r="M27" s="65" t="s">
        <v>227</v>
      </c>
      <c r="N27" s="37"/>
      <c r="O27" s="37"/>
      <c r="P27" s="37"/>
      <c r="Q27" s="37"/>
      <c r="R27" s="37"/>
      <c r="S27" s="37"/>
      <c r="T27" s="37"/>
      <c r="U27" s="37"/>
      <c r="V27" s="37"/>
      <c r="W27" s="291" t="s">
        <v>389</v>
      </c>
      <c r="X27" s="291" t="s">
        <v>367</v>
      </c>
      <c r="Y27" s="291" t="s">
        <v>394</v>
      </c>
    </row>
    <row r="28" spans="1:25" x14ac:dyDescent="0.25">
      <c r="A28" s="229" t="s">
        <v>213</v>
      </c>
      <c r="B28" s="29">
        <v>4</v>
      </c>
      <c r="C28" s="291" t="s">
        <v>364</v>
      </c>
      <c r="D28" s="291" t="s">
        <v>404</v>
      </c>
      <c r="E28" s="290" t="s">
        <v>367</v>
      </c>
      <c r="F28" s="37"/>
      <c r="G28" s="37"/>
      <c r="H28" s="294" t="s">
        <v>310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x14ac:dyDescent="0.25">
      <c r="A29" s="229" t="s">
        <v>213</v>
      </c>
      <c r="B29" s="29">
        <v>5</v>
      </c>
      <c r="C29" s="37"/>
      <c r="D29" s="37"/>
      <c r="E29" s="37"/>
      <c r="F29" s="292" t="s">
        <v>441</v>
      </c>
      <c r="G29" s="37"/>
      <c r="H29" s="65" t="s">
        <v>227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x14ac:dyDescent="0.25">
      <c r="A30" s="229" t="s">
        <v>213</v>
      </c>
      <c r="B30" s="29">
        <v>6</v>
      </c>
      <c r="C30" s="65"/>
      <c r="D30" s="65"/>
      <c r="E30" s="65"/>
      <c r="F30" s="37"/>
      <c r="G30" s="37"/>
      <c r="H30" s="294" t="s">
        <v>64</v>
      </c>
      <c r="I30" s="291" t="s">
        <v>392</v>
      </c>
      <c r="J30" s="291" t="s">
        <v>437</v>
      </c>
      <c r="K30" s="291" t="s">
        <v>393</v>
      </c>
      <c r="L30" s="37"/>
      <c r="M30" s="37"/>
      <c r="N30" s="37"/>
      <c r="O30" s="37"/>
      <c r="P30" s="37"/>
      <c r="Q30" s="37"/>
      <c r="R30" s="37"/>
      <c r="S30" s="37"/>
      <c r="T30" s="65"/>
      <c r="U30" s="65"/>
      <c r="V30" s="65"/>
      <c r="W30" s="65"/>
      <c r="X30" s="65"/>
      <c r="Y30" s="65"/>
    </row>
    <row r="31" spans="1:25" x14ac:dyDescent="0.25">
      <c r="A31" s="229" t="s">
        <v>213</v>
      </c>
      <c r="B31" s="29">
        <v>7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x14ac:dyDescent="0.25">
      <c r="A32" s="230" t="s">
        <v>214</v>
      </c>
      <c r="B32" s="29">
        <v>1</v>
      </c>
      <c r="C32" s="37"/>
      <c r="D32" s="37"/>
      <c r="E32" s="37"/>
      <c r="F32" s="37"/>
      <c r="G32" s="37"/>
      <c r="H32" s="37"/>
      <c r="I32" s="37"/>
      <c r="J32" s="65" t="s">
        <v>227</v>
      </c>
      <c r="K32" s="37"/>
      <c r="L32" s="37"/>
      <c r="M32" s="293" t="s">
        <v>283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x14ac:dyDescent="0.25">
      <c r="A33" s="230" t="s">
        <v>214</v>
      </c>
      <c r="B33" s="29">
        <v>2</v>
      </c>
      <c r="C33" s="37"/>
      <c r="D33" s="37"/>
      <c r="E33" s="37"/>
      <c r="F33" s="37"/>
      <c r="G33" s="37"/>
      <c r="H33" s="37"/>
      <c r="I33" s="37"/>
      <c r="J33" s="65" t="s">
        <v>227</v>
      </c>
      <c r="K33" s="37"/>
      <c r="L33" s="37"/>
      <c r="M33" s="292" t="s">
        <v>443</v>
      </c>
      <c r="N33" s="292" t="s">
        <v>394</v>
      </c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x14ac:dyDescent="0.25">
      <c r="A34" s="230" t="s">
        <v>214</v>
      </c>
      <c r="B34" s="29">
        <v>3</v>
      </c>
      <c r="C34" s="37"/>
      <c r="D34" s="37"/>
      <c r="E34" s="37"/>
      <c r="F34" s="37"/>
      <c r="G34" s="65" t="s">
        <v>227</v>
      </c>
      <c r="H34" s="37"/>
      <c r="I34" s="37"/>
      <c r="J34" s="37"/>
      <c r="K34" s="37"/>
      <c r="L34" s="293" t="s">
        <v>282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25">
      <c r="A35" s="230" t="s">
        <v>214</v>
      </c>
      <c r="B35" s="29">
        <v>4</v>
      </c>
      <c r="C35" s="37"/>
      <c r="D35" s="37"/>
      <c r="E35" s="37"/>
      <c r="F35" s="37"/>
      <c r="G35" s="65" t="s">
        <v>227</v>
      </c>
      <c r="H35" s="37"/>
      <c r="I35" s="37"/>
      <c r="J35" s="37"/>
      <c r="K35" s="37"/>
      <c r="L35" s="293" t="s">
        <v>397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x14ac:dyDescent="0.25">
      <c r="A36" s="230" t="s">
        <v>214</v>
      </c>
      <c r="B36" s="29">
        <v>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94" t="s">
        <v>310</v>
      </c>
      <c r="O36" s="37"/>
      <c r="P36" s="37"/>
      <c r="Q36" s="37"/>
      <c r="R36" s="37"/>
      <c r="S36" s="37"/>
      <c r="T36" s="65"/>
      <c r="U36" s="65"/>
      <c r="V36" s="65"/>
      <c r="W36" s="65"/>
      <c r="X36" s="65"/>
      <c r="Y36" s="65"/>
    </row>
    <row r="37" spans="1:25" x14ac:dyDescent="0.25">
      <c r="A37" s="230" t="s">
        <v>214</v>
      </c>
      <c r="B37" s="29">
        <v>6</v>
      </c>
      <c r="C37" s="65"/>
      <c r="D37" s="65"/>
      <c r="E37" s="65"/>
      <c r="F37" s="37"/>
      <c r="G37" s="37"/>
      <c r="H37" s="37"/>
      <c r="I37" s="37"/>
      <c r="J37" s="37"/>
      <c r="K37" s="37"/>
      <c r="L37" s="37"/>
      <c r="M37" s="37"/>
      <c r="N37" s="294" t="s">
        <v>64</v>
      </c>
      <c r="O37" s="37"/>
      <c r="P37" s="37"/>
      <c r="Q37" s="37"/>
      <c r="R37" s="37"/>
      <c r="S37" s="37"/>
      <c r="T37" s="65"/>
      <c r="U37" s="65"/>
      <c r="V37" s="65"/>
      <c r="W37" s="65"/>
      <c r="X37" s="65"/>
      <c r="Y37" s="65"/>
    </row>
    <row r="38" spans="1:25" x14ac:dyDescent="0.25">
      <c r="A38" s="230" t="s">
        <v>214</v>
      </c>
      <c r="B38" s="29">
        <v>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</row>
    <row r="40" spans="1:25" x14ac:dyDescent="0.25">
      <c r="A40" s="320">
        <f>A1+1</f>
        <v>2402</v>
      </c>
      <c r="B40" s="343"/>
      <c r="C40" s="344">
        <v>45534</v>
      </c>
      <c r="D40" s="345">
        <v>0.56944444444444442</v>
      </c>
      <c r="E40" s="346" t="s">
        <v>457</v>
      </c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</row>
    <row r="42" spans="1:25" x14ac:dyDescent="0.25">
      <c r="A42" s="225" t="s">
        <v>2</v>
      </c>
      <c r="B42" s="37" t="s">
        <v>3</v>
      </c>
      <c r="C42" s="20" t="s">
        <v>73</v>
      </c>
      <c r="D42" s="20" t="s">
        <v>105</v>
      </c>
      <c r="E42" s="20" t="s">
        <v>267</v>
      </c>
      <c r="F42" s="21" t="s">
        <v>74</v>
      </c>
      <c r="G42" s="21" t="s">
        <v>248</v>
      </c>
      <c r="H42" s="21" t="s">
        <v>14</v>
      </c>
      <c r="I42" s="22" t="s">
        <v>75</v>
      </c>
      <c r="J42" s="22" t="s">
        <v>76</v>
      </c>
      <c r="K42" s="22" t="s">
        <v>15</v>
      </c>
      <c r="L42" s="23" t="s">
        <v>77</v>
      </c>
      <c r="M42" s="23" t="s">
        <v>78</v>
      </c>
      <c r="N42" s="23" t="s">
        <v>268</v>
      </c>
      <c r="O42" s="24" t="s">
        <v>79</v>
      </c>
      <c r="P42" s="24" t="s">
        <v>80</v>
      </c>
      <c r="Q42" s="25" t="s">
        <v>81</v>
      </c>
      <c r="R42" s="25" t="s">
        <v>422</v>
      </c>
      <c r="S42" s="26" t="s">
        <v>82</v>
      </c>
      <c r="T42" s="64" t="s">
        <v>154</v>
      </c>
      <c r="U42" s="64" t="s">
        <v>155</v>
      </c>
      <c r="V42" s="64" t="s">
        <v>157</v>
      </c>
      <c r="W42" s="63" t="s">
        <v>156</v>
      </c>
      <c r="X42" s="63" t="s">
        <v>215</v>
      </c>
      <c r="Y42" s="63" t="s">
        <v>216</v>
      </c>
    </row>
    <row r="43" spans="1:25" x14ac:dyDescent="0.25">
      <c r="A43" s="226" t="s">
        <v>210</v>
      </c>
      <c r="B43" s="29">
        <v>1</v>
      </c>
      <c r="C43" s="51"/>
      <c r="D43" s="389"/>
      <c r="E43" s="51"/>
      <c r="F43" s="51"/>
      <c r="G43" s="51"/>
      <c r="H43" s="389"/>
      <c r="I43" s="65" t="s">
        <v>227</v>
      </c>
      <c r="J43" s="51"/>
      <c r="K43" s="29"/>
      <c r="L43" s="290" t="s">
        <v>204</v>
      </c>
      <c r="M43" s="29"/>
      <c r="N43" s="389"/>
      <c r="O43" s="29"/>
      <c r="P43" s="389"/>
      <c r="Q43" s="389"/>
      <c r="R43" s="51"/>
      <c r="S43" s="29"/>
      <c r="T43" s="37"/>
      <c r="U43" s="37"/>
      <c r="V43" s="290" t="s">
        <v>435</v>
      </c>
      <c r="W43" s="389"/>
      <c r="X43" s="389"/>
      <c r="Y43" s="37"/>
    </row>
    <row r="44" spans="1:25" x14ac:dyDescent="0.25">
      <c r="A44" s="226" t="s">
        <v>210</v>
      </c>
      <c r="B44" s="29">
        <v>2</v>
      </c>
      <c r="C44" s="51"/>
      <c r="D44" s="389"/>
      <c r="E44" s="389"/>
      <c r="F44" s="51"/>
      <c r="G44" s="51"/>
      <c r="H44" s="389"/>
      <c r="I44" s="65" t="s">
        <v>227</v>
      </c>
      <c r="J44" s="389"/>
      <c r="K44" s="389"/>
      <c r="L44" s="389"/>
      <c r="M44" s="51"/>
      <c r="N44" s="389"/>
      <c r="O44" s="29"/>
      <c r="P44" s="29"/>
      <c r="Q44" s="29"/>
      <c r="R44" s="29"/>
      <c r="S44" s="389"/>
      <c r="T44" s="291" t="s">
        <v>389</v>
      </c>
      <c r="U44" s="291" t="s">
        <v>366</v>
      </c>
      <c r="V44" s="37"/>
      <c r="W44" s="37"/>
      <c r="X44" s="37"/>
      <c r="Y44" s="37"/>
    </row>
    <row r="45" spans="1:25" x14ac:dyDescent="0.25">
      <c r="A45" s="226" t="s">
        <v>210</v>
      </c>
      <c r="B45" s="29">
        <v>3</v>
      </c>
      <c r="C45" s="29"/>
      <c r="D45" s="389"/>
      <c r="E45" s="29"/>
      <c r="F45" s="51"/>
      <c r="G45" s="51"/>
      <c r="H45" s="51"/>
      <c r="I45" s="292" t="s">
        <v>293</v>
      </c>
      <c r="J45" s="292" t="s">
        <v>437</v>
      </c>
      <c r="K45" s="292" t="s">
        <v>393</v>
      </c>
      <c r="L45" s="65" t="s">
        <v>227</v>
      </c>
      <c r="M45" s="29"/>
      <c r="N45" s="51"/>
      <c r="O45" s="389"/>
      <c r="P45" s="29"/>
      <c r="Q45" s="389"/>
      <c r="R45" s="389"/>
      <c r="S45" s="51"/>
      <c r="T45" s="389"/>
      <c r="U45" s="389"/>
      <c r="V45" s="389"/>
      <c r="W45" s="37"/>
      <c r="X45" s="37"/>
      <c r="Y45" s="37"/>
    </row>
    <row r="46" spans="1:25" x14ac:dyDescent="0.25">
      <c r="A46" s="226" t="s">
        <v>210</v>
      </c>
      <c r="B46" s="29">
        <v>4</v>
      </c>
      <c r="C46" s="389"/>
      <c r="D46" s="29"/>
      <c r="E46" s="389"/>
      <c r="F46" s="389"/>
      <c r="G46" s="389"/>
      <c r="H46" s="389"/>
      <c r="I46" s="51"/>
      <c r="J46" s="29"/>
      <c r="K46" s="294" t="s">
        <v>310</v>
      </c>
      <c r="L46" s="51"/>
      <c r="M46" s="389"/>
      <c r="N46" s="51"/>
      <c r="O46" s="389"/>
      <c r="P46" s="29"/>
      <c r="Q46" s="389"/>
      <c r="R46" s="389"/>
      <c r="S46" s="37"/>
      <c r="T46" s="37"/>
      <c r="U46" s="37"/>
      <c r="V46" s="37"/>
      <c r="W46" s="291" t="s">
        <v>389</v>
      </c>
      <c r="X46" s="291" t="s">
        <v>367</v>
      </c>
      <c r="Y46" s="291" t="s">
        <v>394</v>
      </c>
    </row>
    <row r="47" spans="1:25" x14ac:dyDescent="0.25">
      <c r="A47" s="226" t="s">
        <v>210</v>
      </c>
      <c r="B47" s="29">
        <v>5</v>
      </c>
      <c r="C47" s="51"/>
      <c r="D47" s="389"/>
      <c r="E47" s="389"/>
      <c r="F47" s="29"/>
      <c r="G47" s="29"/>
      <c r="H47" s="29"/>
      <c r="I47" s="293" t="s">
        <v>442</v>
      </c>
      <c r="J47" s="51"/>
      <c r="K47" s="65" t="s">
        <v>227</v>
      </c>
      <c r="L47" s="389"/>
      <c r="M47" s="291" t="s">
        <v>407</v>
      </c>
      <c r="N47" s="291" t="s">
        <v>394</v>
      </c>
      <c r="O47" s="29"/>
      <c r="P47" s="389"/>
      <c r="Q47" s="29"/>
      <c r="R47" s="390"/>
      <c r="S47" s="389"/>
      <c r="T47" s="37"/>
      <c r="U47" s="37"/>
      <c r="V47" s="37"/>
      <c r="W47" s="37"/>
      <c r="X47" s="37"/>
      <c r="Y47" s="37"/>
    </row>
    <row r="48" spans="1:25" x14ac:dyDescent="0.25">
      <c r="A48" s="226" t="s">
        <v>210</v>
      </c>
      <c r="B48" s="29">
        <v>6</v>
      </c>
      <c r="C48" s="65"/>
      <c r="D48" s="65"/>
      <c r="E48" s="65"/>
      <c r="F48" s="65"/>
      <c r="G48" s="65"/>
      <c r="H48" s="65"/>
      <c r="I48" s="51"/>
      <c r="J48" s="51"/>
      <c r="K48" s="294" t="s">
        <v>64</v>
      </c>
      <c r="L48" s="51"/>
      <c r="M48" s="51"/>
      <c r="N48" s="51"/>
      <c r="O48" s="51"/>
      <c r="P48" s="51"/>
      <c r="Q48" s="51"/>
      <c r="R48" s="51"/>
      <c r="S48" s="290" t="s">
        <v>204</v>
      </c>
      <c r="T48" s="65"/>
      <c r="U48" s="65"/>
      <c r="V48" s="65"/>
      <c r="W48" s="65"/>
      <c r="X48" s="65"/>
      <c r="Y48" s="65"/>
    </row>
    <row r="49" spans="1:25" x14ac:dyDescent="0.25">
      <c r="A49" s="226" t="s">
        <v>210</v>
      </c>
      <c r="B49" s="29">
        <v>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x14ac:dyDescent="0.25">
      <c r="A50" s="227" t="s">
        <v>211</v>
      </c>
      <c r="B50" s="29">
        <v>1</v>
      </c>
      <c r="C50" s="65" t="s">
        <v>227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395" t="s">
        <v>413</v>
      </c>
      <c r="T50" s="37"/>
      <c r="U50" s="37"/>
      <c r="V50" s="37"/>
      <c r="W50" s="37"/>
      <c r="X50" s="37"/>
      <c r="Y50" s="37"/>
    </row>
    <row r="51" spans="1:25" x14ac:dyDescent="0.25">
      <c r="A51" s="227" t="s">
        <v>211</v>
      </c>
      <c r="B51" s="29">
        <v>2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65" t="s">
        <v>227</v>
      </c>
      <c r="P51" s="51"/>
      <c r="Q51" s="51"/>
      <c r="R51" s="51"/>
      <c r="S51" s="395" t="s">
        <v>456</v>
      </c>
      <c r="T51" s="37"/>
      <c r="U51" s="37"/>
      <c r="V51" s="37"/>
      <c r="W51" s="291" t="s">
        <v>389</v>
      </c>
      <c r="X51" s="291" t="s">
        <v>367</v>
      </c>
      <c r="Y51" s="291" t="s">
        <v>394</v>
      </c>
    </row>
    <row r="52" spans="1:25" x14ac:dyDescent="0.25">
      <c r="A52" s="227" t="s">
        <v>211</v>
      </c>
      <c r="B52" s="29">
        <v>3</v>
      </c>
      <c r="C52" s="51"/>
      <c r="D52" s="51"/>
      <c r="E52" s="65" t="s">
        <v>227</v>
      </c>
      <c r="F52" s="51"/>
      <c r="G52" s="51"/>
      <c r="H52" s="51"/>
      <c r="I52" s="51"/>
      <c r="J52" s="51"/>
      <c r="K52" s="51"/>
      <c r="L52" s="51"/>
      <c r="M52" s="51"/>
      <c r="N52" s="51"/>
      <c r="O52" s="292" t="s">
        <v>386</v>
      </c>
      <c r="P52" s="292" t="s">
        <v>394</v>
      </c>
      <c r="Q52" s="51"/>
      <c r="R52" s="51"/>
      <c r="S52" s="51"/>
      <c r="T52" s="37"/>
      <c r="U52" s="37"/>
      <c r="V52" s="290" t="s">
        <v>435</v>
      </c>
      <c r="W52" s="37"/>
      <c r="X52" s="37"/>
      <c r="Y52" s="37"/>
    </row>
    <row r="53" spans="1:25" x14ac:dyDescent="0.25">
      <c r="A53" s="227" t="s">
        <v>211</v>
      </c>
      <c r="B53" s="29">
        <v>4</v>
      </c>
      <c r="C53" s="51"/>
      <c r="D53" s="65" t="s">
        <v>227</v>
      </c>
      <c r="E53" s="51"/>
      <c r="F53" s="51"/>
      <c r="G53" s="51"/>
      <c r="H53" s="51"/>
      <c r="I53" s="51"/>
      <c r="J53" s="51"/>
      <c r="K53" s="51"/>
      <c r="L53" s="51"/>
      <c r="M53" s="291" t="s">
        <v>407</v>
      </c>
      <c r="N53" s="291" t="s">
        <v>394</v>
      </c>
      <c r="O53" s="293" t="s">
        <v>365</v>
      </c>
      <c r="P53" s="51"/>
      <c r="Q53" s="51"/>
      <c r="R53" s="51"/>
      <c r="S53" s="51"/>
      <c r="T53" s="37"/>
      <c r="U53" s="37"/>
      <c r="V53" s="37"/>
      <c r="W53" s="37"/>
      <c r="X53" s="37"/>
      <c r="Y53" s="37"/>
    </row>
    <row r="54" spans="1:25" x14ac:dyDescent="0.25">
      <c r="A54" s="227" t="s">
        <v>211</v>
      </c>
      <c r="B54" s="29">
        <v>5</v>
      </c>
      <c r="C54" s="291" t="s">
        <v>364</v>
      </c>
      <c r="D54" s="291" t="s">
        <v>404</v>
      </c>
      <c r="E54" s="290" t="s">
        <v>367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294" t="s">
        <v>310</v>
      </c>
      <c r="Q54" s="51"/>
      <c r="R54" s="51"/>
      <c r="S54" s="51"/>
      <c r="T54" s="37"/>
      <c r="U54" s="37"/>
      <c r="V54" s="37"/>
      <c r="W54" s="37"/>
      <c r="X54" s="37"/>
      <c r="Y54" s="37"/>
    </row>
    <row r="55" spans="1:25" x14ac:dyDescent="0.25">
      <c r="A55" s="227" t="s">
        <v>211</v>
      </c>
      <c r="B55" s="29">
        <v>6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294" t="s">
        <v>64</v>
      </c>
      <c r="Q55" s="51"/>
      <c r="R55" s="51"/>
      <c r="S55" s="51"/>
      <c r="T55" s="65"/>
      <c r="U55" s="65"/>
      <c r="V55" s="65"/>
      <c r="W55" s="65"/>
      <c r="X55" s="65"/>
      <c r="Y55" s="65"/>
    </row>
    <row r="56" spans="1:25" x14ac:dyDescent="0.25">
      <c r="A56" s="227" t="s">
        <v>211</v>
      </c>
      <c r="B56" s="29">
        <v>7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25" x14ac:dyDescent="0.25">
      <c r="A57" s="228" t="s">
        <v>212</v>
      </c>
      <c r="B57" s="29">
        <v>1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394" t="s">
        <v>350</v>
      </c>
      <c r="S57" s="51"/>
      <c r="T57" s="51"/>
      <c r="U57" s="51"/>
      <c r="V57" s="51"/>
      <c r="W57" s="51"/>
      <c r="X57" s="51"/>
      <c r="Y57" s="51"/>
    </row>
    <row r="58" spans="1:25" x14ac:dyDescent="0.25">
      <c r="A58" s="228" t="s">
        <v>212</v>
      </c>
      <c r="B58" s="29">
        <v>2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394" t="s">
        <v>349</v>
      </c>
      <c r="S58" s="51"/>
      <c r="T58" s="291" t="s">
        <v>389</v>
      </c>
      <c r="U58" s="291" t="s">
        <v>366</v>
      </c>
      <c r="V58" s="51"/>
      <c r="W58" s="51"/>
      <c r="X58" s="51"/>
      <c r="Y58" s="51"/>
    </row>
    <row r="59" spans="1:25" x14ac:dyDescent="0.25">
      <c r="A59" s="228" t="s">
        <v>212</v>
      </c>
      <c r="B59" s="29">
        <v>3</v>
      </c>
      <c r="C59" s="51"/>
      <c r="D59" s="51"/>
      <c r="E59" s="51"/>
      <c r="F59" s="51"/>
      <c r="G59" s="291" t="s">
        <v>394</v>
      </c>
      <c r="H59" s="291" t="s">
        <v>158</v>
      </c>
      <c r="J59" s="293" t="s">
        <v>365</v>
      </c>
      <c r="L59" s="51"/>
      <c r="M59" s="51"/>
      <c r="N59" s="51"/>
      <c r="O59" s="51"/>
      <c r="P59" s="51"/>
      <c r="Q59" s="51"/>
      <c r="R59" s="51"/>
      <c r="S59" s="51"/>
      <c r="T59" s="37"/>
      <c r="U59" s="37"/>
      <c r="V59" s="37"/>
      <c r="W59" s="37"/>
      <c r="X59" s="37"/>
      <c r="Y59" s="37"/>
    </row>
    <row r="60" spans="1:25" x14ac:dyDescent="0.25">
      <c r="A60" s="228" t="s">
        <v>212</v>
      </c>
      <c r="B60" s="29">
        <v>4</v>
      </c>
      <c r="C60" s="51"/>
      <c r="D60" s="51"/>
      <c r="E60" s="51"/>
      <c r="F60" s="51"/>
      <c r="G60" s="51"/>
      <c r="H60" s="51"/>
      <c r="I60" s="292" t="s">
        <v>392</v>
      </c>
      <c r="J60" s="292" t="s">
        <v>283</v>
      </c>
      <c r="K60" s="292" t="s">
        <v>393</v>
      </c>
      <c r="L60" s="51"/>
      <c r="M60" s="51"/>
      <c r="N60" s="51"/>
      <c r="O60" s="51"/>
      <c r="P60" s="51"/>
      <c r="Q60" s="51"/>
      <c r="R60" s="51"/>
      <c r="S60" s="51"/>
      <c r="T60" s="37"/>
      <c r="U60" s="37"/>
      <c r="V60" s="37"/>
      <c r="W60" s="37"/>
      <c r="X60" s="37"/>
      <c r="Y60" s="37"/>
    </row>
    <row r="61" spans="1:25" x14ac:dyDescent="0.25">
      <c r="A61" s="228" t="s">
        <v>212</v>
      </c>
      <c r="B61" s="29">
        <v>5</v>
      </c>
      <c r="C61" s="51"/>
      <c r="D61" s="51"/>
      <c r="E61" s="51"/>
      <c r="F61" s="51"/>
      <c r="G61" s="51"/>
      <c r="H61" s="51"/>
      <c r="I61" s="51"/>
      <c r="J61" s="51"/>
      <c r="K61" s="51"/>
      <c r="L61" s="290" t="s">
        <v>204</v>
      </c>
      <c r="M61" s="51"/>
      <c r="N61" s="51"/>
      <c r="O61" s="51"/>
      <c r="P61" s="51"/>
      <c r="Q61" s="391" t="s">
        <v>444</v>
      </c>
      <c r="R61" s="51"/>
      <c r="S61" s="51"/>
      <c r="T61" s="37"/>
      <c r="U61" s="37"/>
      <c r="V61" s="37"/>
      <c r="W61" s="37"/>
      <c r="X61" s="37"/>
      <c r="Y61" s="37"/>
    </row>
    <row r="62" spans="1:25" x14ac:dyDescent="0.25">
      <c r="A62" s="228" t="s">
        <v>212</v>
      </c>
      <c r="B62" s="29">
        <v>6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91" t="s">
        <v>385</v>
      </c>
      <c r="P62" s="291" t="s">
        <v>394</v>
      </c>
      <c r="Q62" s="391" t="s">
        <v>413</v>
      </c>
      <c r="R62" s="51"/>
      <c r="S62" s="51"/>
      <c r="T62" s="65"/>
      <c r="U62" s="65"/>
      <c r="V62" s="65"/>
      <c r="W62" s="65"/>
      <c r="X62" s="65"/>
      <c r="Y62" s="65"/>
    </row>
    <row r="63" spans="1:25" x14ac:dyDescent="0.25">
      <c r="A63" s="228" t="s">
        <v>212</v>
      </c>
      <c r="B63" s="29">
        <v>7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</row>
    <row r="64" spans="1:25" x14ac:dyDescent="0.25">
      <c r="A64" s="229" t="s">
        <v>213</v>
      </c>
      <c r="B64" s="29">
        <v>1</v>
      </c>
      <c r="C64" s="37"/>
      <c r="D64" s="37"/>
      <c r="E64" s="37"/>
      <c r="F64" s="65" t="s">
        <v>227</v>
      </c>
      <c r="G64" s="293" t="s">
        <v>371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291" t="s">
        <v>389</v>
      </c>
      <c r="U64" s="291" t="s">
        <v>366</v>
      </c>
      <c r="V64" s="37"/>
      <c r="W64" s="37"/>
      <c r="X64" s="37"/>
      <c r="Y64" s="37"/>
    </row>
    <row r="65" spans="1:25" x14ac:dyDescent="0.25">
      <c r="A65" s="229" t="s">
        <v>213</v>
      </c>
      <c r="B65" s="29">
        <v>2</v>
      </c>
      <c r="C65" s="37"/>
      <c r="D65" s="37"/>
      <c r="E65" s="37"/>
      <c r="F65" s="65" t="s">
        <v>227</v>
      </c>
      <c r="G65" s="292" t="s">
        <v>293</v>
      </c>
      <c r="H65" s="292" t="s">
        <v>158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290" t="s">
        <v>435</v>
      </c>
      <c r="W65" s="37"/>
      <c r="X65" s="37"/>
      <c r="Y65" s="37"/>
    </row>
    <row r="66" spans="1:25" x14ac:dyDescent="0.25">
      <c r="A66" s="229" t="s">
        <v>213</v>
      </c>
      <c r="B66" s="29">
        <v>3</v>
      </c>
      <c r="C66" s="37"/>
      <c r="D66" s="37"/>
      <c r="E66" s="37"/>
      <c r="F66" s="293" t="s">
        <v>440</v>
      </c>
      <c r="G66" s="37"/>
      <c r="H66" s="37"/>
      <c r="I66" s="37"/>
      <c r="J66" s="37"/>
      <c r="K66" s="37"/>
      <c r="L66" s="37"/>
      <c r="M66" s="65" t="s">
        <v>227</v>
      </c>
      <c r="N66" s="37"/>
      <c r="O66" s="37"/>
      <c r="P66" s="37"/>
      <c r="Q66" s="37"/>
      <c r="R66" s="37"/>
      <c r="S66" s="37"/>
      <c r="T66" s="37"/>
      <c r="U66" s="37"/>
      <c r="V66" s="37"/>
      <c r="W66" s="291" t="s">
        <v>389</v>
      </c>
      <c r="X66" s="291" t="s">
        <v>367</v>
      </c>
      <c r="Y66" s="291" t="s">
        <v>394</v>
      </c>
    </row>
    <row r="67" spans="1:25" x14ac:dyDescent="0.25">
      <c r="A67" s="229" t="s">
        <v>213</v>
      </c>
      <c r="B67" s="29">
        <v>4</v>
      </c>
      <c r="C67" s="291" t="s">
        <v>364</v>
      </c>
      <c r="D67" s="291" t="s">
        <v>404</v>
      </c>
      <c r="E67" s="290" t="s">
        <v>367</v>
      </c>
      <c r="F67" s="37"/>
      <c r="G67" s="37"/>
      <c r="H67" s="294" t="s">
        <v>310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5" x14ac:dyDescent="0.25">
      <c r="A68" s="229" t="s">
        <v>213</v>
      </c>
      <c r="B68" s="29">
        <v>5</v>
      </c>
      <c r="C68" s="37"/>
      <c r="D68" s="37"/>
      <c r="E68" s="37"/>
      <c r="F68" s="292" t="s">
        <v>441</v>
      </c>
      <c r="G68" s="37"/>
      <c r="H68" s="65" t="s">
        <v>227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5" x14ac:dyDescent="0.25">
      <c r="A69" s="229" t="s">
        <v>213</v>
      </c>
      <c r="B69" s="29">
        <v>6</v>
      </c>
      <c r="C69" s="65"/>
      <c r="D69" s="65"/>
      <c r="E69" s="65"/>
      <c r="F69" s="37"/>
      <c r="G69" s="37"/>
      <c r="H69" s="294" t="s">
        <v>64</v>
      </c>
      <c r="I69" s="291" t="s">
        <v>392</v>
      </c>
      <c r="J69" s="291" t="s">
        <v>437</v>
      </c>
      <c r="K69" s="291" t="s">
        <v>393</v>
      </c>
      <c r="L69" s="37"/>
      <c r="M69" s="37"/>
      <c r="N69" s="37"/>
      <c r="O69" s="37"/>
      <c r="P69" s="37"/>
      <c r="Q69" s="37"/>
      <c r="R69" s="37"/>
      <c r="S69" s="37"/>
      <c r="T69" s="65"/>
      <c r="U69" s="65"/>
      <c r="V69" s="65"/>
      <c r="W69" s="65"/>
      <c r="X69" s="65"/>
      <c r="Y69" s="65"/>
    </row>
    <row r="70" spans="1:25" x14ac:dyDescent="0.25">
      <c r="A70" s="229" t="s">
        <v>213</v>
      </c>
      <c r="B70" s="29">
        <v>7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</row>
    <row r="71" spans="1:25" x14ac:dyDescent="0.25">
      <c r="A71" s="230" t="s">
        <v>214</v>
      </c>
      <c r="B71" s="29">
        <v>1</v>
      </c>
      <c r="C71" s="37"/>
      <c r="D71" s="37"/>
      <c r="E71" s="37"/>
      <c r="F71" s="37"/>
      <c r="G71" s="65" t="s">
        <v>227</v>
      </c>
      <c r="H71" s="37"/>
      <c r="I71" s="37"/>
      <c r="J71" s="37"/>
      <c r="K71" s="37"/>
      <c r="L71" s="37"/>
      <c r="M71" s="293" t="s">
        <v>283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5" x14ac:dyDescent="0.25">
      <c r="A72" s="230" t="s">
        <v>214</v>
      </c>
      <c r="B72" s="29">
        <v>2</v>
      </c>
      <c r="C72" s="37"/>
      <c r="D72" s="37"/>
      <c r="E72" s="37"/>
      <c r="F72" s="37"/>
      <c r="G72" s="65" t="s">
        <v>227</v>
      </c>
      <c r="H72" s="37"/>
      <c r="I72" s="37"/>
      <c r="J72" s="37"/>
      <c r="K72" s="37"/>
      <c r="L72" s="37"/>
      <c r="M72" s="292" t="s">
        <v>443</v>
      </c>
      <c r="N72" s="292" t="s">
        <v>394</v>
      </c>
      <c r="O72" s="37"/>
      <c r="P72" s="37"/>
      <c r="Q72" s="37"/>
      <c r="R72" s="37"/>
      <c r="S72" s="290" t="s">
        <v>204</v>
      </c>
      <c r="T72" s="37"/>
      <c r="U72" s="37"/>
      <c r="V72" s="37"/>
      <c r="W72" s="37"/>
      <c r="X72" s="37"/>
      <c r="Y72" s="37"/>
    </row>
    <row r="73" spans="1:25" x14ac:dyDescent="0.25">
      <c r="A73" s="230" t="s">
        <v>214</v>
      </c>
      <c r="B73" s="29">
        <v>3</v>
      </c>
      <c r="C73" s="37"/>
      <c r="D73" s="37"/>
      <c r="E73" s="37"/>
      <c r="F73" s="37"/>
      <c r="G73" s="37"/>
      <c r="H73" s="37"/>
      <c r="I73" s="37"/>
      <c r="J73" s="65" t="s">
        <v>227</v>
      </c>
      <c r="K73" s="37"/>
      <c r="L73" s="293" t="s">
        <v>282</v>
      </c>
      <c r="M73" s="37"/>
      <c r="N73" s="37"/>
      <c r="O73" s="291" t="s">
        <v>385</v>
      </c>
      <c r="P73" s="291" t="s">
        <v>394</v>
      </c>
      <c r="Q73" s="37"/>
      <c r="R73" s="37"/>
      <c r="S73" s="37"/>
      <c r="T73" s="37"/>
      <c r="U73" s="37"/>
      <c r="V73" s="37"/>
      <c r="W73" s="37"/>
      <c r="X73" s="37"/>
      <c r="Y73" s="37"/>
    </row>
    <row r="74" spans="1:25" x14ac:dyDescent="0.25">
      <c r="A74" s="230" t="s">
        <v>214</v>
      </c>
      <c r="B74" s="29">
        <v>4</v>
      </c>
      <c r="C74" s="37"/>
      <c r="D74" s="37"/>
      <c r="E74" s="37"/>
      <c r="F74" s="37"/>
      <c r="G74" s="291" t="s">
        <v>394</v>
      </c>
      <c r="H74" s="291" t="s">
        <v>158</v>
      </c>
      <c r="I74" s="37"/>
      <c r="J74" s="65" t="s">
        <v>227</v>
      </c>
      <c r="K74" s="37"/>
      <c r="L74" s="293" t="s">
        <v>397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x14ac:dyDescent="0.25">
      <c r="A75" s="230" t="s">
        <v>214</v>
      </c>
      <c r="B75" s="29">
        <v>5</v>
      </c>
      <c r="C75" s="291" t="s">
        <v>364</v>
      </c>
      <c r="D75" s="291" t="s">
        <v>404</v>
      </c>
      <c r="E75" s="290" t="s">
        <v>367</v>
      </c>
      <c r="F75" s="37"/>
      <c r="G75" s="37"/>
      <c r="H75" s="37"/>
      <c r="I75" s="37"/>
      <c r="J75" s="37"/>
      <c r="K75" s="37"/>
      <c r="L75" s="37"/>
      <c r="M75" s="37"/>
      <c r="N75" s="294" t="s">
        <v>310</v>
      </c>
      <c r="O75" s="37"/>
      <c r="P75" s="37"/>
      <c r="Q75" s="37"/>
      <c r="R75" s="37"/>
      <c r="S75" s="37"/>
      <c r="T75" s="65"/>
      <c r="U75" s="65"/>
      <c r="V75" s="65"/>
      <c r="W75" s="65"/>
      <c r="X75" s="65"/>
      <c r="Y75" s="65"/>
    </row>
    <row r="76" spans="1:25" x14ac:dyDescent="0.25">
      <c r="A76" s="230" t="s">
        <v>214</v>
      </c>
      <c r="B76" s="29">
        <v>6</v>
      </c>
      <c r="C76" s="65"/>
      <c r="D76" s="65"/>
      <c r="E76" s="65"/>
      <c r="F76" s="37"/>
      <c r="G76" s="37"/>
      <c r="H76" s="37"/>
      <c r="I76" s="37"/>
      <c r="J76" s="37"/>
      <c r="K76" s="37"/>
      <c r="L76" s="37"/>
      <c r="M76" s="37"/>
      <c r="N76" s="294" t="s">
        <v>64</v>
      </c>
      <c r="O76" s="37"/>
      <c r="P76" s="37"/>
      <c r="Q76" s="37"/>
      <c r="R76" s="37"/>
      <c r="S76" s="37"/>
      <c r="T76" s="65"/>
      <c r="U76" s="65"/>
      <c r="V76" s="65"/>
      <c r="W76" s="65"/>
      <c r="X76" s="65"/>
      <c r="Y76" s="65"/>
    </row>
    <row r="77" spans="1:25" x14ac:dyDescent="0.25">
      <c r="A77" s="230" t="s">
        <v>214</v>
      </c>
      <c r="B77" s="29">
        <v>7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</row>
    <row r="79" spans="1:25" x14ac:dyDescent="0.25">
      <c r="A79" s="320">
        <f>A40+1</f>
        <v>2403</v>
      </c>
      <c r="B79" s="343"/>
      <c r="C79" s="344">
        <v>45534</v>
      </c>
      <c r="D79" s="345">
        <v>0.60416666666666663</v>
      </c>
      <c r="E79" s="346" t="s">
        <v>458</v>
      </c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</row>
    <row r="81" spans="1:25" x14ac:dyDescent="0.25">
      <c r="A81" s="225" t="s">
        <v>2</v>
      </c>
      <c r="B81" s="37" t="s">
        <v>3</v>
      </c>
      <c r="C81" s="20" t="s">
        <v>73</v>
      </c>
      <c r="D81" s="20" t="s">
        <v>105</v>
      </c>
      <c r="E81" s="20" t="s">
        <v>267</v>
      </c>
      <c r="F81" s="21" t="s">
        <v>74</v>
      </c>
      <c r="G81" s="21" t="s">
        <v>248</v>
      </c>
      <c r="H81" s="21" t="s">
        <v>14</v>
      </c>
      <c r="I81" s="22" t="s">
        <v>75</v>
      </c>
      <c r="J81" s="22" t="s">
        <v>76</v>
      </c>
      <c r="K81" s="22" t="s">
        <v>15</v>
      </c>
      <c r="L81" s="23" t="s">
        <v>77</v>
      </c>
      <c r="M81" s="23" t="s">
        <v>78</v>
      </c>
      <c r="N81" s="23" t="s">
        <v>268</v>
      </c>
      <c r="O81" s="24" t="s">
        <v>79</v>
      </c>
      <c r="P81" s="24" t="s">
        <v>80</v>
      </c>
      <c r="Q81" s="25" t="s">
        <v>81</v>
      </c>
      <c r="R81" s="25" t="s">
        <v>422</v>
      </c>
      <c r="S81" s="26" t="s">
        <v>82</v>
      </c>
      <c r="T81" s="64" t="s">
        <v>154</v>
      </c>
      <c r="U81" s="64" t="s">
        <v>155</v>
      </c>
      <c r="V81" s="64" t="s">
        <v>157</v>
      </c>
      <c r="W81" s="63" t="s">
        <v>156</v>
      </c>
      <c r="X81" s="63" t="s">
        <v>215</v>
      </c>
      <c r="Y81" s="63" t="s">
        <v>216</v>
      </c>
    </row>
    <row r="82" spans="1:25" x14ac:dyDescent="0.25">
      <c r="A82" s="226" t="s">
        <v>210</v>
      </c>
      <c r="B82" s="29">
        <v>1</v>
      </c>
      <c r="C82" s="51"/>
      <c r="D82" s="389"/>
      <c r="E82" s="51"/>
      <c r="F82" s="51"/>
      <c r="G82" s="51"/>
      <c r="H82" s="389"/>
      <c r="I82" s="65" t="s">
        <v>227</v>
      </c>
      <c r="J82" s="51"/>
      <c r="K82" s="29"/>
      <c r="L82" s="290" t="s">
        <v>204</v>
      </c>
      <c r="M82" s="29"/>
      <c r="N82" s="389"/>
      <c r="O82" s="29"/>
      <c r="P82" s="389"/>
      <c r="Q82" s="391" t="s">
        <v>413</v>
      </c>
      <c r="R82" s="51"/>
      <c r="S82" s="29"/>
      <c r="T82" s="37"/>
      <c r="U82" s="37"/>
      <c r="V82" s="290" t="s">
        <v>435</v>
      </c>
      <c r="W82" s="389"/>
      <c r="X82" s="389"/>
      <c r="Y82" s="37"/>
    </row>
    <row r="83" spans="1:25" x14ac:dyDescent="0.25">
      <c r="A83" s="226" t="s">
        <v>210</v>
      </c>
      <c r="B83" s="29">
        <v>2</v>
      </c>
      <c r="C83" s="51"/>
      <c r="D83" s="389"/>
      <c r="E83" s="389"/>
      <c r="F83" s="51"/>
      <c r="G83" s="51"/>
      <c r="H83" s="389"/>
      <c r="I83" s="65" t="s">
        <v>227</v>
      </c>
      <c r="J83" s="389"/>
      <c r="K83" s="389"/>
      <c r="L83" s="389"/>
      <c r="M83" s="51"/>
      <c r="N83" s="389"/>
      <c r="O83" s="29"/>
      <c r="P83" s="29"/>
      <c r="Q83" s="391" t="s">
        <v>444</v>
      </c>
      <c r="R83" s="29"/>
      <c r="S83" s="389"/>
      <c r="T83" s="291" t="s">
        <v>389</v>
      </c>
      <c r="U83" s="291" t="s">
        <v>366</v>
      </c>
      <c r="V83" s="37"/>
      <c r="W83" s="37"/>
      <c r="X83" s="37"/>
      <c r="Y83" s="37"/>
    </row>
    <row r="84" spans="1:25" x14ac:dyDescent="0.25">
      <c r="A84" s="226" t="s">
        <v>210</v>
      </c>
      <c r="B84" s="29">
        <v>3</v>
      </c>
      <c r="C84" s="29"/>
      <c r="D84" s="389"/>
      <c r="E84" s="29"/>
      <c r="F84" s="51"/>
      <c r="G84" s="51"/>
      <c r="H84" s="51"/>
      <c r="I84" s="292" t="s">
        <v>293</v>
      </c>
      <c r="J84" s="292" t="s">
        <v>437</v>
      </c>
      <c r="K84" s="292" t="s">
        <v>393</v>
      </c>
      <c r="L84" s="65" t="s">
        <v>227</v>
      </c>
      <c r="M84" s="29"/>
      <c r="N84" s="51"/>
      <c r="O84" s="389"/>
      <c r="P84" s="29"/>
      <c r="Q84" s="389"/>
      <c r="R84" s="389"/>
      <c r="S84" s="297" t="s">
        <v>455</v>
      </c>
      <c r="T84" s="389"/>
      <c r="U84" s="389"/>
      <c r="V84" s="389"/>
      <c r="W84" s="37"/>
      <c r="X84" s="37"/>
      <c r="Y84" s="37"/>
    </row>
    <row r="85" spans="1:25" x14ac:dyDescent="0.25">
      <c r="A85" s="226" t="s">
        <v>210</v>
      </c>
      <c r="B85" s="29">
        <v>4</v>
      </c>
      <c r="C85" s="389"/>
      <c r="D85" s="29"/>
      <c r="E85" s="389"/>
      <c r="F85" s="389"/>
      <c r="G85" s="389"/>
      <c r="H85" s="389"/>
      <c r="I85" s="51"/>
      <c r="J85" s="29"/>
      <c r="K85" s="294" t="s">
        <v>310</v>
      </c>
      <c r="L85" s="51"/>
      <c r="M85" s="389"/>
      <c r="N85" s="51"/>
      <c r="O85" s="389"/>
      <c r="P85" s="29"/>
      <c r="Q85" s="389"/>
      <c r="R85" s="389"/>
      <c r="S85" s="37"/>
      <c r="T85" s="37"/>
      <c r="U85" s="37"/>
      <c r="V85" s="37"/>
      <c r="W85" s="291" t="s">
        <v>389</v>
      </c>
      <c r="X85" s="291" t="s">
        <v>367</v>
      </c>
      <c r="Y85" s="291" t="s">
        <v>394</v>
      </c>
    </row>
    <row r="86" spans="1:25" x14ac:dyDescent="0.25">
      <c r="A86" s="226" t="s">
        <v>210</v>
      </c>
      <c r="B86" s="29">
        <v>5</v>
      </c>
      <c r="C86" s="51"/>
      <c r="D86" s="389"/>
      <c r="E86" s="389"/>
      <c r="F86" s="29"/>
      <c r="G86" s="29"/>
      <c r="H86" s="29"/>
      <c r="I86" s="293" t="s">
        <v>442</v>
      </c>
      <c r="J86" s="51"/>
      <c r="K86" s="65" t="s">
        <v>227</v>
      </c>
      <c r="L86" s="389"/>
      <c r="M86" s="389"/>
      <c r="N86" s="51"/>
      <c r="O86" s="29"/>
      <c r="P86" s="389"/>
      <c r="Q86" s="291" t="s">
        <v>391</v>
      </c>
      <c r="R86" s="291" t="s">
        <v>367</v>
      </c>
      <c r="S86" s="389"/>
      <c r="T86" s="37"/>
      <c r="U86" s="37"/>
      <c r="V86" s="37"/>
      <c r="W86" s="37"/>
      <c r="X86" s="37"/>
      <c r="Y86" s="37"/>
    </row>
    <row r="87" spans="1:25" x14ac:dyDescent="0.25">
      <c r="A87" s="226" t="s">
        <v>210</v>
      </c>
      <c r="B87" s="29">
        <v>6</v>
      </c>
      <c r="C87" s="65"/>
      <c r="D87" s="65"/>
      <c r="E87" s="65"/>
      <c r="F87" s="65"/>
      <c r="G87" s="65"/>
      <c r="H87" s="65"/>
      <c r="I87" s="51"/>
      <c r="J87" s="51"/>
      <c r="K87" s="294" t="s">
        <v>64</v>
      </c>
      <c r="L87" s="51"/>
      <c r="M87" s="291" t="s">
        <v>407</v>
      </c>
      <c r="N87" s="291" t="s">
        <v>394</v>
      </c>
      <c r="O87" s="51"/>
      <c r="P87" s="51"/>
      <c r="Q87" s="66" t="s">
        <v>103</v>
      </c>
      <c r="R87" s="65"/>
      <c r="S87" s="389"/>
      <c r="T87" s="65"/>
      <c r="U87" s="65"/>
      <c r="V87" s="65"/>
      <c r="W87" s="65"/>
      <c r="X87" s="65"/>
      <c r="Y87" s="65"/>
    </row>
    <row r="88" spans="1:25" x14ac:dyDescent="0.25">
      <c r="A88" s="226" t="s">
        <v>210</v>
      </c>
      <c r="B88" s="29">
        <v>7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</row>
    <row r="89" spans="1:25" x14ac:dyDescent="0.25">
      <c r="A89" s="227" t="s">
        <v>211</v>
      </c>
      <c r="B89" s="29">
        <v>1</v>
      </c>
      <c r="C89" s="65" t="s">
        <v>227</v>
      </c>
      <c r="D89" s="51"/>
      <c r="E89" s="51"/>
      <c r="F89" s="290" t="s">
        <v>436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395" t="s">
        <v>413</v>
      </c>
      <c r="T89" s="37"/>
      <c r="U89" s="37"/>
      <c r="V89" s="37"/>
      <c r="W89" s="37"/>
      <c r="X89" s="37"/>
      <c r="Y89" s="37"/>
    </row>
    <row r="90" spans="1:25" x14ac:dyDescent="0.25">
      <c r="A90" s="227" t="s">
        <v>211</v>
      </c>
      <c r="B90" s="29">
        <v>2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65" t="s">
        <v>227</v>
      </c>
      <c r="P90" s="51"/>
      <c r="Q90" s="51"/>
      <c r="R90" s="51"/>
      <c r="S90" s="395" t="s">
        <v>456</v>
      </c>
      <c r="T90" s="37"/>
      <c r="U90" s="37"/>
      <c r="V90" s="37"/>
      <c r="W90" s="291" t="s">
        <v>389</v>
      </c>
      <c r="X90" s="291" t="s">
        <v>367</v>
      </c>
      <c r="Y90" s="291" t="s">
        <v>394</v>
      </c>
    </row>
    <row r="91" spans="1:25" x14ac:dyDescent="0.25">
      <c r="A91" s="227" t="s">
        <v>211</v>
      </c>
      <c r="B91" s="29">
        <v>3</v>
      </c>
      <c r="C91" s="51"/>
      <c r="D91" s="51"/>
      <c r="E91" s="65" t="s">
        <v>227</v>
      </c>
      <c r="F91" s="51"/>
      <c r="G91" s="51"/>
      <c r="H91" s="51"/>
      <c r="I91" s="51"/>
      <c r="J91" s="51"/>
      <c r="K91" s="51"/>
      <c r="L91" s="51"/>
      <c r="M91" s="51"/>
      <c r="N91" s="51"/>
      <c r="O91" s="292" t="s">
        <v>386</v>
      </c>
      <c r="P91" s="292" t="s">
        <v>394</v>
      </c>
      <c r="Q91" s="51"/>
      <c r="R91" s="51"/>
      <c r="S91" s="297" t="s">
        <v>454</v>
      </c>
      <c r="T91" s="37"/>
      <c r="U91" s="37"/>
      <c r="V91" s="290" t="s">
        <v>435</v>
      </c>
      <c r="W91" s="37"/>
      <c r="X91" s="37"/>
      <c r="Y91" s="37"/>
    </row>
    <row r="92" spans="1:25" x14ac:dyDescent="0.25">
      <c r="A92" s="227" t="s">
        <v>211</v>
      </c>
      <c r="B92" s="29">
        <v>4</v>
      </c>
      <c r="C92" s="51"/>
      <c r="D92" s="65" t="s">
        <v>227</v>
      </c>
      <c r="E92" s="51"/>
      <c r="F92" s="51"/>
      <c r="G92" s="51"/>
      <c r="H92" s="51"/>
      <c r="I92" s="51"/>
      <c r="J92" s="51"/>
      <c r="K92" s="51"/>
      <c r="L92" s="51"/>
      <c r="M92" s="291" t="s">
        <v>407</v>
      </c>
      <c r="N92" s="291" t="s">
        <v>394</v>
      </c>
      <c r="O92" s="293" t="s">
        <v>365</v>
      </c>
      <c r="P92" s="51"/>
      <c r="Q92" s="51"/>
      <c r="R92" s="51"/>
      <c r="S92" s="51"/>
      <c r="T92" s="37"/>
      <c r="U92" s="37"/>
      <c r="V92" s="37"/>
      <c r="W92" s="37"/>
      <c r="X92" s="37"/>
      <c r="Y92" s="37"/>
    </row>
    <row r="93" spans="1:25" x14ac:dyDescent="0.25">
      <c r="A93" s="227" t="s">
        <v>211</v>
      </c>
      <c r="B93" s="29">
        <v>5</v>
      </c>
      <c r="C93" s="291" t="s">
        <v>364</v>
      </c>
      <c r="D93" s="291" t="s">
        <v>404</v>
      </c>
      <c r="E93" s="290" t="s">
        <v>367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294" t="s">
        <v>310</v>
      </c>
      <c r="Q93" s="51"/>
      <c r="R93" s="51"/>
      <c r="S93" s="51"/>
      <c r="T93" s="37"/>
      <c r="U93" s="37"/>
      <c r="V93" s="37"/>
      <c r="W93" s="37"/>
      <c r="X93" s="37"/>
      <c r="Y93" s="37"/>
    </row>
    <row r="94" spans="1:25" x14ac:dyDescent="0.25">
      <c r="A94" s="227" t="s">
        <v>211</v>
      </c>
      <c r="B94" s="29">
        <v>6</v>
      </c>
      <c r="C94" s="51"/>
      <c r="D94" s="51"/>
      <c r="E94" s="51"/>
      <c r="F94" s="51"/>
      <c r="G94" s="51"/>
      <c r="H94" s="51"/>
      <c r="I94" s="51"/>
      <c r="J94" s="51"/>
      <c r="K94" s="51"/>
      <c r="L94" s="290" t="s">
        <v>204</v>
      </c>
      <c r="M94" s="51"/>
      <c r="N94" s="51"/>
      <c r="O94" s="51"/>
      <c r="P94" s="294" t="s">
        <v>64</v>
      </c>
      <c r="Q94" s="393" t="s">
        <v>448</v>
      </c>
      <c r="R94" s="66" t="s">
        <v>103</v>
      </c>
      <c r="S94" s="51"/>
      <c r="T94" s="65"/>
      <c r="U94" s="65"/>
      <c r="V94" s="65"/>
      <c r="W94" s="65"/>
      <c r="X94" s="65"/>
      <c r="Y94" s="65"/>
    </row>
    <row r="95" spans="1:25" x14ac:dyDescent="0.25">
      <c r="A95" s="227" t="s">
        <v>211</v>
      </c>
      <c r="B95" s="29">
        <v>7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</row>
    <row r="96" spans="1:25" x14ac:dyDescent="0.25">
      <c r="A96" s="228" t="s">
        <v>212</v>
      </c>
      <c r="B96" s="29">
        <v>1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394" t="s">
        <v>350</v>
      </c>
      <c r="S96" s="290" t="s">
        <v>204</v>
      </c>
      <c r="T96" s="51"/>
      <c r="U96" s="51"/>
      <c r="V96" s="51"/>
      <c r="W96" s="51"/>
      <c r="X96" s="51"/>
      <c r="Y96" s="51"/>
    </row>
    <row r="97" spans="1:25" x14ac:dyDescent="0.25">
      <c r="A97" s="228" t="s">
        <v>212</v>
      </c>
      <c r="B97" s="29">
        <v>2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394" t="s">
        <v>349</v>
      </c>
      <c r="S97" s="51"/>
      <c r="T97" s="291" t="s">
        <v>389</v>
      </c>
      <c r="U97" s="291" t="s">
        <v>366</v>
      </c>
      <c r="V97" s="51"/>
      <c r="W97" s="51"/>
      <c r="X97" s="51"/>
      <c r="Y97" s="51"/>
    </row>
    <row r="98" spans="1:25" x14ac:dyDescent="0.25">
      <c r="A98" s="228" t="s">
        <v>212</v>
      </c>
      <c r="B98" s="29">
        <v>3</v>
      </c>
      <c r="C98" s="51"/>
      <c r="D98" s="51"/>
      <c r="E98" s="51"/>
      <c r="F98" s="51"/>
      <c r="G98" s="291" t="s">
        <v>394</v>
      </c>
      <c r="H98" s="291" t="s">
        <v>158</v>
      </c>
      <c r="J98" s="293" t="s">
        <v>365</v>
      </c>
      <c r="L98" s="51"/>
      <c r="M98" s="51"/>
      <c r="N98" s="51"/>
      <c r="O98" s="51"/>
      <c r="P98" s="51"/>
      <c r="Q98" s="51"/>
      <c r="R98" s="51"/>
      <c r="S98" s="51"/>
      <c r="T98" s="37"/>
      <c r="U98" s="37"/>
      <c r="V98" s="37"/>
      <c r="W98" s="37"/>
      <c r="X98" s="37"/>
      <c r="Y98" s="37"/>
    </row>
    <row r="99" spans="1:25" x14ac:dyDescent="0.25">
      <c r="A99" s="228" t="s">
        <v>212</v>
      </c>
      <c r="B99" s="29">
        <v>4</v>
      </c>
      <c r="C99" s="51"/>
      <c r="D99" s="51"/>
      <c r="E99" s="51"/>
      <c r="F99" s="51"/>
      <c r="G99" s="51"/>
      <c r="H99" s="51"/>
      <c r="I99" s="292" t="s">
        <v>392</v>
      </c>
      <c r="J99" s="292" t="s">
        <v>283</v>
      </c>
      <c r="K99" s="292" t="s">
        <v>393</v>
      </c>
      <c r="L99" s="51"/>
      <c r="M99" s="51"/>
      <c r="N99" s="51"/>
      <c r="O99" s="51"/>
      <c r="P99" s="51"/>
      <c r="Q99" s="51"/>
      <c r="R99" s="51"/>
      <c r="S99" s="51"/>
      <c r="T99" s="37"/>
      <c r="U99" s="37"/>
      <c r="V99" s="37"/>
      <c r="W99" s="37"/>
      <c r="X99" s="37"/>
      <c r="Y99" s="37"/>
    </row>
    <row r="100" spans="1:25" x14ac:dyDescent="0.25">
      <c r="A100" s="228" t="s">
        <v>212</v>
      </c>
      <c r="B100" s="29">
        <v>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291" t="s">
        <v>391</v>
      </c>
      <c r="R100" s="291" t="s">
        <v>367</v>
      </c>
      <c r="S100" s="51"/>
      <c r="T100" s="37"/>
      <c r="U100" s="37"/>
      <c r="V100" s="37"/>
      <c r="W100" s="37"/>
      <c r="X100" s="37"/>
      <c r="Y100" s="37"/>
    </row>
    <row r="101" spans="1:25" x14ac:dyDescent="0.25">
      <c r="A101" s="228" t="s">
        <v>212</v>
      </c>
      <c r="B101" s="29">
        <v>6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291" t="s">
        <v>385</v>
      </c>
      <c r="P101" s="291" t="s">
        <v>394</v>
      </c>
      <c r="Q101" s="51"/>
      <c r="R101" s="51"/>
      <c r="S101" s="51"/>
      <c r="T101" s="65"/>
      <c r="U101" s="65"/>
      <c r="V101" s="65"/>
      <c r="W101" s="65"/>
      <c r="X101" s="65"/>
      <c r="Y101" s="65"/>
    </row>
    <row r="102" spans="1:25" x14ac:dyDescent="0.25">
      <c r="A102" s="228" t="s">
        <v>212</v>
      </c>
      <c r="B102" s="29">
        <v>7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</row>
    <row r="103" spans="1:25" x14ac:dyDescent="0.25">
      <c r="A103" s="229" t="s">
        <v>213</v>
      </c>
      <c r="B103" s="29">
        <v>1</v>
      </c>
      <c r="C103" s="37"/>
      <c r="D103" s="37"/>
      <c r="E103" s="37"/>
      <c r="F103" s="65" t="s">
        <v>227</v>
      </c>
      <c r="G103" s="293" t="s">
        <v>371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291" t="s">
        <v>389</v>
      </c>
      <c r="U103" s="291" t="s">
        <v>366</v>
      </c>
      <c r="V103" s="37"/>
      <c r="W103" s="37"/>
      <c r="X103" s="37"/>
      <c r="Y103" s="37"/>
    </row>
    <row r="104" spans="1:25" x14ac:dyDescent="0.25">
      <c r="A104" s="229" t="s">
        <v>213</v>
      </c>
      <c r="B104" s="29">
        <v>2</v>
      </c>
      <c r="C104" s="37"/>
      <c r="D104" s="37"/>
      <c r="E104" s="37"/>
      <c r="F104" s="65" t="s">
        <v>227</v>
      </c>
      <c r="G104" s="292" t="s">
        <v>293</v>
      </c>
      <c r="H104" s="292" t="s">
        <v>158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290" t="s">
        <v>435</v>
      </c>
      <c r="W104" s="37"/>
      <c r="X104" s="37"/>
      <c r="Y104" s="37"/>
    </row>
    <row r="105" spans="1:25" x14ac:dyDescent="0.25">
      <c r="A105" s="229" t="s">
        <v>213</v>
      </c>
      <c r="B105" s="29">
        <v>3</v>
      </c>
      <c r="C105" s="37"/>
      <c r="D105" s="37"/>
      <c r="E105" s="37"/>
      <c r="F105" s="293" t="s">
        <v>440</v>
      </c>
      <c r="G105" s="37"/>
      <c r="H105" s="37"/>
      <c r="I105" s="37"/>
      <c r="J105" s="37"/>
      <c r="K105" s="37"/>
      <c r="L105" s="37"/>
      <c r="M105" s="65" t="s">
        <v>227</v>
      </c>
      <c r="N105" s="37"/>
      <c r="O105" s="37"/>
      <c r="P105" s="37"/>
      <c r="Q105" s="37"/>
      <c r="R105" s="37"/>
      <c r="S105" s="37"/>
      <c r="T105" s="37"/>
      <c r="U105" s="37"/>
      <c r="V105" s="37"/>
      <c r="W105" s="291" t="s">
        <v>389</v>
      </c>
      <c r="X105" s="291" t="s">
        <v>367</v>
      </c>
      <c r="Y105" s="291" t="s">
        <v>394</v>
      </c>
    </row>
    <row r="106" spans="1:25" x14ac:dyDescent="0.25">
      <c r="A106" s="229" t="s">
        <v>213</v>
      </c>
      <c r="B106" s="29">
        <v>4</v>
      </c>
      <c r="C106" s="291" t="s">
        <v>364</v>
      </c>
      <c r="D106" s="291" t="s">
        <v>404</v>
      </c>
      <c r="E106" s="290" t="s">
        <v>367</v>
      </c>
      <c r="F106" s="37"/>
      <c r="G106" s="37"/>
      <c r="H106" s="294" t="s">
        <v>310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1:25" x14ac:dyDescent="0.25">
      <c r="A107" s="229" t="s">
        <v>213</v>
      </c>
      <c r="B107" s="29">
        <v>5</v>
      </c>
      <c r="C107" s="37"/>
      <c r="D107" s="37"/>
      <c r="E107" s="37"/>
      <c r="F107" s="292" t="s">
        <v>441</v>
      </c>
      <c r="G107" s="37"/>
      <c r="H107" s="65" t="s">
        <v>227</v>
      </c>
      <c r="I107" s="37"/>
      <c r="J107" s="37"/>
      <c r="K107" s="37"/>
      <c r="L107" s="37"/>
      <c r="M107" s="37"/>
      <c r="N107" s="37"/>
      <c r="O107" s="37"/>
      <c r="P107" s="37"/>
      <c r="Q107" s="381" t="s">
        <v>447</v>
      </c>
      <c r="R107" s="37"/>
      <c r="S107" s="37"/>
      <c r="T107" s="37"/>
      <c r="U107" s="37"/>
      <c r="V107" s="37"/>
      <c r="W107" s="37"/>
      <c r="X107" s="37"/>
      <c r="Y107" s="37"/>
    </row>
    <row r="108" spans="1:25" x14ac:dyDescent="0.25">
      <c r="A108" s="229" t="s">
        <v>213</v>
      </c>
      <c r="B108" s="29">
        <v>6</v>
      </c>
      <c r="C108" s="65"/>
      <c r="D108" s="65"/>
      <c r="E108" s="65"/>
      <c r="F108" s="37"/>
      <c r="G108" s="37"/>
      <c r="H108" s="294" t="s">
        <v>64</v>
      </c>
      <c r="I108" s="291" t="s">
        <v>392</v>
      </c>
      <c r="J108" s="291" t="s">
        <v>437</v>
      </c>
      <c r="K108" s="291" t="s">
        <v>393</v>
      </c>
      <c r="L108" s="37"/>
      <c r="M108" s="37"/>
      <c r="N108" s="37"/>
      <c r="O108" s="37"/>
      <c r="P108" s="37"/>
      <c r="Q108" s="37"/>
      <c r="R108" s="65"/>
      <c r="S108" s="37"/>
      <c r="T108" s="65"/>
      <c r="U108" s="65"/>
      <c r="V108" s="65"/>
      <c r="W108" s="65"/>
      <c r="X108" s="65"/>
      <c r="Y108" s="65"/>
    </row>
    <row r="109" spans="1:25" x14ac:dyDescent="0.25">
      <c r="A109" s="229" t="s">
        <v>213</v>
      </c>
      <c r="B109" s="29">
        <v>7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</row>
    <row r="110" spans="1:25" x14ac:dyDescent="0.25">
      <c r="A110" s="230" t="s">
        <v>214</v>
      </c>
      <c r="B110" s="29">
        <v>1</v>
      </c>
      <c r="C110" s="37"/>
      <c r="D110" s="37"/>
      <c r="E110" s="37"/>
      <c r="F110" s="37"/>
      <c r="G110" s="65" t="s">
        <v>227</v>
      </c>
      <c r="H110" s="37"/>
      <c r="I110" s="37"/>
      <c r="J110" s="37"/>
      <c r="K110" s="37"/>
      <c r="L110" s="37"/>
      <c r="M110" s="293" t="s">
        <v>283</v>
      </c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spans="1:25" x14ac:dyDescent="0.25">
      <c r="A111" s="230" t="s">
        <v>214</v>
      </c>
      <c r="B111" s="29">
        <v>2</v>
      </c>
      <c r="C111" s="37"/>
      <c r="D111" s="37"/>
      <c r="E111" s="37"/>
      <c r="F111" s="37"/>
      <c r="G111" s="65" t="s">
        <v>227</v>
      </c>
      <c r="H111" s="37"/>
      <c r="I111" s="37"/>
      <c r="J111" s="37"/>
      <c r="K111" s="37"/>
      <c r="L111" s="37"/>
      <c r="M111" s="292" t="s">
        <v>443</v>
      </c>
      <c r="N111" s="292" t="s">
        <v>394</v>
      </c>
      <c r="O111" s="37"/>
      <c r="P111" s="37"/>
      <c r="Q111" s="37"/>
      <c r="R111" s="37"/>
      <c r="S111" s="290" t="s">
        <v>204</v>
      </c>
      <c r="T111" s="37"/>
      <c r="U111" s="37"/>
      <c r="V111" s="37"/>
      <c r="W111" s="37"/>
      <c r="X111" s="37"/>
      <c r="Y111" s="37"/>
    </row>
    <row r="112" spans="1:25" x14ac:dyDescent="0.25">
      <c r="A112" s="230" t="s">
        <v>214</v>
      </c>
      <c r="B112" s="29">
        <v>3</v>
      </c>
      <c r="C112" s="37"/>
      <c r="D112" s="37"/>
      <c r="E112" s="37"/>
      <c r="F112" s="37"/>
      <c r="G112" s="37"/>
      <c r="H112" s="37"/>
      <c r="I112" s="37"/>
      <c r="J112" s="65" t="s">
        <v>227</v>
      </c>
      <c r="K112" s="37"/>
      <c r="L112" s="293" t="s">
        <v>282</v>
      </c>
      <c r="M112" s="37"/>
      <c r="N112" s="37"/>
      <c r="O112" s="291" t="s">
        <v>385</v>
      </c>
      <c r="P112" s="291" t="s">
        <v>394</v>
      </c>
      <c r="Q112" s="37"/>
      <c r="R112" s="37"/>
      <c r="S112" s="37"/>
      <c r="T112" s="37"/>
      <c r="U112" s="37"/>
      <c r="V112" s="37"/>
      <c r="W112" s="37"/>
      <c r="X112" s="37"/>
      <c r="Y112" s="37"/>
    </row>
    <row r="113" spans="1:25" x14ac:dyDescent="0.25">
      <c r="A113" s="230" t="s">
        <v>214</v>
      </c>
      <c r="B113" s="29">
        <v>4</v>
      </c>
      <c r="C113" s="37"/>
      <c r="D113" s="37"/>
      <c r="E113" s="37"/>
      <c r="F113" s="37"/>
      <c r="G113" s="291" t="s">
        <v>394</v>
      </c>
      <c r="H113" s="291" t="s">
        <v>158</v>
      </c>
      <c r="I113" s="37"/>
      <c r="J113" s="65" t="s">
        <v>227</v>
      </c>
      <c r="K113" s="37"/>
      <c r="L113" s="293" t="s">
        <v>397</v>
      </c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spans="1:25" x14ac:dyDescent="0.25">
      <c r="A114" s="230" t="s">
        <v>214</v>
      </c>
      <c r="B114" s="29">
        <v>5</v>
      </c>
      <c r="C114" s="291" t="s">
        <v>364</v>
      </c>
      <c r="D114" s="291" t="s">
        <v>404</v>
      </c>
      <c r="E114" s="290" t="s">
        <v>367</v>
      </c>
      <c r="F114" s="37"/>
      <c r="G114" s="37"/>
      <c r="H114" s="37"/>
      <c r="I114" s="37"/>
      <c r="J114" s="37"/>
      <c r="K114" s="37"/>
      <c r="L114" s="37"/>
      <c r="M114" s="37"/>
      <c r="N114" s="294" t="s">
        <v>310</v>
      </c>
      <c r="O114" s="37"/>
      <c r="P114" s="37"/>
      <c r="Q114" s="37"/>
      <c r="R114" s="37"/>
      <c r="S114" s="37"/>
      <c r="T114" s="65"/>
      <c r="U114" s="65"/>
      <c r="V114" s="65"/>
      <c r="W114" s="65"/>
      <c r="X114" s="65"/>
      <c r="Y114" s="65"/>
    </row>
    <row r="115" spans="1:25" x14ac:dyDescent="0.25">
      <c r="A115" s="230" t="s">
        <v>214</v>
      </c>
      <c r="B115" s="29">
        <v>6</v>
      </c>
      <c r="C115" s="65"/>
      <c r="D115" s="65"/>
      <c r="E115" s="65"/>
      <c r="F115" s="290" t="s">
        <v>436</v>
      </c>
      <c r="G115" s="37"/>
      <c r="H115" s="37"/>
      <c r="I115" s="37"/>
      <c r="J115" s="37"/>
      <c r="K115" s="37"/>
      <c r="L115" s="37"/>
      <c r="M115" s="37"/>
      <c r="N115" s="294" t="s">
        <v>64</v>
      </c>
      <c r="O115" s="37"/>
      <c r="P115" s="37"/>
      <c r="Q115" s="37"/>
      <c r="R115" s="65"/>
      <c r="S115" s="37"/>
      <c r="T115" s="65"/>
      <c r="U115" s="65"/>
      <c r="V115" s="65"/>
      <c r="W115" s="65"/>
      <c r="X115" s="65"/>
      <c r="Y115" s="65"/>
    </row>
    <row r="116" spans="1:25" x14ac:dyDescent="0.25">
      <c r="A116" s="230" t="s">
        <v>214</v>
      </c>
      <c r="B116" s="29">
        <v>7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</row>
    <row r="118" spans="1:25" x14ac:dyDescent="0.25">
      <c r="A118" s="320">
        <f>A79+1</f>
        <v>2404</v>
      </c>
      <c r="B118" s="343"/>
      <c r="C118" s="344">
        <v>45534</v>
      </c>
      <c r="D118" s="345">
        <v>0.64583333333333337</v>
      </c>
      <c r="E118" s="346" t="s">
        <v>459</v>
      </c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</row>
    <row r="120" spans="1:25" x14ac:dyDescent="0.25">
      <c r="A120" s="225" t="s">
        <v>2</v>
      </c>
      <c r="B120" s="37" t="s">
        <v>3</v>
      </c>
      <c r="C120" s="20" t="s">
        <v>73</v>
      </c>
      <c r="D120" s="20" t="s">
        <v>105</v>
      </c>
      <c r="E120" s="20" t="s">
        <v>267</v>
      </c>
      <c r="F120" s="21" t="s">
        <v>74</v>
      </c>
      <c r="G120" s="21" t="s">
        <v>248</v>
      </c>
      <c r="H120" s="21" t="s">
        <v>14</v>
      </c>
      <c r="I120" s="22" t="s">
        <v>75</v>
      </c>
      <c r="J120" s="22" t="s">
        <v>76</v>
      </c>
      <c r="K120" s="22" t="s">
        <v>15</v>
      </c>
      <c r="L120" s="23" t="s">
        <v>77</v>
      </c>
      <c r="M120" s="23" t="s">
        <v>78</v>
      </c>
      <c r="N120" s="23" t="s">
        <v>268</v>
      </c>
      <c r="O120" s="24" t="s">
        <v>79</v>
      </c>
      <c r="P120" s="24" t="s">
        <v>80</v>
      </c>
      <c r="Q120" s="25" t="s">
        <v>81</v>
      </c>
      <c r="R120" s="25" t="s">
        <v>422</v>
      </c>
      <c r="S120" s="26" t="s">
        <v>82</v>
      </c>
      <c r="T120" s="64" t="s">
        <v>154</v>
      </c>
      <c r="U120" s="64" t="s">
        <v>155</v>
      </c>
      <c r="V120" s="64" t="s">
        <v>157</v>
      </c>
      <c r="W120" s="63" t="s">
        <v>156</v>
      </c>
      <c r="X120" s="63" t="s">
        <v>215</v>
      </c>
      <c r="Y120" s="63" t="s">
        <v>216</v>
      </c>
    </row>
    <row r="121" spans="1:25" x14ac:dyDescent="0.25">
      <c r="A121" s="226" t="s">
        <v>210</v>
      </c>
      <c r="B121" s="29">
        <v>1</v>
      </c>
      <c r="C121" s="303" t="s">
        <v>30</v>
      </c>
      <c r="D121" s="389"/>
      <c r="E121" s="389"/>
      <c r="F121" s="51"/>
      <c r="G121" s="51"/>
      <c r="H121" s="303" t="s">
        <v>182</v>
      </c>
      <c r="I121" s="65" t="s">
        <v>227</v>
      </c>
      <c r="J121" s="51"/>
      <c r="K121" s="51"/>
      <c r="L121" s="290" t="s">
        <v>204</v>
      </c>
      <c r="M121" s="29"/>
      <c r="N121" s="389"/>
      <c r="O121" s="29"/>
      <c r="P121" s="389"/>
      <c r="Q121" s="391" t="s">
        <v>413</v>
      </c>
      <c r="R121" s="155" t="s">
        <v>180</v>
      </c>
      <c r="S121" s="155" t="s">
        <v>181</v>
      </c>
      <c r="T121" s="37"/>
      <c r="U121" s="37"/>
      <c r="V121" s="290" t="s">
        <v>435</v>
      </c>
      <c r="W121" s="389"/>
      <c r="X121" s="389"/>
      <c r="Y121" s="37"/>
    </row>
    <row r="122" spans="1:25" x14ac:dyDescent="0.25">
      <c r="A122" s="226" t="s">
        <v>210</v>
      </c>
      <c r="B122" s="29">
        <v>2</v>
      </c>
      <c r="C122" s="51"/>
      <c r="D122" s="303" t="s">
        <v>30</v>
      </c>
      <c r="E122" s="389"/>
      <c r="F122" s="51"/>
      <c r="G122" s="303" t="s">
        <v>182</v>
      </c>
      <c r="H122" s="389"/>
      <c r="I122" s="65" t="s">
        <v>227</v>
      </c>
      <c r="J122" s="389"/>
      <c r="K122" s="155" t="s">
        <v>181</v>
      </c>
      <c r="L122" s="389"/>
      <c r="M122" s="51"/>
      <c r="N122" s="389"/>
      <c r="O122" s="29"/>
      <c r="P122" s="29"/>
      <c r="Q122" s="391" t="s">
        <v>444</v>
      </c>
      <c r="R122" s="29"/>
      <c r="S122" s="389"/>
      <c r="T122" s="291" t="s">
        <v>389</v>
      </c>
      <c r="U122" s="291" t="s">
        <v>366</v>
      </c>
      <c r="V122" s="37"/>
      <c r="W122" s="37"/>
      <c r="X122" s="37"/>
      <c r="Y122" s="37"/>
    </row>
    <row r="123" spans="1:25" x14ac:dyDescent="0.25">
      <c r="A123" s="226" t="s">
        <v>210</v>
      </c>
      <c r="B123" s="29">
        <v>3</v>
      </c>
      <c r="C123" s="29"/>
      <c r="D123" s="389"/>
      <c r="E123" s="303" t="s">
        <v>182</v>
      </c>
      <c r="F123" s="155" t="s">
        <v>181</v>
      </c>
      <c r="G123" s="51"/>
      <c r="H123" s="389"/>
      <c r="I123" s="292" t="s">
        <v>293</v>
      </c>
      <c r="J123" s="292" t="s">
        <v>437</v>
      </c>
      <c r="K123" s="292" t="s">
        <v>393</v>
      </c>
      <c r="L123" s="65" t="s">
        <v>227</v>
      </c>
      <c r="M123" s="29"/>
      <c r="N123" s="155" t="s">
        <v>180</v>
      </c>
      <c r="O123" s="389"/>
      <c r="P123" s="29"/>
      <c r="Q123" s="389"/>
      <c r="R123" s="389"/>
      <c r="S123" s="297" t="s">
        <v>455</v>
      </c>
      <c r="T123" s="389"/>
      <c r="U123" s="389"/>
      <c r="V123" s="389"/>
      <c r="W123" s="37"/>
      <c r="X123" s="37"/>
      <c r="Y123" s="37"/>
    </row>
    <row r="124" spans="1:25" x14ac:dyDescent="0.25">
      <c r="A124" s="226" t="s">
        <v>210</v>
      </c>
      <c r="B124" s="29">
        <v>4</v>
      </c>
      <c r="C124" s="389"/>
      <c r="D124" s="29"/>
      <c r="E124" s="389"/>
      <c r="F124" s="389"/>
      <c r="G124" s="389"/>
      <c r="H124" s="389"/>
      <c r="I124" s="155" t="s">
        <v>181</v>
      </c>
      <c r="J124" s="29"/>
      <c r="K124" s="294" t="s">
        <v>310</v>
      </c>
      <c r="L124" s="155" t="s">
        <v>180</v>
      </c>
      <c r="M124" s="303" t="s">
        <v>182</v>
      </c>
      <c r="N124" s="51"/>
      <c r="O124" s="389"/>
      <c r="P124" s="29"/>
      <c r="Q124" s="389"/>
      <c r="R124" s="389"/>
      <c r="S124" s="37"/>
      <c r="T124" s="37"/>
      <c r="U124" s="37"/>
      <c r="V124" s="37"/>
      <c r="W124" s="291" t="s">
        <v>389</v>
      </c>
      <c r="X124" s="291" t="s">
        <v>367</v>
      </c>
      <c r="Y124" s="291" t="s">
        <v>394</v>
      </c>
    </row>
    <row r="125" spans="1:25" x14ac:dyDescent="0.25">
      <c r="A125" s="226" t="s">
        <v>210</v>
      </c>
      <c r="B125" s="29">
        <v>5</v>
      </c>
      <c r="C125" s="51"/>
      <c r="D125" s="389"/>
      <c r="E125" s="389"/>
      <c r="F125" s="29"/>
      <c r="G125" s="29"/>
      <c r="H125" s="29"/>
      <c r="I125" s="293" t="s">
        <v>442</v>
      </c>
      <c r="J125" s="155" t="s">
        <v>180</v>
      </c>
      <c r="K125" s="65" t="s">
        <v>227</v>
      </c>
      <c r="L125" s="389"/>
      <c r="M125" s="389"/>
      <c r="N125" s="51"/>
      <c r="O125" s="389"/>
      <c r="P125" s="389"/>
      <c r="Q125" s="291" t="s">
        <v>391</v>
      </c>
      <c r="R125" s="291" t="s">
        <v>367</v>
      </c>
      <c r="S125" s="389"/>
      <c r="T125" s="37"/>
      <c r="U125" s="37"/>
      <c r="V125" s="37"/>
      <c r="W125" s="37"/>
      <c r="X125" s="37"/>
      <c r="Y125" s="37"/>
    </row>
    <row r="126" spans="1:25" x14ac:dyDescent="0.25">
      <c r="A126" s="226" t="s">
        <v>210</v>
      </c>
      <c r="B126" s="29">
        <v>6</v>
      </c>
      <c r="C126" s="65"/>
      <c r="D126" s="65"/>
      <c r="E126" s="65"/>
      <c r="F126" s="65"/>
      <c r="G126" s="65"/>
      <c r="H126" s="65"/>
      <c r="I126" s="51"/>
      <c r="J126" s="51"/>
      <c r="K126" s="294" t="s">
        <v>64</v>
      </c>
      <c r="L126" s="51"/>
      <c r="M126" s="291" t="s">
        <v>407</v>
      </c>
      <c r="N126" s="291" t="s">
        <v>394</v>
      </c>
      <c r="O126" s="51"/>
      <c r="P126" s="389"/>
      <c r="Q126" s="66" t="s">
        <v>103</v>
      </c>
      <c r="R126" s="65"/>
      <c r="S126" s="389"/>
      <c r="T126" s="65"/>
      <c r="U126" s="65"/>
      <c r="V126" s="65"/>
      <c r="W126" s="65"/>
      <c r="X126" s="65"/>
      <c r="Y126" s="65"/>
    </row>
    <row r="127" spans="1:25" x14ac:dyDescent="0.25">
      <c r="A127" s="226" t="s">
        <v>210</v>
      </c>
      <c r="B127" s="29">
        <v>7</v>
      </c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</row>
    <row r="128" spans="1:25" x14ac:dyDescent="0.25">
      <c r="A128" s="227" t="s">
        <v>211</v>
      </c>
      <c r="B128" s="29">
        <v>1</v>
      </c>
      <c r="C128" s="65" t="s">
        <v>227</v>
      </c>
      <c r="D128" s="51"/>
      <c r="E128" s="303" t="s">
        <v>182</v>
      </c>
      <c r="F128" s="290" t="s">
        <v>436</v>
      </c>
      <c r="G128" s="51"/>
      <c r="H128" s="51"/>
      <c r="I128" s="51"/>
      <c r="J128" s="155" t="s">
        <v>180</v>
      </c>
      <c r="K128" s="155" t="s">
        <v>181</v>
      </c>
      <c r="L128" s="51"/>
      <c r="M128" s="51"/>
      <c r="N128" s="51"/>
      <c r="O128" s="51"/>
      <c r="P128" s="51"/>
      <c r="Q128" s="51"/>
      <c r="R128" s="51"/>
      <c r="S128" s="395" t="s">
        <v>413</v>
      </c>
      <c r="T128" s="37"/>
      <c r="U128" s="37"/>
      <c r="V128" s="37"/>
      <c r="W128" s="37"/>
      <c r="X128" s="37"/>
      <c r="Y128" s="37"/>
    </row>
    <row r="129" spans="1:25" x14ac:dyDescent="0.25">
      <c r="A129" s="227" t="s">
        <v>211</v>
      </c>
      <c r="B129" s="29">
        <v>2</v>
      </c>
      <c r="C129" s="303" t="s">
        <v>30</v>
      </c>
      <c r="D129" s="51"/>
      <c r="E129" s="51"/>
      <c r="F129" s="51"/>
      <c r="G129" s="303" t="s">
        <v>182</v>
      </c>
      <c r="H129" s="51"/>
      <c r="I129" s="155" t="s">
        <v>181</v>
      </c>
      <c r="J129" s="51"/>
      <c r="K129" s="51"/>
      <c r="L129" s="155" t="s">
        <v>180</v>
      </c>
      <c r="M129" s="51"/>
      <c r="N129" s="51"/>
      <c r="O129" s="65" t="s">
        <v>227</v>
      </c>
      <c r="P129" s="51"/>
      <c r="Q129" s="51"/>
      <c r="R129" s="51"/>
      <c r="S129" s="395" t="s">
        <v>456</v>
      </c>
      <c r="T129" s="37"/>
      <c r="U129" s="37"/>
      <c r="V129" s="37"/>
      <c r="W129" s="291" t="s">
        <v>389</v>
      </c>
      <c r="X129" s="291" t="s">
        <v>367</v>
      </c>
      <c r="Y129" s="291" t="s">
        <v>394</v>
      </c>
    </row>
    <row r="130" spans="1:25" x14ac:dyDescent="0.25">
      <c r="A130" s="227" t="s">
        <v>211</v>
      </c>
      <c r="B130" s="29">
        <v>3</v>
      </c>
      <c r="C130" s="51"/>
      <c r="D130" s="303" t="s">
        <v>30</v>
      </c>
      <c r="E130" s="65" t="s">
        <v>227</v>
      </c>
      <c r="F130" s="155" t="s">
        <v>181</v>
      </c>
      <c r="G130" s="51"/>
      <c r="H130" s="51"/>
      <c r="I130" s="51"/>
      <c r="J130" s="51"/>
      <c r="K130" s="51"/>
      <c r="L130" s="51"/>
      <c r="M130" s="303" t="s">
        <v>182</v>
      </c>
      <c r="N130" s="155" t="s">
        <v>180</v>
      </c>
      <c r="O130" s="292" t="s">
        <v>386</v>
      </c>
      <c r="P130" s="292" t="s">
        <v>394</v>
      </c>
      <c r="Q130" s="51"/>
      <c r="R130" s="51"/>
      <c r="S130" s="297" t="s">
        <v>454</v>
      </c>
      <c r="T130" s="37"/>
      <c r="U130" s="37"/>
      <c r="V130" s="290" t="s">
        <v>435</v>
      </c>
      <c r="W130" s="37"/>
      <c r="X130" s="37"/>
      <c r="Y130" s="37"/>
    </row>
    <row r="131" spans="1:25" x14ac:dyDescent="0.25">
      <c r="A131" s="227" t="s">
        <v>211</v>
      </c>
      <c r="B131" s="29">
        <v>4</v>
      </c>
      <c r="C131" s="51"/>
      <c r="D131" s="65" t="s">
        <v>227</v>
      </c>
      <c r="E131" s="51"/>
      <c r="F131" s="51"/>
      <c r="G131" s="51"/>
      <c r="H131" s="303" t="s">
        <v>182</v>
      </c>
      <c r="I131" s="51"/>
      <c r="J131" s="51"/>
      <c r="K131" s="51"/>
      <c r="L131" s="51"/>
      <c r="M131" s="291" t="s">
        <v>407</v>
      </c>
      <c r="N131" s="291" t="s">
        <v>394</v>
      </c>
      <c r="O131" s="293" t="s">
        <v>365</v>
      </c>
      <c r="P131" s="155" t="s">
        <v>181</v>
      </c>
      <c r="Q131" s="382" t="s">
        <v>449</v>
      </c>
      <c r="R131" s="51"/>
      <c r="S131" s="51"/>
      <c r="T131" s="37"/>
      <c r="U131" s="37"/>
      <c r="V131" s="37"/>
      <c r="W131" s="37"/>
      <c r="X131" s="37"/>
      <c r="Y131" s="37"/>
    </row>
    <row r="132" spans="1:25" x14ac:dyDescent="0.25">
      <c r="A132" s="227" t="s">
        <v>211</v>
      </c>
      <c r="B132" s="29">
        <v>5</v>
      </c>
      <c r="C132" s="291" t="s">
        <v>364</v>
      </c>
      <c r="D132" s="291" t="s">
        <v>404</v>
      </c>
      <c r="E132" s="290" t="s">
        <v>367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155" t="s">
        <v>181</v>
      </c>
      <c r="P132" s="294" t="s">
        <v>310</v>
      </c>
      <c r="Q132" s="383" t="s">
        <v>450</v>
      </c>
      <c r="R132" s="51"/>
      <c r="S132" s="51"/>
      <c r="T132" s="37"/>
      <c r="U132" s="37"/>
      <c r="V132" s="37"/>
      <c r="W132" s="37"/>
      <c r="X132" s="37"/>
      <c r="Y132" s="37"/>
    </row>
    <row r="133" spans="1:25" x14ac:dyDescent="0.25">
      <c r="A133" s="227" t="s">
        <v>211</v>
      </c>
      <c r="B133" s="29">
        <v>6</v>
      </c>
      <c r="C133" s="51"/>
      <c r="D133" s="51"/>
      <c r="E133" s="51"/>
      <c r="F133" s="51"/>
      <c r="G133" s="51"/>
      <c r="H133" s="51"/>
      <c r="I133" s="51"/>
      <c r="J133" s="51"/>
      <c r="K133" s="51"/>
      <c r="L133" s="290" t="s">
        <v>204</v>
      </c>
      <c r="M133" s="51"/>
      <c r="N133" s="51"/>
      <c r="O133" s="51"/>
      <c r="P133" s="294" t="s">
        <v>64</v>
      </c>
      <c r="Q133" s="393" t="s">
        <v>448</v>
      </c>
      <c r="R133" s="66" t="s">
        <v>103</v>
      </c>
      <c r="S133" s="51"/>
      <c r="T133" s="65"/>
      <c r="U133" s="65"/>
      <c r="V133" s="65"/>
      <c r="W133" s="65"/>
      <c r="X133" s="65"/>
      <c r="Y133" s="65"/>
    </row>
    <row r="134" spans="1:25" x14ac:dyDescent="0.25">
      <c r="A134" s="227" t="s">
        <v>211</v>
      </c>
      <c r="B134" s="29">
        <v>7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383" t="s">
        <v>88</v>
      </c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</row>
    <row r="135" spans="1:25" x14ac:dyDescent="0.25">
      <c r="A135" s="228" t="s">
        <v>212</v>
      </c>
      <c r="B135" s="29">
        <v>1</v>
      </c>
      <c r="C135" s="51"/>
      <c r="D135" s="51"/>
      <c r="E135" s="51"/>
      <c r="F135" s="51"/>
      <c r="G135" s="303" t="s">
        <v>182</v>
      </c>
      <c r="H135" s="51"/>
      <c r="I135" s="51"/>
      <c r="J135" s="51"/>
      <c r="K135" s="51"/>
      <c r="L135" s="51"/>
      <c r="M135" s="51"/>
      <c r="N135" s="51"/>
      <c r="O135" s="155" t="s">
        <v>181</v>
      </c>
      <c r="P135" s="51"/>
      <c r="Q135" s="382" t="s">
        <v>449</v>
      </c>
      <c r="R135" s="394" t="s">
        <v>350</v>
      </c>
      <c r="S135" s="290" t="s">
        <v>204</v>
      </c>
      <c r="T135" s="51"/>
      <c r="U135" s="51"/>
      <c r="V135" s="51"/>
      <c r="W135" s="51"/>
      <c r="X135" s="51"/>
      <c r="Y135" s="51"/>
    </row>
    <row r="136" spans="1:25" x14ac:dyDescent="0.25">
      <c r="A136" s="228" t="s">
        <v>212</v>
      </c>
      <c r="B136" s="29">
        <v>2</v>
      </c>
      <c r="C136" s="51"/>
      <c r="D136" s="51"/>
      <c r="E136" s="303" t="s">
        <v>182</v>
      </c>
      <c r="F136" s="51"/>
      <c r="G136" s="51"/>
      <c r="H136" s="51"/>
      <c r="I136" s="51"/>
      <c r="J136" s="155" t="s">
        <v>180</v>
      </c>
      <c r="K136" s="51"/>
      <c r="L136" s="51"/>
      <c r="M136" s="51"/>
      <c r="N136" s="51"/>
      <c r="O136" s="51"/>
      <c r="P136" s="155" t="s">
        <v>181</v>
      </c>
      <c r="Q136" s="51"/>
      <c r="R136" s="394" t="s">
        <v>349</v>
      </c>
      <c r="S136" s="51"/>
      <c r="T136" s="291" t="s">
        <v>389</v>
      </c>
      <c r="U136" s="291" t="s">
        <v>366</v>
      </c>
      <c r="V136" s="51"/>
      <c r="W136" s="51"/>
      <c r="X136" s="51"/>
      <c r="Y136" s="51"/>
    </row>
    <row r="137" spans="1:25" x14ac:dyDescent="0.25">
      <c r="A137" s="228" t="s">
        <v>212</v>
      </c>
      <c r="B137" s="29">
        <v>3</v>
      </c>
      <c r="C137" s="303" t="s">
        <v>30</v>
      </c>
      <c r="D137" s="51"/>
      <c r="E137" s="51"/>
      <c r="F137" s="51"/>
      <c r="G137" s="291" t="s">
        <v>394</v>
      </c>
      <c r="H137" s="291" t="s">
        <v>158</v>
      </c>
      <c r="J137" s="293" t="s">
        <v>365</v>
      </c>
      <c r="K137" s="51"/>
      <c r="L137" s="155" t="s">
        <v>180</v>
      </c>
      <c r="M137" s="303" t="s">
        <v>182</v>
      </c>
      <c r="N137" s="51"/>
      <c r="O137" s="51"/>
      <c r="P137" s="51"/>
      <c r="Q137" s="51"/>
      <c r="R137" s="51"/>
      <c r="S137" s="155" t="s">
        <v>181</v>
      </c>
      <c r="T137" s="37"/>
      <c r="U137" s="37"/>
      <c r="V137" s="37"/>
      <c r="W137" s="37"/>
      <c r="X137" s="37"/>
      <c r="Y137" s="37"/>
    </row>
    <row r="138" spans="1:25" x14ac:dyDescent="0.25">
      <c r="A138" s="228" t="s">
        <v>212</v>
      </c>
      <c r="B138" s="29">
        <v>4</v>
      </c>
      <c r="C138" s="51"/>
      <c r="D138" s="303" t="s">
        <v>30</v>
      </c>
      <c r="E138" s="51"/>
      <c r="F138" s="155" t="s">
        <v>181</v>
      </c>
      <c r="G138" s="51"/>
      <c r="H138" s="303" t="s">
        <v>182</v>
      </c>
      <c r="I138" s="292" t="s">
        <v>392</v>
      </c>
      <c r="J138" s="292" t="s">
        <v>283</v>
      </c>
      <c r="K138" s="292" t="s">
        <v>393</v>
      </c>
      <c r="L138" s="51"/>
      <c r="M138" s="51"/>
      <c r="N138" s="51"/>
      <c r="O138" s="51"/>
      <c r="P138" s="51"/>
      <c r="Q138" s="51"/>
      <c r="R138" s="155" t="s">
        <v>180</v>
      </c>
      <c r="S138" s="51"/>
      <c r="T138" s="37"/>
      <c r="U138" s="37"/>
      <c r="V138" s="37"/>
      <c r="W138" s="37"/>
      <c r="X138" s="37"/>
      <c r="Y138" s="37"/>
    </row>
    <row r="139" spans="1:25" x14ac:dyDescent="0.25">
      <c r="A139" s="228" t="s">
        <v>212</v>
      </c>
      <c r="B139" s="29">
        <v>5</v>
      </c>
      <c r="C139" s="51"/>
      <c r="D139" s="51"/>
      <c r="E139" s="51"/>
      <c r="F139" s="51"/>
      <c r="G139" s="51"/>
      <c r="H139" s="51"/>
      <c r="I139" s="51"/>
      <c r="J139" s="51"/>
      <c r="K139" s="155" t="s">
        <v>181</v>
      </c>
      <c r="L139" s="51"/>
      <c r="M139" s="51"/>
      <c r="N139" s="155" t="s">
        <v>180</v>
      </c>
      <c r="O139" s="51"/>
      <c r="P139" s="51"/>
      <c r="Q139" s="291" t="s">
        <v>391</v>
      </c>
      <c r="R139" s="291" t="s">
        <v>367</v>
      </c>
      <c r="S139" s="51"/>
      <c r="T139" s="37"/>
      <c r="U139" s="37"/>
      <c r="V139" s="37"/>
      <c r="W139" s="37"/>
      <c r="X139" s="37"/>
      <c r="Y139" s="37"/>
    </row>
    <row r="140" spans="1:25" x14ac:dyDescent="0.25">
      <c r="A140" s="228" t="s">
        <v>212</v>
      </c>
      <c r="B140" s="29">
        <v>6</v>
      </c>
      <c r="C140" s="51"/>
      <c r="D140" s="51"/>
      <c r="E140" s="51"/>
      <c r="F140" s="51"/>
      <c r="G140" s="51"/>
      <c r="H140" s="51"/>
      <c r="I140" s="155" t="s">
        <v>181</v>
      </c>
      <c r="J140" s="51"/>
      <c r="K140" s="51"/>
      <c r="L140" s="51"/>
      <c r="M140" s="51"/>
      <c r="N140" s="51"/>
      <c r="O140" s="291" t="s">
        <v>385</v>
      </c>
      <c r="P140" s="291" t="s">
        <v>394</v>
      </c>
      <c r="Q140" s="392" t="s">
        <v>446</v>
      </c>
      <c r="R140" s="51"/>
      <c r="S140" s="51"/>
      <c r="T140" s="65"/>
      <c r="U140" s="65"/>
      <c r="V140" s="65"/>
      <c r="W140" s="65"/>
      <c r="X140" s="65"/>
      <c r="Y140" s="65"/>
    </row>
    <row r="141" spans="1:25" x14ac:dyDescent="0.25">
      <c r="A141" s="228" t="s">
        <v>212</v>
      </c>
      <c r="B141" s="29">
        <v>7</v>
      </c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</row>
    <row r="142" spans="1:25" x14ac:dyDescent="0.25">
      <c r="A142" s="229" t="s">
        <v>213</v>
      </c>
      <c r="B142" s="29">
        <v>1</v>
      </c>
      <c r="C142" s="37"/>
      <c r="D142" s="303" t="s">
        <v>30</v>
      </c>
      <c r="E142" s="37"/>
      <c r="F142" s="65" t="s">
        <v>227</v>
      </c>
      <c r="G142" s="293" t="s">
        <v>371</v>
      </c>
      <c r="I142" s="155" t="s">
        <v>181</v>
      </c>
      <c r="J142" s="37"/>
      <c r="K142" s="37"/>
      <c r="L142" s="37"/>
      <c r="M142" s="303" t="s">
        <v>182</v>
      </c>
      <c r="N142" s="155" t="s">
        <v>180</v>
      </c>
      <c r="O142" s="37"/>
      <c r="P142" s="37"/>
      <c r="Q142" s="37"/>
      <c r="R142" s="37"/>
      <c r="S142" s="37"/>
      <c r="T142" s="291" t="s">
        <v>389</v>
      </c>
      <c r="U142" s="291" t="s">
        <v>366</v>
      </c>
      <c r="V142" s="37"/>
      <c r="W142" s="37"/>
      <c r="X142" s="37"/>
      <c r="Y142" s="37"/>
    </row>
    <row r="143" spans="1:25" x14ac:dyDescent="0.25">
      <c r="A143" s="229" t="s">
        <v>213</v>
      </c>
      <c r="B143" s="29">
        <v>2</v>
      </c>
      <c r="C143" s="303" t="s">
        <v>30</v>
      </c>
      <c r="D143" s="37"/>
      <c r="E143" s="37"/>
      <c r="F143" s="65" t="s">
        <v>227</v>
      </c>
      <c r="G143" s="292" t="s">
        <v>293</v>
      </c>
      <c r="H143" s="292" t="s">
        <v>158</v>
      </c>
      <c r="I143" s="37"/>
      <c r="J143" s="37"/>
      <c r="K143" s="155" t="s">
        <v>181</v>
      </c>
      <c r="L143" s="37"/>
      <c r="M143" s="37"/>
      <c r="N143" s="37"/>
      <c r="O143" s="37"/>
      <c r="P143" s="37"/>
      <c r="Q143" s="37"/>
      <c r="R143" s="155" t="s">
        <v>180</v>
      </c>
      <c r="S143" s="37"/>
      <c r="T143" s="37"/>
      <c r="U143" s="37"/>
      <c r="V143" s="290" t="s">
        <v>435</v>
      </c>
      <c r="W143" s="37"/>
      <c r="X143" s="37"/>
      <c r="Y143" s="37"/>
    </row>
    <row r="144" spans="1:25" x14ac:dyDescent="0.25">
      <c r="A144" s="229" t="s">
        <v>213</v>
      </c>
      <c r="B144" s="29">
        <v>3</v>
      </c>
      <c r="C144" s="37"/>
      <c r="D144" s="37"/>
      <c r="E144" s="37"/>
      <c r="F144" s="293" t="s">
        <v>440</v>
      </c>
      <c r="G144" s="37"/>
      <c r="H144" s="303" t="s">
        <v>182</v>
      </c>
      <c r="I144" s="37"/>
      <c r="J144" s="155" t="s">
        <v>180</v>
      </c>
      <c r="K144" s="37"/>
      <c r="L144" s="37"/>
      <c r="M144" s="65" t="s">
        <v>227</v>
      </c>
      <c r="N144" s="37"/>
      <c r="O144" s="37"/>
      <c r="P144" s="37"/>
      <c r="Q144" s="37"/>
      <c r="R144" s="37"/>
      <c r="S144" s="155" t="s">
        <v>181</v>
      </c>
      <c r="T144" s="37"/>
      <c r="U144" s="37"/>
      <c r="V144" s="37"/>
      <c r="W144" s="291" t="s">
        <v>389</v>
      </c>
      <c r="X144" s="291" t="s">
        <v>367</v>
      </c>
      <c r="Y144" s="291" t="s">
        <v>394</v>
      </c>
    </row>
    <row r="145" spans="1:25" x14ac:dyDescent="0.25">
      <c r="A145" s="229" t="s">
        <v>213</v>
      </c>
      <c r="B145" s="29">
        <v>4</v>
      </c>
      <c r="C145" s="291" t="s">
        <v>364</v>
      </c>
      <c r="D145" s="291" t="s">
        <v>404</v>
      </c>
      <c r="E145" s="290" t="s">
        <v>367</v>
      </c>
      <c r="F145" s="155" t="s">
        <v>181</v>
      </c>
      <c r="G145" s="303" t="s">
        <v>182</v>
      </c>
      <c r="H145" s="294" t="s">
        <v>310</v>
      </c>
      <c r="I145" s="37"/>
      <c r="J145" s="37"/>
      <c r="K145" s="37"/>
      <c r="L145" s="37"/>
      <c r="M145" s="37"/>
      <c r="N145" s="37"/>
      <c r="O145" s="37"/>
      <c r="P145" s="37"/>
      <c r="Q145" s="382" t="s">
        <v>449</v>
      </c>
      <c r="R145" s="37"/>
      <c r="S145" s="37"/>
      <c r="T145" s="37"/>
      <c r="U145" s="37"/>
      <c r="V145" s="37"/>
      <c r="W145" s="37"/>
      <c r="X145" s="37"/>
      <c r="Y145" s="37"/>
    </row>
    <row r="146" spans="1:25" x14ac:dyDescent="0.25">
      <c r="A146" s="229" t="s">
        <v>213</v>
      </c>
      <c r="B146" s="29">
        <v>5</v>
      </c>
      <c r="C146" s="37"/>
      <c r="D146" s="37"/>
      <c r="E146" s="303" t="s">
        <v>182</v>
      </c>
      <c r="F146" s="292" t="s">
        <v>441</v>
      </c>
      <c r="G146" s="37"/>
      <c r="H146" s="65" t="s">
        <v>227</v>
      </c>
      <c r="I146" s="37"/>
      <c r="J146" s="37"/>
      <c r="K146" s="37"/>
      <c r="L146" s="37"/>
      <c r="M146" s="37"/>
      <c r="N146" s="37"/>
      <c r="O146" s="155" t="s">
        <v>181</v>
      </c>
      <c r="P146" s="37"/>
      <c r="Q146" s="381" t="s">
        <v>447</v>
      </c>
      <c r="R146" s="37"/>
      <c r="S146" s="37"/>
      <c r="T146" s="37"/>
      <c r="U146" s="37"/>
      <c r="V146" s="37"/>
      <c r="W146" s="37"/>
      <c r="X146" s="37"/>
      <c r="Y146" s="37"/>
    </row>
    <row r="147" spans="1:25" x14ac:dyDescent="0.25">
      <c r="A147" s="229" t="s">
        <v>213</v>
      </c>
      <c r="B147" s="29">
        <v>6</v>
      </c>
      <c r="C147" s="65"/>
      <c r="D147" s="65"/>
      <c r="E147" s="65"/>
      <c r="F147" s="37"/>
      <c r="G147" s="37"/>
      <c r="H147" s="294" t="s">
        <v>64</v>
      </c>
      <c r="I147" s="291" t="s">
        <v>392</v>
      </c>
      <c r="J147" s="291" t="s">
        <v>437</v>
      </c>
      <c r="K147" s="291" t="s">
        <v>393</v>
      </c>
      <c r="L147" s="155" t="s">
        <v>180</v>
      </c>
      <c r="M147" s="37"/>
      <c r="N147" s="37"/>
      <c r="O147" s="37"/>
      <c r="P147" s="155" t="s">
        <v>181</v>
      </c>
      <c r="Q147" s="37"/>
      <c r="R147" s="65"/>
      <c r="S147" s="37"/>
      <c r="T147" s="65"/>
      <c r="U147" s="65"/>
      <c r="V147" s="65"/>
      <c r="W147" s="65"/>
      <c r="X147" s="65"/>
      <c r="Y147" s="65"/>
    </row>
    <row r="148" spans="1:25" x14ac:dyDescent="0.25">
      <c r="A148" s="229" t="s">
        <v>213</v>
      </c>
      <c r="B148" s="29">
        <v>7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1:25" x14ac:dyDescent="0.25">
      <c r="A149" s="230" t="s">
        <v>214</v>
      </c>
      <c r="B149" s="29">
        <v>1</v>
      </c>
      <c r="C149" s="37"/>
      <c r="D149" s="37"/>
      <c r="E149" s="37"/>
      <c r="F149" s="37"/>
      <c r="G149" s="65" t="s">
        <v>227</v>
      </c>
      <c r="H149" s="37"/>
      <c r="I149" s="37"/>
      <c r="J149" s="37"/>
      <c r="K149" s="37"/>
      <c r="L149" s="155" t="s">
        <v>180</v>
      </c>
      <c r="M149" s="293" t="s">
        <v>283</v>
      </c>
      <c r="O149" s="37"/>
      <c r="P149" s="155" t="s">
        <v>181</v>
      </c>
      <c r="Q149" s="37"/>
      <c r="R149" s="37"/>
      <c r="S149" s="37"/>
      <c r="T149" s="37"/>
      <c r="U149" s="37"/>
      <c r="V149" s="37"/>
      <c r="W149" s="37"/>
      <c r="X149" s="37"/>
      <c r="Y149" s="37"/>
    </row>
    <row r="150" spans="1:25" x14ac:dyDescent="0.25">
      <c r="A150" s="230" t="s">
        <v>214</v>
      </c>
      <c r="B150" s="29">
        <v>2</v>
      </c>
      <c r="C150" s="37"/>
      <c r="D150" s="303" t="s">
        <v>30</v>
      </c>
      <c r="E150" s="37"/>
      <c r="F150" s="37"/>
      <c r="G150" s="65" t="s">
        <v>227</v>
      </c>
      <c r="H150" s="37"/>
      <c r="I150" s="37"/>
      <c r="J150" s="37"/>
      <c r="K150" s="37"/>
      <c r="L150" s="37"/>
      <c r="M150" s="292" t="s">
        <v>443</v>
      </c>
      <c r="N150" s="292" t="s">
        <v>394</v>
      </c>
      <c r="O150" s="155" t="s">
        <v>181</v>
      </c>
      <c r="P150" s="37"/>
      <c r="Q150" s="37"/>
      <c r="R150" s="155" t="s">
        <v>180</v>
      </c>
      <c r="S150" s="290" t="s">
        <v>204</v>
      </c>
      <c r="T150" s="37"/>
      <c r="U150" s="37"/>
      <c r="V150" s="37"/>
      <c r="W150" s="37"/>
      <c r="X150" s="37"/>
      <c r="Y150" s="37"/>
    </row>
    <row r="151" spans="1:25" x14ac:dyDescent="0.25">
      <c r="A151" s="230" t="s">
        <v>214</v>
      </c>
      <c r="B151" s="29">
        <v>3</v>
      </c>
      <c r="C151" s="303" t="s">
        <v>30</v>
      </c>
      <c r="D151" s="37"/>
      <c r="E151" s="37"/>
      <c r="F151" s="37"/>
      <c r="G151" s="37"/>
      <c r="H151" s="37"/>
      <c r="I151" s="37"/>
      <c r="J151" s="65" t="s">
        <v>227</v>
      </c>
      <c r="K151" s="37"/>
      <c r="L151" s="293" t="s">
        <v>282</v>
      </c>
      <c r="M151" s="303" t="s">
        <v>182</v>
      </c>
      <c r="N151" s="37"/>
      <c r="O151" s="291" t="s">
        <v>385</v>
      </c>
      <c r="P151" s="291" t="s">
        <v>394</v>
      </c>
      <c r="Q151" s="382" t="s">
        <v>449</v>
      </c>
      <c r="R151" s="37"/>
      <c r="S151" s="155" t="s">
        <v>181</v>
      </c>
      <c r="T151" s="37"/>
      <c r="U151" s="37"/>
      <c r="V151" s="37"/>
      <c r="W151" s="37"/>
      <c r="X151" s="37"/>
      <c r="Y151" s="37"/>
    </row>
    <row r="152" spans="1:25" x14ac:dyDescent="0.25">
      <c r="A152" s="230" t="s">
        <v>214</v>
      </c>
      <c r="B152" s="29">
        <v>4</v>
      </c>
      <c r="C152" s="37"/>
      <c r="D152" s="37"/>
      <c r="E152" s="303" t="s">
        <v>182</v>
      </c>
      <c r="F152" s="155" t="s">
        <v>181</v>
      </c>
      <c r="G152" s="291" t="s">
        <v>394</v>
      </c>
      <c r="H152" s="291" t="s">
        <v>158</v>
      </c>
      <c r="I152" s="37"/>
      <c r="J152" s="65" t="s">
        <v>227</v>
      </c>
      <c r="K152" s="37"/>
      <c r="L152" s="293" t="s">
        <v>397</v>
      </c>
      <c r="M152" s="37"/>
      <c r="N152" s="155" t="s">
        <v>180</v>
      </c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 spans="1:25" x14ac:dyDescent="0.25">
      <c r="A153" s="230" t="s">
        <v>214</v>
      </c>
      <c r="B153" s="29">
        <v>5</v>
      </c>
      <c r="C153" s="291" t="s">
        <v>364</v>
      </c>
      <c r="D153" s="291" t="s">
        <v>404</v>
      </c>
      <c r="E153" s="290" t="s">
        <v>367</v>
      </c>
      <c r="F153" s="37"/>
      <c r="G153" s="37"/>
      <c r="H153" s="303" t="s">
        <v>182</v>
      </c>
      <c r="I153" s="155" t="s">
        <v>181</v>
      </c>
      <c r="J153" s="37"/>
      <c r="K153" s="37"/>
      <c r="L153" s="37"/>
      <c r="M153" s="37"/>
      <c r="N153" s="294" t="s">
        <v>310</v>
      </c>
      <c r="O153" s="37"/>
      <c r="P153" s="37"/>
      <c r="Q153" s="383" t="s">
        <v>450</v>
      </c>
      <c r="R153" s="37"/>
      <c r="S153" s="37"/>
      <c r="T153" s="65"/>
      <c r="U153" s="65"/>
      <c r="V153" s="65"/>
      <c r="W153" s="65"/>
      <c r="X153" s="65"/>
      <c r="Y153" s="65"/>
    </row>
    <row r="154" spans="1:25" x14ac:dyDescent="0.25">
      <c r="A154" s="230" t="s">
        <v>214</v>
      </c>
      <c r="B154" s="29">
        <v>6</v>
      </c>
      <c r="C154" s="65"/>
      <c r="D154" s="65"/>
      <c r="E154" s="65"/>
      <c r="F154" s="290" t="s">
        <v>436</v>
      </c>
      <c r="G154" s="303" t="s">
        <v>182</v>
      </c>
      <c r="H154" s="37"/>
      <c r="I154" s="37"/>
      <c r="J154" s="155" t="s">
        <v>180</v>
      </c>
      <c r="K154" s="155" t="s">
        <v>181</v>
      </c>
      <c r="L154" s="37"/>
      <c r="M154" s="37"/>
      <c r="N154" s="294" t="s">
        <v>64</v>
      </c>
      <c r="O154" s="37"/>
      <c r="P154" s="37"/>
      <c r="Q154" s="37"/>
      <c r="R154" s="65"/>
      <c r="S154" s="37"/>
      <c r="T154" s="65"/>
      <c r="U154" s="65"/>
      <c r="V154" s="65"/>
      <c r="W154" s="65"/>
      <c r="X154" s="65"/>
      <c r="Y154" s="65"/>
    </row>
    <row r="155" spans="1:25" x14ac:dyDescent="0.25">
      <c r="A155" s="230" t="s">
        <v>214</v>
      </c>
      <c r="B155" s="29">
        <v>7</v>
      </c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</row>
    <row r="157" spans="1:25" x14ac:dyDescent="0.25">
      <c r="A157" s="320">
        <f>A118+1</f>
        <v>2405</v>
      </c>
      <c r="B157" s="343"/>
      <c r="C157" s="344">
        <v>45534</v>
      </c>
      <c r="D157" s="345">
        <v>0.80555555555555547</v>
      </c>
      <c r="E157" s="346" t="s">
        <v>460</v>
      </c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</row>
    <row r="159" spans="1:25" x14ac:dyDescent="0.25">
      <c r="A159" s="225" t="s">
        <v>2</v>
      </c>
      <c r="B159" s="37" t="s">
        <v>3</v>
      </c>
      <c r="C159" s="20" t="s">
        <v>73</v>
      </c>
      <c r="D159" s="20" t="s">
        <v>105</v>
      </c>
      <c r="E159" s="20" t="s">
        <v>267</v>
      </c>
      <c r="F159" s="21" t="s">
        <v>74</v>
      </c>
      <c r="G159" s="21" t="s">
        <v>248</v>
      </c>
      <c r="H159" s="21" t="s">
        <v>14</v>
      </c>
      <c r="I159" s="22" t="s">
        <v>75</v>
      </c>
      <c r="J159" s="22" t="s">
        <v>76</v>
      </c>
      <c r="K159" s="22" t="s">
        <v>15</v>
      </c>
      <c r="L159" s="23" t="s">
        <v>77</v>
      </c>
      <c r="M159" s="23" t="s">
        <v>78</v>
      </c>
      <c r="N159" s="23" t="s">
        <v>268</v>
      </c>
      <c r="O159" s="24" t="s">
        <v>79</v>
      </c>
      <c r="P159" s="24" t="s">
        <v>80</v>
      </c>
      <c r="Q159" s="25" t="s">
        <v>81</v>
      </c>
      <c r="R159" s="25" t="s">
        <v>422</v>
      </c>
      <c r="S159" s="26" t="s">
        <v>82</v>
      </c>
      <c r="T159" s="64" t="s">
        <v>154</v>
      </c>
      <c r="U159" s="64" t="s">
        <v>155</v>
      </c>
      <c r="V159" s="64" t="s">
        <v>157</v>
      </c>
      <c r="W159" s="63" t="s">
        <v>156</v>
      </c>
      <c r="X159" s="63" t="s">
        <v>215</v>
      </c>
      <c r="Y159" s="63" t="s">
        <v>216</v>
      </c>
    </row>
    <row r="160" spans="1:25" x14ac:dyDescent="0.25">
      <c r="A160" s="226" t="s">
        <v>210</v>
      </c>
      <c r="B160" s="29">
        <v>1</v>
      </c>
      <c r="C160" s="303" t="s">
        <v>30</v>
      </c>
      <c r="D160" s="389"/>
      <c r="E160" s="261" t="s">
        <v>167</v>
      </c>
      <c r="F160" s="261" t="s">
        <v>170</v>
      </c>
      <c r="G160" s="51"/>
      <c r="H160" s="303" t="s">
        <v>182</v>
      </c>
      <c r="I160" s="65" t="s">
        <v>227</v>
      </c>
      <c r="J160" s="29"/>
      <c r="K160" s="51"/>
      <c r="L160" s="290" t="s">
        <v>204</v>
      </c>
      <c r="M160" s="29"/>
      <c r="N160" s="389"/>
      <c r="O160" s="29"/>
      <c r="P160" s="389"/>
      <c r="Q160" s="391" t="s">
        <v>413</v>
      </c>
      <c r="R160" s="155" t="s">
        <v>180</v>
      </c>
      <c r="S160" s="155" t="s">
        <v>181</v>
      </c>
      <c r="T160" s="37"/>
      <c r="U160" s="37"/>
      <c r="V160" s="290" t="s">
        <v>435</v>
      </c>
      <c r="W160" s="389"/>
      <c r="X160" s="389"/>
      <c r="Y160" s="37"/>
    </row>
    <row r="161" spans="1:25" x14ac:dyDescent="0.25">
      <c r="A161" s="226" t="s">
        <v>210</v>
      </c>
      <c r="B161" s="29">
        <v>2</v>
      </c>
      <c r="C161" s="51"/>
      <c r="D161" s="303" t="s">
        <v>30</v>
      </c>
      <c r="E161" s="261" t="s">
        <v>165</v>
      </c>
      <c r="F161" s="261" t="s">
        <v>171</v>
      </c>
      <c r="G161" s="303" t="s">
        <v>182</v>
      </c>
      <c r="H161" s="389"/>
      <c r="I161" s="65" t="s">
        <v>227</v>
      </c>
      <c r="J161" s="29"/>
      <c r="K161" s="155" t="s">
        <v>181</v>
      </c>
      <c r="L161" s="389"/>
      <c r="M161" s="302" t="s">
        <v>166</v>
      </c>
      <c r="N161" s="389"/>
      <c r="O161" s="29"/>
      <c r="P161" s="29"/>
      <c r="Q161" s="391" t="s">
        <v>444</v>
      </c>
      <c r="R161" s="29"/>
      <c r="S161" s="389"/>
      <c r="T161" s="291" t="s">
        <v>389</v>
      </c>
      <c r="U161" s="291" t="s">
        <v>366</v>
      </c>
      <c r="V161" s="37"/>
      <c r="W161" s="37"/>
      <c r="X161" s="37"/>
      <c r="Y161" s="37"/>
    </row>
    <row r="162" spans="1:25" x14ac:dyDescent="0.25">
      <c r="A162" s="226" t="s">
        <v>210</v>
      </c>
      <c r="B162" s="29">
        <v>3</v>
      </c>
      <c r="C162" s="261" t="s">
        <v>170</v>
      </c>
      <c r="D162" s="261" t="s">
        <v>167</v>
      </c>
      <c r="E162" s="303" t="s">
        <v>182</v>
      </c>
      <c r="F162" s="155" t="s">
        <v>181</v>
      </c>
      <c r="G162" s="51"/>
      <c r="H162" s="389"/>
      <c r="I162" s="292" t="s">
        <v>293</v>
      </c>
      <c r="J162" s="292" t="s">
        <v>437</v>
      </c>
      <c r="K162" s="292" t="s">
        <v>393</v>
      </c>
      <c r="L162" s="65" t="s">
        <v>227</v>
      </c>
      <c r="M162" s="302" t="s">
        <v>164</v>
      </c>
      <c r="N162" s="155" t="s">
        <v>180</v>
      </c>
      <c r="O162" s="389"/>
      <c r="P162" s="29"/>
      <c r="Q162" s="389"/>
      <c r="R162" s="389"/>
      <c r="S162" s="297" t="s">
        <v>455</v>
      </c>
      <c r="T162" s="389"/>
      <c r="U162" s="389"/>
      <c r="V162" s="389"/>
      <c r="W162" s="37"/>
      <c r="X162" s="37"/>
      <c r="Y162" s="37"/>
    </row>
    <row r="163" spans="1:25" x14ac:dyDescent="0.25">
      <c r="A163" s="226" t="s">
        <v>210</v>
      </c>
      <c r="B163" s="29">
        <v>4</v>
      </c>
      <c r="C163" s="261" t="s">
        <v>171</v>
      </c>
      <c r="D163" s="261" t="s">
        <v>165</v>
      </c>
      <c r="E163" s="389"/>
      <c r="F163" s="389"/>
      <c r="G163" s="302" t="s">
        <v>166</v>
      </c>
      <c r="H163" s="389"/>
      <c r="I163" s="155" t="s">
        <v>181</v>
      </c>
      <c r="J163" s="155" t="s">
        <v>180</v>
      </c>
      <c r="K163" s="294" t="s">
        <v>310</v>
      </c>
      <c r="L163" s="389"/>
      <c r="M163" s="303" t="s">
        <v>182</v>
      </c>
      <c r="N163" s="51"/>
      <c r="O163" s="389"/>
      <c r="P163" s="29"/>
      <c r="Q163" s="389"/>
      <c r="R163" s="389"/>
      <c r="S163" s="37"/>
      <c r="T163" s="37"/>
      <c r="U163" s="37"/>
      <c r="V163" s="37"/>
      <c r="W163" s="291" t="s">
        <v>389</v>
      </c>
      <c r="X163" s="291" t="s">
        <v>367</v>
      </c>
      <c r="Y163" s="291" t="s">
        <v>394</v>
      </c>
    </row>
    <row r="164" spans="1:25" x14ac:dyDescent="0.25">
      <c r="A164" s="226" t="s">
        <v>210</v>
      </c>
      <c r="B164" s="29">
        <v>5</v>
      </c>
      <c r="C164" s="51"/>
      <c r="D164" s="389"/>
      <c r="E164" s="389"/>
      <c r="F164" s="29"/>
      <c r="G164" s="302" t="s">
        <v>164</v>
      </c>
      <c r="H164" s="29"/>
      <c r="I164" s="293" t="s">
        <v>442</v>
      </c>
      <c r="J164" s="261" t="s">
        <v>170</v>
      </c>
      <c r="K164" s="65" t="s">
        <v>227</v>
      </c>
      <c r="L164" s="155" t="s">
        <v>180</v>
      </c>
      <c r="M164" s="389"/>
      <c r="N164" s="51"/>
      <c r="O164" s="389"/>
      <c r="P164" s="389"/>
      <c r="Q164" s="291" t="s">
        <v>391</v>
      </c>
      <c r="R164" s="291" t="s">
        <v>367</v>
      </c>
      <c r="S164" s="389"/>
      <c r="T164" s="37"/>
      <c r="U164" s="37"/>
      <c r="V164" s="37"/>
      <c r="W164" s="37"/>
      <c r="X164" s="37"/>
      <c r="Y164" s="37"/>
    </row>
    <row r="165" spans="1:25" x14ac:dyDescent="0.25">
      <c r="A165" s="226" t="s">
        <v>210</v>
      </c>
      <c r="B165" s="29">
        <v>6</v>
      </c>
      <c r="C165" s="65"/>
      <c r="D165" s="65"/>
      <c r="E165" s="65"/>
      <c r="F165" s="65"/>
      <c r="G165" s="65"/>
      <c r="H165" s="65"/>
      <c r="I165" s="51"/>
      <c r="J165" s="261" t="s">
        <v>171</v>
      </c>
      <c r="K165" s="294" t="s">
        <v>64</v>
      </c>
      <c r="L165" s="51"/>
      <c r="M165" s="291" t="s">
        <v>407</v>
      </c>
      <c r="N165" s="291" t="s">
        <v>394</v>
      </c>
      <c r="O165" s="51"/>
      <c r="P165" s="389"/>
      <c r="Q165" s="66" t="s">
        <v>103</v>
      </c>
      <c r="R165" s="65"/>
      <c r="S165" s="389"/>
      <c r="T165" s="65"/>
      <c r="U165" s="65"/>
      <c r="V165" s="65"/>
      <c r="W165" s="65"/>
      <c r="X165" s="65"/>
      <c r="Y165" s="65"/>
    </row>
    <row r="166" spans="1:25" x14ac:dyDescent="0.25">
      <c r="A166" s="226" t="s">
        <v>210</v>
      </c>
      <c r="B166" s="29">
        <v>7</v>
      </c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</row>
    <row r="167" spans="1:25" x14ac:dyDescent="0.25">
      <c r="A167" s="227" t="s">
        <v>211</v>
      </c>
      <c r="B167" s="29">
        <v>1</v>
      </c>
      <c r="C167" s="65" t="s">
        <v>227</v>
      </c>
      <c r="D167" s="301" t="s">
        <v>173</v>
      </c>
      <c r="E167" s="303" t="s">
        <v>182</v>
      </c>
      <c r="F167" s="290" t="s">
        <v>436</v>
      </c>
      <c r="G167" s="51"/>
      <c r="H167" s="51"/>
      <c r="I167" s="155" t="s">
        <v>181</v>
      </c>
      <c r="J167" s="155" t="s">
        <v>180</v>
      </c>
      <c r="K167" s="261" t="s">
        <v>170</v>
      </c>
      <c r="L167" s="51"/>
      <c r="M167" s="51"/>
      <c r="N167" s="51"/>
      <c r="O167" s="51"/>
      <c r="P167" s="51"/>
      <c r="Q167" s="262" t="s">
        <v>178</v>
      </c>
      <c r="R167" s="51"/>
      <c r="S167" s="395" t="s">
        <v>413</v>
      </c>
      <c r="T167" s="37"/>
      <c r="U167" s="37"/>
      <c r="V167" s="37"/>
      <c r="W167" s="37"/>
      <c r="X167" s="37"/>
      <c r="Y167" s="37"/>
    </row>
    <row r="168" spans="1:25" x14ac:dyDescent="0.25">
      <c r="A168" s="227" t="s">
        <v>211</v>
      </c>
      <c r="B168" s="29">
        <v>2</v>
      </c>
      <c r="C168" s="303" t="s">
        <v>30</v>
      </c>
      <c r="D168" s="301" t="s">
        <v>172</v>
      </c>
      <c r="E168" s="301" t="s">
        <v>302</v>
      </c>
      <c r="F168" s="155" t="s">
        <v>181</v>
      </c>
      <c r="G168" s="303" t="s">
        <v>182</v>
      </c>
      <c r="H168" s="51"/>
      <c r="I168" s="51"/>
      <c r="J168" s="51"/>
      <c r="K168" s="261" t="s">
        <v>171</v>
      </c>
      <c r="L168" s="155" t="s">
        <v>180</v>
      </c>
      <c r="M168" s="51"/>
      <c r="N168" s="51"/>
      <c r="O168" s="65" t="s">
        <v>227</v>
      </c>
      <c r="P168" s="51"/>
      <c r="Q168" s="262" t="s">
        <v>179</v>
      </c>
      <c r="R168" s="51"/>
      <c r="S168" s="395" t="s">
        <v>456</v>
      </c>
      <c r="T168" s="37"/>
      <c r="U168" s="37"/>
      <c r="V168" s="37"/>
      <c r="W168" s="291" t="s">
        <v>389</v>
      </c>
      <c r="X168" s="291" t="s">
        <v>367</v>
      </c>
      <c r="Y168" s="291" t="s">
        <v>394</v>
      </c>
    </row>
    <row r="169" spans="1:25" x14ac:dyDescent="0.25">
      <c r="A169" s="227" t="s">
        <v>211</v>
      </c>
      <c r="B169" s="29">
        <v>3</v>
      </c>
      <c r="C169" s="301" t="s">
        <v>172</v>
      </c>
      <c r="D169" s="65" t="s">
        <v>227</v>
      </c>
      <c r="E169" s="301" t="s">
        <v>303</v>
      </c>
      <c r="F169" s="51"/>
      <c r="G169" s="262" t="s">
        <v>178</v>
      </c>
      <c r="H169" s="51"/>
      <c r="I169" s="51"/>
      <c r="J169" s="261" t="s">
        <v>170</v>
      </c>
      <c r="K169" s="155" t="s">
        <v>181</v>
      </c>
      <c r="L169" s="51"/>
      <c r="M169" s="303" t="s">
        <v>182</v>
      </c>
      <c r="N169" s="155" t="s">
        <v>180</v>
      </c>
      <c r="O169" s="292" t="s">
        <v>386</v>
      </c>
      <c r="P169" s="292" t="s">
        <v>394</v>
      </c>
      <c r="Q169" s="51"/>
      <c r="R169" s="51"/>
      <c r="S169" s="297" t="s">
        <v>454</v>
      </c>
      <c r="T169" s="37"/>
      <c r="U169" s="37"/>
      <c r="V169" s="290" t="s">
        <v>435</v>
      </c>
      <c r="W169" s="37"/>
      <c r="X169" s="37"/>
      <c r="Y169" s="37"/>
    </row>
    <row r="170" spans="1:25" x14ac:dyDescent="0.25">
      <c r="A170" s="227" t="s">
        <v>211</v>
      </c>
      <c r="B170" s="29">
        <v>4</v>
      </c>
      <c r="C170" s="301" t="s">
        <v>173</v>
      </c>
      <c r="D170" s="303" t="s">
        <v>30</v>
      </c>
      <c r="E170" s="65" t="s">
        <v>227</v>
      </c>
      <c r="F170" s="51"/>
      <c r="G170" s="262" t="s">
        <v>179</v>
      </c>
      <c r="H170" s="303" t="s">
        <v>182</v>
      </c>
      <c r="I170" s="51"/>
      <c r="J170" s="261" t="s">
        <v>171</v>
      </c>
      <c r="K170" s="51"/>
      <c r="L170" s="51"/>
      <c r="M170" s="291" t="s">
        <v>407</v>
      </c>
      <c r="N170" s="291" t="s">
        <v>394</v>
      </c>
      <c r="O170" s="293" t="s">
        <v>365</v>
      </c>
      <c r="P170" s="155" t="s">
        <v>181</v>
      </c>
      <c r="Q170" s="382" t="s">
        <v>449</v>
      </c>
      <c r="R170" s="51"/>
      <c r="S170" s="51"/>
      <c r="T170" s="37"/>
      <c r="U170" s="37"/>
      <c r="V170" s="37"/>
      <c r="W170" s="37"/>
      <c r="X170" s="37"/>
      <c r="Y170" s="37"/>
    </row>
    <row r="171" spans="1:25" x14ac:dyDescent="0.25">
      <c r="A171" s="227" t="s">
        <v>211</v>
      </c>
      <c r="B171" s="29">
        <v>5</v>
      </c>
      <c r="C171" s="291" t="s">
        <v>364</v>
      </c>
      <c r="D171" s="291" t="s">
        <v>404</v>
      </c>
      <c r="E171" s="290" t="s">
        <v>367</v>
      </c>
      <c r="F171" s="51"/>
      <c r="G171" s="302" t="s">
        <v>166</v>
      </c>
      <c r="H171" s="262" t="s">
        <v>178</v>
      </c>
      <c r="I171" s="261" t="s">
        <v>170</v>
      </c>
      <c r="J171" s="51"/>
      <c r="K171" s="51"/>
      <c r="L171" s="51"/>
      <c r="M171" s="51"/>
      <c r="N171" s="51"/>
      <c r="O171" s="155" t="s">
        <v>181</v>
      </c>
      <c r="P171" s="294" t="s">
        <v>310</v>
      </c>
      <c r="Q171" s="383" t="s">
        <v>450</v>
      </c>
      <c r="R171" s="51"/>
      <c r="S171" s="51"/>
      <c r="T171" s="37"/>
      <c r="U171" s="37"/>
      <c r="V171" s="37"/>
      <c r="W171" s="37"/>
      <c r="X171" s="37"/>
      <c r="Y171" s="37"/>
    </row>
    <row r="172" spans="1:25" x14ac:dyDescent="0.25">
      <c r="A172" s="227" t="s">
        <v>211</v>
      </c>
      <c r="B172" s="29">
        <v>6</v>
      </c>
      <c r="C172" s="51"/>
      <c r="D172" s="51"/>
      <c r="E172" s="51"/>
      <c r="F172" s="51"/>
      <c r="G172" s="302" t="s">
        <v>164</v>
      </c>
      <c r="H172" s="262" t="s">
        <v>179</v>
      </c>
      <c r="I172" s="261" t="s">
        <v>171</v>
      </c>
      <c r="J172" s="51"/>
      <c r="K172" s="51"/>
      <c r="L172" s="290" t="s">
        <v>204</v>
      </c>
      <c r="M172" s="51"/>
      <c r="N172" s="51"/>
      <c r="O172" s="51"/>
      <c r="P172" s="294" t="s">
        <v>64</v>
      </c>
      <c r="Q172" s="393" t="s">
        <v>448</v>
      </c>
      <c r="R172" s="66" t="s">
        <v>103</v>
      </c>
      <c r="S172" s="51"/>
      <c r="T172" s="65"/>
      <c r="U172" s="65"/>
      <c r="V172" s="65"/>
      <c r="W172" s="65"/>
      <c r="X172" s="65"/>
      <c r="Y172" s="65"/>
    </row>
    <row r="173" spans="1:25" x14ac:dyDescent="0.25">
      <c r="A173" s="227" t="s">
        <v>211</v>
      </c>
      <c r="B173" s="29">
        <v>7</v>
      </c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383" t="s">
        <v>88</v>
      </c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</row>
    <row r="174" spans="1:25" x14ac:dyDescent="0.25">
      <c r="A174" s="228" t="s">
        <v>212</v>
      </c>
      <c r="B174" s="29">
        <v>1</v>
      </c>
      <c r="C174" s="261" t="s">
        <v>170</v>
      </c>
      <c r="D174" s="51"/>
      <c r="E174" s="51"/>
      <c r="F174" s="51"/>
      <c r="G174" s="303" t="s">
        <v>182</v>
      </c>
      <c r="H174" s="262" t="s">
        <v>178</v>
      </c>
      <c r="I174" s="51"/>
      <c r="J174" s="51"/>
      <c r="K174" s="51"/>
      <c r="L174" s="51"/>
      <c r="M174" s="51"/>
      <c r="N174" s="51"/>
      <c r="O174" s="155" t="s">
        <v>181</v>
      </c>
      <c r="P174" s="51"/>
      <c r="Q174" s="382" t="s">
        <v>449</v>
      </c>
      <c r="R174" s="394" t="s">
        <v>350</v>
      </c>
      <c r="S174" s="290" t="s">
        <v>204</v>
      </c>
      <c r="T174" s="51"/>
      <c r="U174" s="51"/>
      <c r="V174" s="51"/>
      <c r="W174" s="51"/>
      <c r="X174" s="51"/>
      <c r="Y174" s="51"/>
    </row>
    <row r="175" spans="1:25" x14ac:dyDescent="0.25">
      <c r="A175" s="228" t="s">
        <v>212</v>
      </c>
      <c r="B175" s="29">
        <v>2</v>
      </c>
      <c r="C175" s="261" t="s">
        <v>171</v>
      </c>
      <c r="D175" s="301" t="s">
        <v>172</v>
      </c>
      <c r="E175" s="303" t="s">
        <v>182</v>
      </c>
      <c r="F175" s="155" t="s">
        <v>181</v>
      </c>
      <c r="G175" s="51"/>
      <c r="H175" s="51"/>
      <c r="I175" s="262" t="s">
        <v>178</v>
      </c>
      <c r="J175" s="155" t="s">
        <v>180</v>
      </c>
      <c r="K175" s="51"/>
      <c r="L175" s="51"/>
      <c r="M175" s="51"/>
      <c r="N175" s="51"/>
      <c r="O175" s="51"/>
      <c r="P175" s="51"/>
      <c r="Q175" s="51"/>
      <c r="R175" s="394" t="s">
        <v>349</v>
      </c>
      <c r="S175" s="51"/>
      <c r="T175" s="291" t="s">
        <v>389</v>
      </c>
      <c r="U175" s="291" t="s">
        <v>366</v>
      </c>
      <c r="V175" s="51"/>
      <c r="W175" s="51"/>
      <c r="X175" s="51"/>
      <c r="Y175" s="51"/>
    </row>
    <row r="176" spans="1:25" x14ac:dyDescent="0.25">
      <c r="A176" s="228" t="s">
        <v>212</v>
      </c>
      <c r="B176" s="29">
        <v>3</v>
      </c>
      <c r="C176" s="303" t="s">
        <v>30</v>
      </c>
      <c r="D176" s="301" t="s">
        <v>173</v>
      </c>
      <c r="E176" s="301" t="s">
        <v>302</v>
      </c>
      <c r="F176" s="261" t="s">
        <v>170</v>
      </c>
      <c r="G176" s="291" t="s">
        <v>394</v>
      </c>
      <c r="H176" s="291" t="s">
        <v>158</v>
      </c>
      <c r="I176" s="262" t="s">
        <v>179</v>
      </c>
      <c r="J176" s="293" t="s">
        <v>365</v>
      </c>
      <c r="K176" s="51"/>
      <c r="L176" s="155" t="s">
        <v>180</v>
      </c>
      <c r="M176" s="303" t="s">
        <v>182</v>
      </c>
      <c r="N176" s="51"/>
      <c r="O176" s="51"/>
      <c r="P176" s="155" t="s">
        <v>181</v>
      </c>
      <c r="Q176" s="51"/>
      <c r="R176" s="51"/>
      <c r="S176" s="51"/>
      <c r="T176" s="37"/>
      <c r="U176" s="37"/>
      <c r="V176" s="37"/>
      <c r="W176" s="37"/>
      <c r="X176" s="37"/>
      <c r="Y176" s="37"/>
    </row>
    <row r="177" spans="1:25" x14ac:dyDescent="0.25">
      <c r="A177" s="228" t="s">
        <v>212</v>
      </c>
      <c r="B177" s="29">
        <v>4</v>
      </c>
      <c r="C177" s="301" t="s">
        <v>172</v>
      </c>
      <c r="D177" s="303" t="s">
        <v>30</v>
      </c>
      <c r="E177" s="301" t="s">
        <v>303</v>
      </c>
      <c r="F177" s="261" t="s">
        <v>171</v>
      </c>
      <c r="G177" s="262" t="s">
        <v>178</v>
      </c>
      <c r="H177" s="303" t="s">
        <v>182</v>
      </c>
      <c r="I177" s="292" t="s">
        <v>392</v>
      </c>
      <c r="J177" s="292" t="s">
        <v>283</v>
      </c>
      <c r="K177" s="292" t="s">
        <v>393</v>
      </c>
      <c r="L177" s="51"/>
      <c r="M177" s="51"/>
      <c r="N177" s="51"/>
      <c r="O177" s="51"/>
      <c r="P177" s="51"/>
      <c r="Q177" s="51"/>
      <c r="R177" s="155" t="s">
        <v>180</v>
      </c>
      <c r="S177" s="155" t="s">
        <v>181</v>
      </c>
      <c r="T177" s="37"/>
      <c r="U177" s="37"/>
      <c r="V177" s="37"/>
      <c r="W177" s="37"/>
      <c r="X177" s="37"/>
      <c r="Y177" s="37"/>
    </row>
    <row r="178" spans="1:25" x14ac:dyDescent="0.25">
      <c r="A178" s="228" t="s">
        <v>212</v>
      </c>
      <c r="B178" s="29">
        <v>5</v>
      </c>
      <c r="C178" s="301" t="s">
        <v>173</v>
      </c>
      <c r="D178" s="51"/>
      <c r="E178" s="51"/>
      <c r="F178" s="51"/>
      <c r="G178" s="51"/>
      <c r="H178" s="51"/>
      <c r="I178" s="51"/>
      <c r="J178" s="262" t="s">
        <v>178</v>
      </c>
      <c r="K178" s="155" t="s">
        <v>181</v>
      </c>
      <c r="L178" s="51"/>
      <c r="M178" s="51"/>
      <c r="N178" s="155" t="s">
        <v>180</v>
      </c>
      <c r="O178" s="51"/>
      <c r="P178" s="51"/>
      <c r="Q178" s="291" t="s">
        <v>391</v>
      </c>
      <c r="R178" s="291" t="s">
        <v>367</v>
      </c>
      <c r="S178" s="51"/>
      <c r="T178" s="37"/>
      <c r="U178" s="37"/>
      <c r="V178" s="37"/>
      <c r="W178" s="37"/>
      <c r="X178" s="37"/>
      <c r="Y178" s="37"/>
    </row>
    <row r="179" spans="1:25" x14ac:dyDescent="0.25">
      <c r="A179" s="228" t="s">
        <v>212</v>
      </c>
      <c r="B179" s="29">
        <v>6</v>
      </c>
      <c r="C179" s="51"/>
      <c r="D179" s="51"/>
      <c r="E179" s="51"/>
      <c r="F179" s="51"/>
      <c r="G179" s="302" t="s">
        <v>166</v>
      </c>
      <c r="H179" s="51"/>
      <c r="I179" s="155" t="s">
        <v>181</v>
      </c>
      <c r="J179" s="262" t="s">
        <v>179</v>
      </c>
      <c r="K179" s="51"/>
      <c r="L179" s="51"/>
      <c r="M179" s="51"/>
      <c r="N179" s="51"/>
      <c r="O179" s="291" t="s">
        <v>385</v>
      </c>
      <c r="P179" s="291" t="s">
        <v>394</v>
      </c>
      <c r="Q179" s="392" t="s">
        <v>446</v>
      </c>
      <c r="R179" s="51"/>
      <c r="S179" s="51"/>
      <c r="T179" s="65"/>
      <c r="U179" s="65"/>
      <c r="V179" s="65"/>
      <c r="W179" s="65"/>
      <c r="X179" s="65"/>
      <c r="Y179" s="65"/>
    </row>
    <row r="180" spans="1:25" x14ac:dyDescent="0.25">
      <c r="A180" s="228" t="s">
        <v>212</v>
      </c>
      <c r="B180" s="29">
        <v>7</v>
      </c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</row>
    <row r="181" spans="1:25" x14ac:dyDescent="0.25">
      <c r="A181" s="229" t="s">
        <v>213</v>
      </c>
      <c r="B181" s="29">
        <v>1</v>
      </c>
      <c r="C181" s="301" t="s">
        <v>172</v>
      </c>
      <c r="D181" s="303" t="s">
        <v>30</v>
      </c>
      <c r="E181" s="301" t="s">
        <v>302</v>
      </c>
      <c r="F181" s="65" t="s">
        <v>227</v>
      </c>
      <c r="G181" s="293" t="s">
        <v>371</v>
      </c>
      <c r="I181" s="37"/>
      <c r="J181" s="37"/>
      <c r="K181" s="155" t="s">
        <v>181</v>
      </c>
      <c r="L181" s="37"/>
      <c r="M181" s="303" t="s">
        <v>182</v>
      </c>
      <c r="N181" s="155" t="s">
        <v>180</v>
      </c>
      <c r="O181" s="37"/>
      <c r="P181" s="37"/>
      <c r="Q181" s="37"/>
      <c r="R181" s="37"/>
      <c r="S181" s="37"/>
      <c r="T181" s="291" t="s">
        <v>389</v>
      </c>
      <c r="U181" s="291" t="s">
        <v>366</v>
      </c>
      <c r="V181" s="37"/>
      <c r="W181" s="37"/>
      <c r="X181" s="37"/>
      <c r="Y181" s="37"/>
    </row>
    <row r="182" spans="1:25" x14ac:dyDescent="0.25">
      <c r="A182" s="229" t="s">
        <v>213</v>
      </c>
      <c r="B182" s="29">
        <v>2</v>
      </c>
      <c r="C182" s="303" t="s">
        <v>30</v>
      </c>
      <c r="D182" s="301" t="s">
        <v>172</v>
      </c>
      <c r="E182" s="37"/>
      <c r="F182" s="65" t="s">
        <v>227</v>
      </c>
      <c r="G182" s="292" t="s">
        <v>293</v>
      </c>
      <c r="H182" s="292" t="s">
        <v>158</v>
      </c>
      <c r="I182" s="155" t="s">
        <v>181</v>
      </c>
      <c r="J182" s="37"/>
      <c r="K182" s="37"/>
      <c r="L182" s="37"/>
      <c r="M182" s="37"/>
      <c r="N182" s="37"/>
      <c r="O182" s="37"/>
      <c r="P182" s="37"/>
      <c r="Q182" s="262" t="s">
        <v>179</v>
      </c>
      <c r="R182" s="155" t="s">
        <v>180</v>
      </c>
      <c r="S182" s="37"/>
      <c r="T182" s="37"/>
      <c r="U182" s="37"/>
      <c r="V182" s="290" t="s">
        <v>435</v>
      </c>
      <c r="W182" s="37"/>
      <c r="X182" s="37"/>
      <c r="Y182" s="37"/>
    </row>
    <row r="183" spans="1:25" x14ac:dyDescent="0.25">
      <c r="A183" s="229" t="s">
        <v>213</v>
      </c>
      <c r="B183" s="29">
        <v>3</v>
      </c>
      <c r="C183" s="37"/>
      <c r="D183" s="37"/>
      <c r="E183" s="37"/>
      <c r="F183" s="293" t="s">
        <v>440</v>
      </c>
      <c r="G183" s="37"/>
      <c r="H183" s="303" t="s">
        <v>182</v>
      </c>
      <c r="I183" s="37"/>
      <c r="J183" s="155" t="s">
        <v>180</v>
      </c>
      <c r="K183" s="37"/>
      <c r="L183" s="37"/>
      <c r="M183" s="65" t="s">
        <v>227</v>
      </c>
      <c r="N183" s="37"/>
      <c r="O183" s="37"/>
      <c r="P183" s="37"/>
      <c r="Q183" s="37"/>
      <c r="R183" s="37"/>
      <c r="S183" s="155" t="s">
        <v>181</v>
      </c>
      <c r="T183" s="37"/>
      <c r="U183" s="37"/>
      <c r="V183" s="37"/>
      <c r="W183" s="291" t="s">
        <v>389</v>
      </c>
      <c r="X183" s="291" t="s">
        <v>367</v>
      </c>
      <c r="Y183" s="291" t="s">
        <v>394</v>
      </c>
    </row>
    <row r="184" spans="1:25" x14ac:dyDescent="0.25">
      <c r="A184" s="229" t="s">
        <v>213</v>
      </c>
      <c r="B184" s="29">
        <v>4</v>
      </c>
      <c r="C184" s="291" t="s">
        <v>364</v>
      </c>
      <c r="D184" s="291" t="s">
        <v>404</v>
      </c>
      <c r="E184" s="290" t="s">
        <v>367</v>
      </c>
      <c r="F184" s="155" t="s">
        <v>181</v>
      </c>
      <c r="G184" s="303" t="s">
        <v>182</v>
      </c>
      <c r="H184" s="294" t="s">
        <v>310</v>
      </c>
      <c r="I184" s="37"/>
      <c r="J184" s="37"/>
      <c r="K184" s="37"/>
      <c r="L184" s="37"/>
      <c r="M184" s="37"/>
      <c r="N184" s="37"/>
      <c r="O184" s="37"/>
      <c r="P184" s="37"/>
      <c r="Q184" s="382" t="s">
        <v>449</v>
      </c>
      <c r="R184" s="37"/>
      <c r="S184" s="37"/>
      <c r="T184" s="37"/>
      <c r="U184" s="37"/>
      <c r="V184" s="37"/>
      <c r="W184" s="37"/>
      <c r="X184" s="37"/>
      <c r="Y184" s="37"/>
    </row>
    <row r="185" spans="1:25" x14ac:dyDescent="0.25">
      <c r="A185" s="229" t="s">
        <v>213</v>
      </c>
      <c r="B185" s="29">
        <v>5</v>
      </c>
      <c r="C185" s="37"/>
      <c r="D185" s="37"/>
      <c r="E185" s="303" t="s">
        <v>182</v>
      </c>
      <c r="F185" s="292" t="s">
        <v>441</v>
      </c>
      <c r="G185" s="37"/>
      <c r="H185" s="65" t="s">
        <v>227</v>
      </c>
      <c r="I185" s="37"/>
      <c r="J185" s="37"/>
      <c r="K185" s="37"/>
      <c r="L185" s="37"/>
      <c r="M185" s="37"/>
      <c r="N185" s="37"/>
      <c r="O185" s="155" t="s">
        <v>181</v>
      </c>
      <c r="P185" s="37"/>
      <c r="Q185" s="381" t="s">
        <v>447</v>
      </c>
      <c r="R185" s="37"/>
      <c r="S185" s="37"/>
      <c r="T185" s="37"/>
      <c r="U185" s="37"/>
      <c r="V185" s="37"/>
      <c r="W185" s="37"/>
      <c r="X185" s="37"/>
      <c r="Y185" s="37"/>
    </row>
    <row r="186" spans="1:25" x14ac:dyDescent="0.25">
      <c r="A186" s="229" t="s">
        <v>213</v>
      </c>
      <c r="B186" s="29">
        <v>6</v>
      </c>
      <c r="C186" s="65"/>
      <c r="D186" s="65"/>
      <c r="E186" s="65"/>
      <c r="F186" s="37"/>
      <c r="G186" s="37"/>
      <c r="H186" s="294" t="s">
        <v>64</v>
      </c>
      <c r="I186" s="291" t="s">
        <v>392</v>
      </c>
      <c r="J186" s="291" t="s">
        <v>437</v>
      </c>
      <c r="K186" s="291" t="s">
        <v>393</v>
      </c>
      <c r="L186" s="155" t="s">
        <v>180</v>
      </c>
      <c r="M186" s="37"/>
      <c r="N186" s="37"/>
      <c r="O186" s="37"/>
      <c r="P186" s="155" t="s">
        <v>181</v>
      </c>
      <c r="Q186" s="37"/>
      <c r="R186" s="65"/>
      <c r="S186" s="37"/>
      <c r="T186" s="65"/>
      <c r="U186" s="65"/>
      <c r="V186" s="65"/>
      <c r="W186" s="65"/>
      <c r="X186" s="65"/>
      <c r="Y186" s="65"/>
    </row>
    <row r="187" spans="1:25" x14ac:dyDescent="0.25">
      <c r="A187" s="229" t="s">
        <v>213</v>
      </c>
      <c r="B187" s="29">
        <v>7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5" x14ac:dyDescent="0.25">
      <c r="A188" s="230" t="s">
        <v>214</v>
      </c>
      <c r="B188" s="29">
        <v>1</v>
      </c>
      <c r="C188" s="37"/>
      <c r="D188" s="37"/>
      <c r="E188" s="37"/>
      <c r="F188" s="37"/>
      <c r="G188" s="65" t="s">
        <v>227</v>
      </c>
      <c r="H188" s="37"/>
      <c r="I188" s="261" t="s">
        <v>170</v>
      </c>
      <c r="J188" s="262" t="s">
        <v>178</v>
      </c>
      <c r="K188" s="37"/>
      <c r="L188" s="155" t="s">
        <v>180</v>
      </c>
      <c r="M188" s="293" t="s">
        <v>283</v>
      </c>
      <c r="O188" s="37"/>
      <c r="P188" s="155" t="s">
        <v>181</v>
      </c>
      <c r="Q188" s="37"/>
      <c r="R188" s="37"/>
      <c r="S188" s="37"/>
      <c r="T188" s="37"/>
      <c r="U188" s="37"/>
      <c r="V188" s="37"/>
      <c r="W188" s="37"/>
      <c r="X188" s="37"/>
      <c r="Y188" s="37"/>
    </row>
    <row r="189" spans="1:25" x14ac:dyDescent="0.25">
      <c r="A189" s="230" t="s">
        <v>214</v>
      </c>
      <c r="B189" s="29">
        <v>2</v>
      </c>
      <c r="C189" s="37"/>
      <c r="D189" s="303" t="s">
        <v>30</v>
      </c>
      <c r="E189" s="37"/>
      <c r="F189" s="37"/>
      <c r="G189" s="65" t="s">
        <v>227</v>
      </c>
      <c r="H189" s="262" t="s">
        <v>178</v>
      </c>
      <c r="I189" s="261" t="s">
        <v>171</v>
      </c>
      <c r="J189" s="37"/>
      <c r="K189" s="37"/>
      <c r="L189" s="37"/>
      <c r="M189" s="292" t="s">
        <v>443</v>
      </c>
      <c r="N189" s="292" t="s">
        <v>394</v>
      </c>
      <c r="O189" s="155" t="s">
        <v>181</v>
      </c>
      <c r="P189" s="37"/>
      <c r="Q189" s="37"/>
      <c r="R189" s="155" t="s">
        <v>180</v>
      </c>
      <c r="S189" s="290" t="s">
        <v>204</v>
      </c>
      <c r="T189" s="37"/>
      <c r="U189" s="37"/>
      <c r="V189" s="37"/>
      <c r="W189" s="37"/>
      <c r="X189" s="37"/>
      <c r="Y189" s="37"/>
    </row>
    <row r="190" spans="1:25" x14ac:dyDescent="0.25">
      <c r="A190" s="230" t="s">
        <v>214</v>
      </c>
      <c r="B190" s="29">
        <v>3</v>
      </c>
      <c r="C190" s="261" t="s">
        <v>170</v>
      </c>
      <c r="D190" s="37"/>
      <c r="E190" s="37"/>
      <c r="F190" s="155" t="s">
        <v>181</v>
      </c>
      <c r="G190" s="303" t="s">
        <v>182</v>
      </c>
      <c r="H190" s="262" t="s">
        <v>179</v>
      </c>
      <c r="I190" s="37"/>
      <c r="J190" s="65" t="s">
        <v>227</v>
      </c>
      <c r="K190" s="37"/>
      <c r="L190" s="293" t="s">
        <v>282</v>
      </c>
      <c r="M190" s="37"/>
      <c r="N190" s="37"/>
      <c r="O190" s="291" t="s">
        <v>385</v>
      </c>
      <c r="P190" s="291" t="s">
        <v>394</v>
      </c>
      <c r="Q190" s="382" t="s">
        <v>449</v>
      </c>
      <c r="R190" s="37"/>
      <c r="S190" s="37"/>
      <c r="T190" s="37"/>
      <c r="U190" s="37"/>
      <c r="V190" s="37"/>
      <c r="W190" s="37"/>
      <c r="X190" s="37"/>
      <c r="Y190" s="37"/>
    </row>
    <row r="191" spans="1:25" x14ac:dyDescent="0.25">
      <c r="A191" s="230" t="s">
        <v>214</v>
      </c>
      <c r="B191" s="29">
        <v>4</v>
      </c>
      <c r="C191" s="303" t="s">
        <v>30</v>
      </c>
      <c r="D191" s="37"/>
      <c r="E191" s="303" t="s">
        <v>182</v>
      </c>
      <c r="F191" s="261" t="s">
        <v>170</v>
      </c>
      <c r="G191" s="291" t="s">
        <v>394</v>
      </c>
      <c r="H191" s="291" t="s">
        <v>158</v>
      </c>
      <c r="I191" s="262" t="s">
        <v>178</v>
      </c>
      <c r="J191" s="65" t="s">
        <v>227</v>
      </c>
      <c r="K191" s="155" t="s">
        <v>181</v>
      </c>
      <c r="L191" s="293" t="s">
        <v>397</v>
      </c>
      <c r="M191" s="37"/>
      <c r="N191" s="155" t="s">
        <v>180</v>
      </c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 spans="1:25" x14ac:dyDescent="0.25">
      <c r="A192" s="230" t="s">
        <v>214</v>
      </c>
      <c r="B192" s="29">
        <v>5</v>
      </c>
      <c r="C192" s="291" t="s">
        <v>364</v>
      </c>
      <c r="D192" s="291" t="s">
        <v>404</v>
      </c>
      <c r="E192" s="290" t="s">
        <v>367</v>
      </c>
      <c r="F192" s="37"/>
      <c r="G192" s="262" t="s">
        <v>178</v>
      </c>
      <c r="H192" s="303" t="s">
        <v>182</v>
      </c>
      <c r="I192" s="155" t="s">
        <v>181</v>
      </c>
      <c r="J192" s="37"/>
      <c r="K192" s="261" t="s">
        <v>170</v>
      </c>
      <c r="L192" s="37"/>
      <c r="M192" s="37"/>
      <c r="N192" s="294" t="s">
        <v>310</v>
      </c>
      <c r="O192" s="37"/>
      <c r="P192" s="37"/>
      <c r="Q192" s="383" t="s">
        <v>450</v>
      </c>
      <c r="R192" s="37"/>
      <c r="S192" s="37"/>
      <c r="T192" s="65"/>
      <c r="U192" s="65"/>
      <c r="V192" s="65"/>
      <c r="W192" s="65"/>
      <c r="X192" s="65"/>
      <c r="Y192" s="65"/>
    </row>
    <row r="193" spans="1:25" x14ac:dyDescent="0.25">
      <c r="A193" s="230" t="s">
        <v>214</v>
      </c>
      <c r="B193" s="29">
        <v>6</v>
      </c>
      <c r="C193" s="65"/>
      <c r="D193" s="65"/>
      <c r="E193" s="65"/>
      <c r="F193" s="290" t="s">
        <v>436</v>
      </c>
      <c r="G193" s="262" t="s">
        <v>179</v>
      </c>
      <c r="H193" s="37"/>
      <c r="I193" s="37"/>
      <c r="J193" s="155" t="s">
        <v>180</v>
      </c>
      <c r="K193" s="261" t="s">
        <v>171</v>
      </c>
      <c r="L193" s="37"/>
      <c r="M193" s="303" t="s">
        <v>182</v>
      </c>
      <c r="N193" s="294" t="s">
        <v>64</v>
      </c>
      <c r="O193" s="37"/>
      <c r="P193" s="37"/>
      <c r="Q193" s="37"/>
      <c r="R193" s="65"/>
      <c r="S193" s="155" t="s">
        <v>181</v>
      </c>
      <c r="T193" s="65"/>
      <c r="U193" s="65"/>
      <c r="V193" s="65"/>
      <c r="W193" s="65"/>
      <c r="X193" s="65"/>
      <c r="Y193" s="65"/>
    </row>
    <row r="194" spans="1:25" x14ac:dyDescent="0.25">
      <c r="A194" s="230" t="s">
        <v>214</v>
      </c>
      <c r="B194" s="29">
        <v>7</v>
      </c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6" spans="1:25" x14ac:dyDescent="0.25">
      <c r="A196" s="320">
        <f>A157+1</f>
        <v>2406</v>
      </c>
      <c r="B196" s="343"/>
      <c r="C196" s="344">
        <v>45535</v>
      </c>
      <c r="D196" s="345">
        <v>2.7777777777777779E-3</v>
      </c>
      <c r="E196" s="346" t="s">
        <v>484</v>
      </c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</row>
    <row r="198" spans="1:25" x14ac:dyDescent="0.25">
      <c r="A198" s="225" t="s">
        <v>2</v>
      </c>
      <c r="B198" s="37" t="s">
        <v>3</v>
      </c>
      <c r="C198" s="20" t="s">
        <v>73</v>
      </c>
      <c r="D198" s="20" t="s">
        <v>105</v>
      </c>
      <c r="E198" s="20" t="s">
        <v>267</v>
      </c>
      <c r="F198" s="21" t="s">
        <v>74</v>
      </c>
      <c r="G198" s="21" t="s">
        <v>248</v>
      </c>
      <c r="H198" s="21" t="s">
        <v>14</v>
      </c>
      <c r="I198" s="22" t="s">
        <v>75</v>
      </c>
      <c r="J198" s="22" t="s">
        <v>76</v>
      </c>
      <c r="K198" s="22" t="s">
        <v>15</v>
      </c>
      <c r="L198" s="23" t="s">
        <v>77</v>
      </c>
      <c r="M198" s="23" t="s">
        <v>78</v>
      </c>
      <c r="N198" s="23" t="s">
        <v>268</v>
      </c>
      <c r="O198" s="24" t="s">
        <v>79</v>
      </c>
      <c r="P198" s="24" t="s">
        <v>80</v>
      </c>
      <c r="Q198" s="25" t="s">
        <v>81</v>
      </c>
      <c r="R198" s="25" t="s">
        <v>422</v>
      </c>
      <c r="S198" s="26" t="s">
        <v>82</v>
      </c>
      <c r="T198" s="64" t="s">
        <v>154</v>
      </c>
      <c r="U198" s="64" t="s">
        <v>155</v>
      </c>
      <c r="V198" s="64" t="s">
        <v>157</v>
      </c>
      <c r="W198" s="63" t="s">
        <v>156</v>
      </c>
      <c r="X198" s="63" t="s">
        <v>215</v>
      </c>
      <c r="Y198" s="63" t="s">
        <v>216</v>
      </c>
    </row>
    <row r="199" spans="1:25" x14ac:dyDescent="0.25">
      <c r="A199" s="226" t="s">
        <v>210</v>
      </c>
      <c r="B199" s="29">
        <v>1</v>
      </c>
      <c r="C199" s="303" t="s">
        <v>30</v>
      </c>
      <c r="D199" s="305" t="s">
        <v>99</v>
      </c>
      <c r="E199" s="261" t="s">
        <v>167</v>
      </c>
      <c r="F199" s="261" t="s">
        <v>170</v>
      </c>
      <c r="G199" s="46" t="s">
        <v>196</v>
      </c>
      <c r="H199" s="303" t="s">
        <v>182</v>
      </c>
      <c r="I199" s="65" t="s">
        <v>227</v>
      </c>
      <c r="J199" s="29"/>
      <c r="K199" s="51"/>
      <c r="L199" s="290" t="s">
        <v>204</v>
      </c>
      <c r="M199" s="29"/>
      <c r="N199" s="389"/>
      <c r="O199" s="29"/>
      <c r="P199" s="389"/>
      <c r="Q199" s="391" t="s">
        <v>413</v>
      </c>
      <c r="R199" s="155" t="s">
        <v>180</v>
      </c>
      <c r="S199" s="155" t="s">
        <v>181</v>
      </c>
      <c r="T199" s="37"/>
      <c r="U199" s="37"/>
      <c r="V199" s="290" t="s">
        <v>435</v>
      </c>
      <c r="W199" s="389"/>
      <c r="X199" s="389"/>
      <c r="Y199" s="37"/>
    </row>
    <row r="200" spans="1:25" x14ac:dyDescent="0.25">
      <c r="A200" s="226" t="s">
        <v>210</v>
      </c>
      <c r="B200" s="29">
        <v>2</v>
      </c>
      <c r="C200" s="305" t="s">
        <v>99</v>
      </c>
      <c r="D200" s="303" t="s">
        <v>30</v>
      </c>
      <c r="E200" s="261" t="s">
        <v>165</v>
      </c>
      <c r="F200" s="261" t="s">
        <v>171</v>
      </c>
      <c r="G200" s="303" t="s">
        <v>182</v>
      </c>
      <c r="H200" s="43" t="s">
        <v>95</v>
      </c>
      <c r="I200" s="65" t="s">
        <v>227</v>
      </c>
      <c r="J200" s="29"/>
      <c r="K200" s="155" t="s">
        <v>181</v>
      </c>
      <c r="L200" s="389"/>
      <c r="M200" s="302" t="s">
        <v>166</v>
      </c>
      <c r="N200" s="389"/>
      <c r="O200" s="29"/>
      <c r="P200" s="29"/>
      <c r="Q200" s="391" t="s">
        <v>444</v>
      </c>
      <c r="R200" s="29"/>
      <c r="S200" s="389"/>
      <c r="T200" s="291" t="s">
        <v>389</v>
      </c>
      <c r="U200" s="291" t="s">
        <v>366</v>
      </c>
      <c r="V200" s="37"/>
      <c r="W200" s="37"/>
      <c r="X200" s="37"/>
      <c r="Y200" s="37"/>
    </row>
    <row r="201" spans="1:25" x14ac:dyDescent="0.25">
      <c r="A201" s="226" t="s">
        <v>210</v>
      </c>
      <c r="B201" s="29">
        <v>3</v>
      </c>
      <c r="C201" s="261" t="s">
        <v>170</v>
      </c>
      <c r="D201" s="261" t="s">
        <v>167</v>
      </c>
      <c r="E201" s="303" t="s">
        <v>182</v>
      </c>
      <c r="F201" s="155" t="s">
        <v>181</v>
      </c>
      <c r="G201" s="43" t="s">
        <v>95</v>
      </c>
      <c r="H201" s="261" t="s">
        <v>168</v>
      </c>
      <c r="I201" s="292" t="s">
        <v>293</v>
      </c>
      <c r="J201" s="292" t="s">
        <v>437</v>
      </c>
      <c r="K201" s="292" t="s">
        <v>393</v>
      </c>
      <c r="L201" s="65" t="s">
        <v>227</v>
      </c>
      <c r="M201" s="302" t="s">
        <v>164</v>
      </c>
      <c r="N201" s="155" t="s">
        <v>180</v>
      </c>
      <c r="O201" s="389"/>
      <c r="P201" s="29"/>
      <c r="Q201" s="389"/>
      <c r="R201" s="389"/>
      <c r="S201" s="297" t="s">
        <v>455</v>
      </c>
      <c r="T201" s="389"/>
      <c r="U201" s="389"/>
      <c r="V201" s="389"/>
      <c r="W201" s="37"/>
      <c r="X201" s="37"/>
      <c r="Y201" s="37"/>
    </row>
    <row r="202" spans="1:25" x14ac:dyDescent="0.25">
      <c r="A202" s="226" t="s">
        <v>210</v>
      </c>
      <c r="B202" s="29">
        <v>4</v>
      </c>
      <c r="C202" s="261" t="s">
        <v>171</v>
      </c>
      <c r="D202" s="261" t="s">
        <v>165</v>
      </c>
      <c r="E202" s="307" t="s">
        <v>431</v>
      </c>
      <c r="F202" s="46" t="s">
        <v>196</v>
      </c>
      <c r="G202" s="302" t="s">
        <v>166</v>
      </c>
      <c r="H202" s="261" t="s">
        <v>169</v>
      </c>
      <c r="I202" s="155" t="s">
        <v>181</v>
      </c>
      <c r="J202" s="155" t="s">
        <v>180</v>
      </c>
      <c r="K202" s="294" t="s">
        <v>310</v>
      </c>
      <c r="L202" s="389"/>
      <c r="M202" s="303" t="s">
        <v>182</v>
      </c>
      <c r="N202" s="51"/>
      <c r="O202" s="389"/>
      <c r="P202" s="29"/>
      <c r="Q202" s="389"/>
      <c r="R202" s="389"/>
      <c r="S202" s="37"/>
      <c r="T202" s="37"/>
      <c r="U202" s="37"/>
      <c r="V202" s="37"/>
      <c r="W202" s="291" t="s">
        <v>389</v>
      </c>
      <c r="X202" s="291" t="s">
        <v>367</v>
      </c>
      <c r="Y202" s="291" t="s">
        <v>394</v>
      </c>
    </row>
    <row r="203" spans="1:25" x14ac:dyDescent="0.25">
      <c r="A203" s="226" t="s">
        <v>210</v>
      </c>
      <c r="B203" s="29">
        <v>5</v>
      </c>
      <c r="C203" s="46" t="s">
        <v>196</v>
      </c>
      <c r="D203" s="307" t="s">
        <v>431</v>
      </c>
      <c r="E203" s="305" t="s">
        <v>99</v>
      </c>
      <c r="F203" s="43" t="s">
        <v>95</v>
      </c>
      <c r="G203" s="302" t="s">
        <v>164</v>
      </c>
      <c r="H203" s="46" t="s">
        <v>197</v>
      </c>
      <c r="I203" s="293" t="s">
        <v>442</v>
      </c>
      <c r="J203" s="261" t="s">
        <v>170</v>
      </c>
      <c r="K203" s="65" t="s">
        <v>227</v>
      </c>
      <c r="L203" s="155" t="s">
        <v>180</v>
      </c>
      <c r="M203" s="389"/>
      <c r="N203" s="51"/>
      <c r="O203" s="261" t="s">
        <v>168</v>
      </c>
      <c r="P203" s="389"/>
      <c r="Q203" s="291" t="s">
        <v>391</v>
      </c>
      <c r="R203" s="291" t="s">
        <v>367</v>
      </c>
      <c r="S203" s="389"/>
      <c r="T203" s="37"/>
      <c r="U203" s="37"/>
      <c r="V203" s="37"/>
      <c r="W203" s="37"/>
      <c r="X203" s="37"/>
      <c r="Y203" s="37"/>
    </row>
    <row r="204" spans="1:25" x14ac:dyDescent="0.25">
      <c r="A204" s="226" t="s">
        <v>210</v>
      </c>
      <c r="B204" s="29">
        <v>6</v>
      </c>
      <c r="C204" s="65"/>
      <c r="D204" s="65"/>
      <c r="E204" s="65"/>
      <c r="F204" s="65"/>
      <c r="G204" s="65"/>
      <c r="H204" s="65"/>
      <c r="I204" s="51"/>
      <c r="J204" s="261" t="s">
        <v>171</v>
      </c>
      <c r="K204" s="294" t="s">
        <v>64</v>
      </c>
      <c r="L204" s="261" t="s">
        <v>167</v>
      </c>
      <c r="M204" s="291" t="s">
        <v>407</v>
      </c>
      <c r="N204" s="291" t="s">
        <v>394</v>
      </c>
      <c r="O204" s="261" t="s">
        <v>169</v>
      </c>
      <c r="P204" s="389"/>
      <c r="Q204" s="66" t="s">
        <v>103</v>
      </c>
      <c r="R204" s="65"/>
      <c r="S204" s="389"/>
      <c r="T204" s="65"/>
      <c r="U204" s="65"/>
      <c r="V204" s="65"/>
      <c r="W204" s="65"/>
      <c r="X204" s="65"/>
      <c r="Y204" s="65"/>
    </row>
    <row r="205" spans="1:25" x14ac:dyDescent="0.25">
      <c r="A205" s="226" t="s">
        <v>210</v>
      </c>
      <c r="B205" s="29">
        <v>7</v>
      </c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</row>
    <row r="206" spans="1:25" x14ac:dyDescent="0.25">
      <c r="A206" s="227" t="s">
        <v>211</v>
      </c>
      <c r="B206" s="29">
        <v>1</v>
      </c>
      <c r="C206" s="65" t="s">
        <v>227</v>
      </c>
      <c r="D206" s="301" t="s">
        <v>173</v>
      </c>
      <c r="E206" s="301" t="s">
        <v>303</v>
      </c>
      <c r="F206" s="290" t="s">
        <v>436</v>
      </c>
      <c r="G206" s="299" t="s">
        <v>427</v>
      </c>
      <c r="H206" s="276" t="s">
        <v>300</v>
      </c>
      <c r="I206" s="155" t="s">
        <v>181</v>
      </c>
      <c r="J206" s="155" t="s">
        <v>180</v>
      </c>
      <c r="K206" s="261" t="s">
        <v>170</v>
      </c>
      <c r="L206" s="262" t="s">
        <v>174</v>
      </c>
      <c r="M206" s="51"/>
      <c r="N206" s="51"/>
      <c r="O206" s="51"/>
      <c r="P206" s="261" t="s">
        <v>168</v>
      </c>
      <c r="Q206" s="262" t="s">
        <v>178</v>
      </c>
      <c r="R206" s="261" t="s">
        <v>167</v>
      </c>
      <c r="S206" s="395" t="s">
        <v>413</v>
      </c>
      <c r="T206" s="37"/>
      <c r="U206" s="37"/>
      <c r="V206" s="37"/>
      <c r="W206" s="37"/>
      <c r="X206" s="37"/>
      <c r="Y206" s="37"/>
    </row>
    <row r="207" spans="1:25" x14ac:dyDescent="0.25">
      <c r="A207" s="227" t="s">
        <v>211</v>
      </c>
      <c r="B207" s="29">
        <v>2</v>
      </c>
      <c r="C207" s="303" t="s">
        <v>30</v>
      </c>
      <c r="D207" s="301" t="s">
        <v>172</v>
      </c>
      <c r="E207" s="301" t="s">
        <v>302</v>
      </c>
      <c r="F207" s="155" t="s">
        <v>181</v>
      </c>
      <c r="G207" s="303" t="s">
        <v>182</v>
      </c>
      <c r="H207" s="299" t="s">
        <v>427</v>
      </c>
      <c r="I207" s="51"/>
      <c r="J207" s="51"/>
      <c r="K207" s="261" t="s">
        <v>171</v>
      </c>
      <c r="L207" s="262" t="s">
        <v>175</v>
      </c>
      <c r="M207" s="51"/>
      <c r="N207" s="155" t="s">
        <v>180</v>
      </c>
      <c r="O207" s="65" t="s">
        <v>227</v>
      </c>
      <c r="P207" s="261" t="s">
        <v>169</v>
      </c>
      <c r="Q207" s="262" t="s">
        <v>179</v>
      </c>
      <c r="R207" s="261" t="s">
        <v>165</v>
      </c>
      <c r="S207" s="395" t="s">
        <v>456</v>
      </c>
      <c r="T207" s="37"/>
      <c r="U207" s="37"/>
      <c r="V207" s="37"/>
      <c r="W207" s="291" t="s">
        <v>389</v>
      </c>
      <c r="X207" s="291" t="s">
        <v>367</v>
      </c>
      <c r="Y207" s="291" t="s">
        <v>394</v>
      </c>
    </row>
    <row r="208" spans="1:25" x14ac:dyDescent="0.25">
      <c r="A208" s="227" t="s">
        <v>211</v>
      </c>
      <c r="B208" s="29">
        <v>3</v>
      </c>
      <c r="C208" s="301" t="s">
        <v>172</v>
      </c>
      <c r="D208" s="65" t="s">
        <v>227</v>
      </c>
      <c r="E208" s="306" t="s">
        <v>142</v>
      </c>
      <c r="F208" s="299" t="s">
        <v>427</v>
      </c>
      <c r="G208" s="262" t="s">
        <v>178</v>
      </c>
      <c r="H208" s="261" t="s">
        <v>168</v>
      </c>
      <c r="I208" s="51"/>
      <c r="J208" s="261" t="s">
        <v>170</v>
      </c>
      <c r="K208" s="155" t="s">
        <v>181</v>
      </c>
      <c r="L208" s="155" t="s">
        <v>180</v>
      </c>
      <c r="M208" s="303" t="s">
        <v>182</v>
      </c>
      <c r="N208" s="51"/>
      <c r="O208" s="292" t="s">
        <v>386</v>
      </c>
      <c r="P208" s="292" t="s">
        <v>394</v>
      </c>
      <c r="Q208" s="51"/>
      <c r="R208" s="262" t="s">
        <v>174</v>
      </c>
      <c r="S208" s="297" t="s">
        <v>454</v>
      </c>
      <c r="T208" s="37"/>
      <c r="U208" s="37"/>
      <c r="V208" s="290" t="s">
        <v>435</v>
      </c>
      <c r="W208" s="37"/>
      <c r="X208" s="37"/>
      <c r="Y208" s="37"/>
    </row>
    <row r="209" spans="1:25" x14ac:dyDescent="0.25">
      <c r="A209" s="227" t="s">
        <v>211</v>
      </c>
      <c r="B209" s="29">
        <v>4</v>
      </c>
      <c r="C209" s="301" t="s">
        <v>173</v>
      </c>
      <c r="D209" s="306" t="s">
        <v>142</v>
      </c>
      <c r="E209" s="65" t="s">
        <v>227</v>
      </c>
      <c r="F209" s="276" t="s">
        <v>300</v>
      </c>
      <c r="G209" s="262" t="s">
        <v>179</v>
      </c>
      <c r="H209" s="303" t="s">
        <v>182</v>
      </c>
      <c r="I209" s="51"/>
      <c r="J209" s="261" t="s">
        <v>171</v>
      </c>
      <c r="K209" s="51"/>
      <c r="L209" s="261" t="s">
        <v>167</v>
      </c>
      <c r="M209" s="291" t="s">
        <v>407</v>
      </c>
      <c r="N209" s="291" t="s">
        <v>394</v>
      </c>
      <c r="O209" s="293" t="s">
        <v>365</v>
      </c>
      <c r="P209" s="155" t="s">
        <v>181</v>
      </c>
      <c r="Q209" s="382" t="s">
        <v>449</v>
      </c>
      <c r="R209" s="262" t="s">
        <v>175</v>
      </c>
      <c r="S209" s="301" t="s">
        <v>176</v>
      </c>
      <c r="T209" s="37"/>
      <c r="U209" s="37"/>
      <c r="V209" s="37"/>
      <c r="W209" s="37"/>
      <c r="X209" s="37"/>
      <c r="Y209" s="37"/>
    </row>
    <row r="210" spans="1:25" x14ac:dyDescent="0.25">
      <c r="A210" s="227" t="s">
        <v>211</v>
      </c>
      <c r="B210" s="29">
        <v>5</v>
      </c>
      <c r="C210" s="291" t="s">
        <v>364</v>
      </c>
      <c r="D210" s="291" t="s">
        <v>404</v>
      </c>
      <c r="E210" s="290" t="s">
        <v>367</v>
      </c>
      <c r="F210" s="262" t="s">
        <v>174</v>
      </c>
      <c r="G210" s="302" t="s">
        <v>166</v>
      </c>
      <c r="H210" s="262" t="s">
        <v>178</v>
      </c>
      <c r="I210" s="261" t="s">
        <v>170</v>
      </c>
      <c r="J210" s="51"/>
      <c r="K210" s="51"/>
      <c r="L210" s="261" t="s">
        <v>165</v>
      </c>
      <c r="M210" s="51"/>
      <c r="N210" s="261" t="s">
        <v>168</v>
      </c>
      <c r="O210" s="155" t="s">
        <v>181</v>
      </c>
      <c r="P210" s="294" t="s">
        <v>310</v>
      </c>
      <c r="Q210" s="383" t="s">
        <v>450</v>
      </c>
      <c r="R210" s="51"/>
      <c r="S210" s="301" t="s">
        <v>177</v>
      </c>
      <c r="T210" s="37"/>
      <c r="U210" s="37"/>
      <c r="V210" s="37"/>
      <c r="W210" s="37"/>
      <c r="X210" s="37"/>
      <c r="Y210" s="37"/>
    </row>
    <row r="211" spans="1:25" x14ac:dyDescent="0.25">
      <c r="A211" s="227" t="s">
        <v>211</v>
      </c>
      <c r="B211" s="29">
        <v>6</v>
      </c>
      <c r="C211" s="306" t="s">
        <v>142</v>
      </c>
      <c r="D211" s="303" t="s">
        <v>30</v>
      </c>
      <c r="E211" s="303" t="s">
        <v>182</v>
      </c>
      <c r="F211" s="262" t="s">
        <v>175</v>
      </c>
      <c r="G211" s="302" t="s">
        <v>164</v>
      </c>
      <c r="H211" s="262" t="s">
        <v>179</v>
      </c>
      <c r="I211" s="261" t="s">
        <v>171</v>
      </c>
      <c r="J211" s="51"/>
      <c r="K211" s="301" t="s">
        <v>176</v>
      </c>
      <c r="L211" s="290" t="s">
        <v>204</v>
      </c>
      <c r="M211" s="51"/>
      <c r="N211" s="261" t="s">
        <v>169</v>
      </c>
      <c r="O211" s="51"/>
      <c r="P211" s="294" t="s">
        <v>64</v>
      </c>
      <c r="Q211" s="393" t="s">
        <v>476</v>
      </c>
      <c r="R211" s="66" t="s">
        <v>103</v>
      </c>
      <c r="S211" s="51"/>
      <c r="T211" s="65"/>
      <c r="U211" s="65"/>
      <c r="V211" s="65"/>
      <c r="W211" s="65"/>
      <c r="X211" s="65"/>
      <c r="Y211" s="65"/>
    </row>
    <row r="212" spans="1:25" x14ac:dyDescent="0.25">
      <c r="A212" s="227" t="s">
        <v>211</v>
      </c>
      <c r="B212" s="29">
        <v>7</v>
      </c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383" t="s">
        <v>88</v>
      </c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</row>
    <row r="213" spans="1:25" x14ac:dyDescent="0.25">
      <c r="A213" s="228" t="s">
        <v>212</v>
      </c>
      <c r="B213" s="29">
        <v>1</v>
      </c>
      <c r="C213" s="261" t="s">
        <v>170</v>
      </c>
      <c r="D213" s="295" t="s">
        <v>339</v>
      </c>
      <c r="E213" s="261" t="s">
        <v>167</v>
      </c>
      <c r="F213" s="306" t="s">
        <v>141</v>
      </c>
      <c r="G213" s="303" t="s">
        <v>182</v>
      </c>
      <c r="H213" s="46" t="s">
        <v>197</v>
      </c>
      <c r="I213" s="262" t="s">
        <v>178</v>
      </c>
      <c r="J213" s="51"/>
      <c r="K213" s="51"/>
      <c r="L213" s="51"/>
      <c r="M213" s="302" t="s">
        <v>166</v>
      </c>
      <c r="N213" s="301" t="s">
        <v>302</v>
      </c>
      <c r="O213" s="155" t="s">
        <v>181</v>
      </c>
      <c r="P213" s="262" t="s">
        <v>174</v>
      </c>
      <c r="Q213" s="382" t="s">
        <v>449</v>
      </c>
      <c r="R213" s="394" t="s">
        <v>350</v>
      </c>
      <c r="S213" s="290" t="s">
        <v>204</v>
      </c>
      <c r="T213" s="51"/>
      <c r="U213" s="51"/>
      <c r="V213" s="51"/>
      <c r="W213" s="51"/>
      <c r="X213" s="51"/>
      <c r="Y213" s="51"/>
    </row>
    <row r="214" spans="1:25" x14ac:dyDescent="0.25">
      <c r="A214" s="228" t="s">
        <v>212</v>
      </c>
      <c r="B214" s="29">
        <v>2</v>
      </c>
      <c r="C214" s="261" t="s">
        <v>171</v>
      </c>
      <c r="D214" s="301" t="s">
        <v>172</v>
      </c>
      <c r="E214" s="261" t="s">
        <v>165</v>
      </c>
      <c r="F214" s="155" t="s">
        <v>181</v>
      </c>
      <c r="G214" s="46" t="s">
        <v>196</v>
      </c>
      <c r="H214" s="262" t="s">
        <v>178</v>
      </c>
      <c r="I214" s="51"/>
      <c r="J214" s="155" t="s">
        <v>180</v>
      </c>
      <c r="K214" s="301" t="s">
        <v>176</v>
      </c>
      <c r="L214" s="51"/>
      <c r="M214" s="303" t="s">
        <v>182</v>
      </c>
      <c r="N214" s="301" t="s">
        <v>303</v>
      </c>
      <c r="O214" s="51"/>
      <c r="P214" s="262" t="s">
        <v>175</v>
      </c>
      <c r="Q214" s="51"/>
      <c r="R214" s="394" t="s">
        <v>349</v>
      </c>
      <c r="S214" s="261" t="s">
        <v>168</v>
      </c>
      <c r="T214" s="291" t="s">
        <v>389</v>
      </c>
      <c r="U214" s="291" t="s">
        <v>366</v>
      </c>
      <c r="V214" s="51"/>
      <c r="W214" s="51"/>
      <c r="X214" s="51"/>
      <c r="Y214" s="51"/>
    </row>
    <row r="215" spans="1:25" x14ac:dyDescent="0.25">
      <c r="A215" s="228" t="s">
        <v>212</v>
      </c>
      <c r="B215" s="29">
        <v>3</v>
      </c>
      <c r="C215" s="295" t="s">
        <v>339</v>
      </c>
      <c r="D215" s="301" t="s">
        <v>173</v>
      </c>
      <c r="E215" s="301" t="s">
        <v>302</v>
      </c>
      <c r="F215" s="261" t="s">
        <v>170</v>
      </c>
      <c r="G215" s="291" t="s">
        <v>394</v>
      </c>
      <c r="H215" s="291" t="s">
        <v>158</v>
      </c>
      <c r="I215" s="262" t="s">
        <v>179</v>
      </c>
      <c r="J215" s="293" t="s">
        <v>365</v>
      </c>
      <c r="K215" s="301" t="s">
        <v>177</v>
      </c>
      <c r="L215" s="155" t="s">
        <v>180</v>
      </c>
      <c r="M215" s="262" t="s">
        <v>174</v>
      </c>
      <c r="N215" s="51"/>
      <c r="O215" s="51"/>
      <c r="P215" s="155" t="s">
        <v>181</v>
      </c>
      <c r="Q215" s="261" t="s">
        <v>167</v>
      </c>
      <c r="R215" s="51"/>
      <c r="S215" s="261" t="s">
        <v>169</v>
      </c>
      <c r="T215" s="37"/>
      <c r="U215" s="37"/>
      <c r="V215" s="37"/>
      <c r="W215" s="37"/>
      <c r="X215" s="37"/>
      <c r="Y215" s="37"/>
    </row>
    <row r="216" spans="1:25" x14ac:dyDescent="0.25">
      <c r="A216" s="228" t="s">
        <v>212</v>
      </c>
      <c r="B216" s="29">
        <v>4</v>
      </c>
      <c r="C216" s="301" t="s">
        <v>172</v>
      </c>
      <c r="D216" s="303" t="s">
        <v>30</v>
      </c>
      <c r="E216" s="301" t="s">
        <v>303</v>
      </c>
      <c r="F216" s="261" t="s">
        <v>171</v>
      </c>
      <c r="G216" s="262" t="s">
        <v>178</v>
      </c>
      <c r="H216" s="303" t="s">
        <v>182</v>
      </c>
      <c r="I216" s="292" t="s">
        <v>392</v>
      </c>
      <c r="J216" s="292" t="s">
        <v>283</v>
      </c>
      <c r="K216" s="292" t="s">
        <v>393</v>
      </c>
      <c r="L216" s="51"/>
      <c r="M216" s="262" t="s">
        <v>175</v>
      </c>
      <c r="N216" s="261" t="s">
        <v>168</v>
      </c>
      <c r="O216" s="51"/>
      <c r="P216" s="51"/>
      <c r="Q216" s="261" t="s">
        <v>165</v>
      </c>
      <c r="R216" s="155" t="s">
        <v>180</v>
      </c>
      <c r="S216" s="155" t="s">
        <v>181</v>
      </c>
      <c r="T216" s="37"/>
      <c r="U216" s="37"/>
      <c r="V216" s="37"/>
      <c r="W216" s="37"/>
      <c r="X216" s="37"/>
      <c r="Y216" s="37"/>
    </row>
    <row r="217" spans="1:25" x14ac:dyDescent="0.25">
      <c r="A217" s="228" t="s">
        <v>212</v>
      </c>
      <c r="B217" s="29">
        <v>5</v>
      </c>
      <c r="C217" s="301" t="s">
        <v>173</v>
      </c>
      <c r="D217" s="261" t="s">
        <v>167</v>
      </c>
      <c r="E217" s="303" t="s">
        <v>182</v>
      </c>
      <c r="F217" s="262" t="s">
        <v>174</v>
      </c>
      <c r="G217" s="306" t="s">
        <v>143</v>
      </c>
      <c r="H217" s="261" t="s">
        <v>168</v>
      </c>
      <c r="I217" s="51"/>
      <c r="J217" s="262" t="s">
        <v>178</v>
      </c>
      <c r="K217" s="155" t="s">
        <v>181</v>
      </c>
      <c r="L217" s="51"/>
      <c r="M217" s="51"/>
      <c r="N217" s="155" t="s">
        <v>180</v>
      </c>
      <c r="O217" s="301" t="s">
        <v>302</v>
      </c>
      <c r="P217" s="51"/>
      <c r="Q217" s="291" t="s">
        <v>391</v>
      </c>
      <c r="R217" s="291" t="s">
        <v>367</v>
      </c>
      <c r="S217" s="51"/>
      <c r="T217" s="37"/>
      <c r="U217" s="37"/>
      <c r="V217" s="37"/>
      <c r="W217" s="37"/>
      <c r="X217" s="37"/>
      <c r="Y217" s="37"/>
    </row>
    <row r="218" spans="1:25" x14ac:dyDescent="0.25">
      <c r="A218" s="228" t="s">
        <v>212</v>
      </c>
      <c r="B218" s="29">
        <v>6</v>
      </c>
      <c r="C218" s="303" t="s">
        <v>30</v>
      </c>
      <c r="D218" s="261" t="s">
        <v>165</v>
      </c>
      <c r="E218" s="295" t="s">
        <v>339</v>
      </c>
      <c r="F218" s="262" t="s">
        <v>175</v>
      </c>
      <c r="G218" s="302" t="s">
        <v>166</v>
      </c>
      <c r="H218" s="261" t="s">
        <v>169</v>
      </c>
      <c r="I218" s="155" t="s">
        <v>181</v>
      </c>
      <c r="J218" s="262" t="s">
        <v>179</v>
      </c>
      <c r="K218" s="51"/>
      <c r="L218" s="51"/>
      <c r="M218" s="51"/>
      <c r="N218" s="51"/>
      <c r="O218" s="291" t="s">
        <v>385</v>
      </c>
      <c r="P218" s="291" t="s">
        <v>394</v>
      </c>
      <c r="Q218" s="392" t="s">
        <v>446</v>
      </c>
      <c r="R218" s="51"/>
      <c r="S218" s="51"/>
      <c r="T218" s="65"/>
      <c r="U218" s="65"/>
      <c r="V218" s="65"/>
      <c r="W218" s="65"/>
      <c r="X218" s="65"/>
      <c r="Y218" s="65"/>
    </row>
    <row r="219" spans="1:25" x14ac:dyDescent="0.25">
      <c r="A219" s="228" t="s">
        <v>212</v>
      </c>
      <c r="B219" s="29">
        <v>7</v>
      </c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</row>
    <row r="220" spans="1:25" x14ac:dyDescent="0.25">
      <c r="A220" s="229" t="s">
        <v>213</v>
      </c>
      <c r="B220" s="29">
        <v>1</v>
      </c>
      <c r="C220" s="301" t="s">
        <v>172</v>
      </c>
      <c r="D220" s="303" t="s">
        <v>30</v>
      </c>
      <c r="E220" s="301" t="s">
        <v>302</v>
      </c>
      <c r="F220" s="65" t="s">
        <v>227</v>
      </c>
      <c r="G220" s="293" t="s">
        <v>371</v>
      </c>
      <c r="H220" s="306" t="s">
        <v>143</v>
      </c>
      <c r="I220" s="37"/>
      <c r="J220" s="37"/>
      <c r="K220" s="155" t="s">
        <v>181</v>
      </c>
      <c r="L220" s="37"/>
      <c r="M220" s="303" t="s">
        <v>182</v>
      </c>
      <c r="N220" s="155" t="s">
        <v>180</v>
      </c>
      <c r="O220" s="37"/>
      <c r="P220" s="37"/>
      <c r="Q220" s="37"/>
      <c r="R220" s="262" t="s">
        <v>175</v>
      </c>
      <c r="S220" s="37"/>
      <c r="T220" s="291" t="s">
        <v>389</v>
      </c>
      <c r="U220" s="291" t="s">
        <v>366</v>
      </c>
      <c r="V220" s="37"/>
      <c r="W220" s="37"/>
      <c r="X220" s="37"/>
      <c r="Y220" s="37"/>
    </row>
    <row r="221" spans="1:25" x14ac:dyDescent="0.25">
      <c r="A221" s="229" t="s">
        <v>213</v>
      </c>
      <c r="B221" s="29">
        <v>2</v>
      </c>
      <c r="C221" s="303" t="s">
        <v>30</v>
      </c>
      <c r="D221" s="301" t="s">
        <v>172</v>
      </c>
      <c r="E221" s="43" t="s">
        <v>96</v>
      </c>
      <c r="F221" s="65" t="s">
        <v>227</v>
      </c>
      <c r="G221" s="292" t="s">
        <v>293</v>
      </c>
      <c r="H221" s="292" t="s">
        <v>158</v>
      </c>
      <c r="I221" s="155" t="s">
        <v>181</v>
      </c>
      <c r="J221" s="37"/>
      <c r="K221" s="37"/>
      <c r="L221" s="37"/>
      <c r="M221" s="37"/>
      <c r="N221" s="37"/>
      <c r="O221" s="301" t="s">
        <v>302</v>
      </c>
      <c r="P221" s="262" t="s">
        <v>174</v>
      </c>
      <c r="Q221" s="262" t="s">
        <v>179</v>
      </c>
      <c r="R221" s="155" t="s">
        <v>180</v>
      </c>
      <c r="S221" s="37"/>
      <c r="T221" s="37"/>
      <c r="U221" s="37"/>
      <c r="V221" s="290" t="s">
        <v>435</v>
      </c>
      <c r="W221" s="37"/>
      <c r="X221" s="37"/>
      <c r="Y221" s="37"/>
    </row>
    <row r="222" spans="1:25" x14ac:dyDescent="0.25">
      <c r="A222" s="229" t="s">
        <v>213</v>
      </c>
      <c r="B222" s="29">
        <v>3</v>
      </c>
      <c r="C222" s="48" t="s">
        <v>198</v>
      </c>
      <c r="D222" s="43" t="s">
        <v>96</v>
      </c>
      <c r="E222" s="308" t="s">
        <v>432</v>
      </c>
      <c r="F222" s="293" t="s">
        <v>440</v>
      </c>
      <c r="G222" s="306" t="s">
        <v>143</v>
      </c>
      <c r="H222" s="303" t="s">
        <v>182</v>
      </c>
      <c r="I222" s="37"/>
      <c r="J222" s="155" t="s">
        <v>180</v>
      </c>
      <c r="K222" s="37"/>
      <c r="L222" s="37"/>
      <c r="M222" s="65" t="s">
        <v>227</v>
      </c>
      <c r="N222" s="37"/>
      <c r="O222" s="301" t="s">
        <v>303</v>
      </c>
      <c r="P222" s="37"/>
      <c r="Q222" s="37"/>
      <c r="R222" s="37"/>
      <c r="S222" s="155" t="s">
        <v>181</v>
      </c>
      <c r="T222" s="37"/>
      <c r="U222" s="37"/>
      <c r="V222" s="37"/>
      <c r="W222" s="291" t="s">
        <v>389</v>
      </c>
      <c r="X222" s="291" t="s">
        <v>367</v>
      </c>
      <c r="Y222" s="291" t="s">
        <v>394</v>
      </c>
    </row>
    <row r="223" spans="1:25" x14ac:dyDescent="0.25">
      <c r="A223" s="229" t="s">
        <v>213</v>
      </c>
      <c r="B223" s="29">
        <v>4</v>
      </c>
      <c r="C223" s="291" t="s">
        <v>364</v>
      </c>
      <c r="D223" s="291" t="s">
        <v>404</v>
      </c>
      <c r="E223" s="290" t="s">
        <v>367</v>
      </c>
      <c r="F223" s="155" t="s">
        <v>181</v>
      </c>
      <c r="G223" s="303" t="s">
        <v>182</v>
      </c>
      <c r="H223" s="294" t="s">
        <v>310</v>
      </c>
      <c r="I223" s="37"/>
      <c r="J223" s="37"/>
      <c r="K223" s="37"/>
      <c r="L223" s="37"/>
      <c r="M223" s="37"/>
      <c r="N223" s="301" t="s">
        <v>302</v>
      </c>
      <c r="O223" s="37"/>
      <c r="P223" s="37"/>
      <c r="Q223" s="382" t="s">
        <v>449</v>
      </c>
      <c r="R223" s="37"/>
      <c r="S223" s="37"/>
      <c r="T223" s="37"/>
      <c r="U223" s="37"/>
      <c r="V223" s="37"/>
      <c r="W223" s="37"/>
      <c r="X223" s="37"/>
      <c r="Y223" s="37"/>
    </row>
    <row r="224" spans="1:25" x14ac:dyDescent="0.25">
      <c r="A224" s="229" t="s">
        <v>213</v>
      </c>
      <c r="B224" s="29">
        <v>5</v>
      </c>
      <c r="C224" s="43" t="s">
        <v>96</v>
      </c>
      <c r="D224" s="308" t="s">
        <v>432</v>
      </c>
      <c r="E224" s="303" t="s">
        <v>182</v>
      </c>
      <c r="F224" s="292" t="s">
        <v>441</v>
      </c>
      <c r="G224" s="48" t="s">
        <v>198</v>
      </c>
      <c r="H224" s="65" t="s">
        <v>227</v>
      </c>
      <c r="I224" s="37"/>
      <c r="J224" s="37"/>
      <c r="K224" s="37"/>
      <c r="L224" s="37"/>
      <c r="M224" s="37"/>
      <c r="N224" s="301" t="s">
        <v>303</v>
      </c>
      <c r="O224" s="155" t="s">
        <v>181</v>
      </c>
      <c r="P224" s="37"/>
      <c r="Q224" s="381" t="s">
        <v>477</v>
      </c>
      <c r="R224" s="37"/>
      <c r="S224" s="37"/>
      <c r="T224" s="37"/>
      <c r="U224" s="37"/>
      <c r="V224" s="37"/>
      <c r="W224" s="37"/>
      <c r="X224" s="37"/>
      <c r="Y224" s="37"/>
    </row>
    <row r="225" spans="1:26" x14ac:dyDescent="0.25">
      <c r="A225" s="229" t="s">
        <v>213</v>
      </c>
      <c r="B225" s="29">
        <v>6</v>
      </c>
      <c r="C225" s="65"/>
      <c r="D225" s="65"/>
      <c r="E225" s="65"/>
      <c r="F225" s="46" t="s">
        <v>196</v>
      </c>
      <c r="G225" s="276" t="s">
        <v>300</v>
      </c>
      <c r="H225" s="294" t="s">
        <v>64</v>
      </c>
      <c r="I225" s="291" t="s">
        <v>392</v>
      </c>
      <c r="J225" s="291" t="s">
        <v>437</v>
      </c>
      <c r="K225" s="291" t="s">
        <v>393</v>
      </c>
      <c r="L225" s="155" t="s">
        <v>180</v>
      </c>
      <c r="M225" s="37"/>
      <c r="N225" s="37"/>
      <c r="O225" s="37"/>
      <c r="P225" s="155" t="s">
        <v>181</v>
      </c>
      <c r="Q225" s="37"/>
      <c r="R225" s="65"/>
      <c r="S225" s="37"/>
      <c r="T225" s="65"/>
      <c r="U225" s="65"/>
      <c r="V225" s="65"/>
      <c r="W225" s="65"/>
      <c r="X225" s="65"/>
      <c r="Y225" s="65"/>
    </row>
    <row r="226" spans="1:26" x14ac:dyDescent="0.25">
      <c r="A226" s="229" t="s">
        <v>213</v>
      </c>
      <c r="B226" s="29">
        <v>7</v>
      </c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</row>
    <row r="227" spans="1:26" x14ac:dyDescent="0.25">
      <c r="A227" s="230" t="s">
        <v>214</v>
      </c>
      <c r="B227" s="29">
        <v>1</v>
      </c>
      <c r="C227" s="46" t="s">
        <v>196</v>
      </c>
      <c r="D227" s="261" t="s">
        <v>167</v>
      </c>
      <c r="E227" s="306" t="s">
        <v>142</v>
      </c>
      <c r="F227" s="306" t="s">
        <v>141</v>
      </c>
      <c r="G227" s="65" t="s">
        <v>227</v>
      </c>
      <c r="H227" s="306" t="s">
        <v>143</v>
      </c>
      <c r="I227" s="261" t="s">
        <v>170</v>
      </c>
      <c r="J227" s="262" t="s">
        <v>178</v>
      </c>
      <c r="K227" s="37"/>
      <c r="L227" s="155" t="s">
        <v>180</v>
      </c>
      <c r="M227" s="293" t="s">
        <v>283</v>
      </c>
      <c r="O227" s="261" t="s">
        <v>168</v>
      </c>
      <c r="P227" s="155" t="s">
        <v>181</v>
      </c>
      <c r="Q227" s="37"/>
      <c r="R227" s="37"/>
      <c r="S227" s="301" t="s">
        <v>176</v>
      </c>
      <c r="T227" s="37"/>
      <c r="U227" s="37"/>
      <c r="V227" s="37"/>
      <c r="W227" s="37"/>
      <c r="X227" s="37"/>
      <c r="Y227" s="37"/>
    </row>
    <row r="228" spans="1:26" x14ac:dyDescent="0.25">
      <c r="A228" s="230" t="s">
        <v>214</v>
      </c>
      <c r="B228" s="29">
        <v>2</v>
      </c>
      <c r="C228" s="306" t="s">
        <v>142</v>
      </c>
      <c r="D228" s="303" t="s">
        <v>30</v>
      </c>
      <c r="E228" s="261" t="s">
        <v>167</v>
      </c>
      <c r="F228" s="262" t="s">
        <v>174</v>
      </c>
      <c r="G228" s="65" t="s">
        <v>227</v>
      </c>
      <c r="H228" s="262" t="s">
        <v>178</v>
      </c>
      <c r="I228" s="261" t="s">
        <v>171</v>
      </c>
      <c r="J228" s="37"/>
      <c r="K228" s="155" t="s">
        <v>181</v>
      </c>
      <c r="L228" s="37"/>
      <c r="M228" s="292" t="s">
        <v>443</v>
      </c>
      <c r="N228" s="292" t="s">
        <v>394</v>
      </c>
      <c r="O228" s="261" t="s">
        <v>169</v>
      </c>
      <c r="P228" s="37"/>
      <c r="Q228" s="37"/>
      <c r="R228" s="155" t="s">
        <v>180</v>
      </c>
      <c r="S228" s="290" t="s">
        <v>204</v>
      </c>
      <c r="T228" s="37"/>
      <c r="U228" s="37"/>
      <c r="V228" s="37"/>
      <c r="W228" s="37"/>
      <c r="X228" s="37"/>
      <c r="Y228" s="37"/>
    </row>
    <row r="229" spans="1:26" x14ac:dyDescent="0.25">
      <c r="A229" s="230" t="s">
        <v>214</v>
      </c>
      <c r="B229" s="29">
        <v>3</v>
      </c>
      <c r="C229" s="261" t="s">
        <v>170</v>
      </c>
      <c r="D229" s="306" t="s">
        <v>142</v>
      </c>
      <c r="E229" s="307" t="s">
        <v>431</v>
      </c>
      <c r="F229" s="155" t="s">
        <v>181</v>
      </c>
      <c r="G229" s="303" t="s">
        <v>182</v>
      </c>
      <c r="H229" s="262" t="s">
        <v>179</v>
      </c>
      <c r="I229" s="37"/>
      <c r="J229" s="65" t="s">
        <v>227</v>
      </c>
      <c r="K229" s="37"/>
      <c r="L229" s="293" t="s">
        <v>282</v>
      </c>
      <c r="M229" s="262" t="s">
        <v>174</v>
      </c>
      <c r="N229" s="261" t="s">
        <v>168</v>
      </c>
      <c r="O229" s="291" t="s">
        <v>385</v>
      </c>
      <c r="P229" s="291" t="s">
        <v>394</v>
      </c>
      <c r="Q229" s="382" t="s">
        <v>449</v>
      </c>
      <c r="R229" s="261" t="s">
        <v>167</v>
      </c>
      <c r="S229" s="37"/>
      <c r="T229" s="37"/>
      <c r="U229" s="37"/>
      <c r="V229" s="37"/>
      <c r="W229" s="37"/>
      <c r="X229" s="37"/>
      <c r="Y229" s="37"/>
    </row>
    <row r="230" spans="1:26" x14ac:dyDescent="0.25">
      <c r="A230" s="230" t="s">
        <v>214</v>
      </c>
      <c r="B230" s="29">
        <v>4</v>
      </c>
      <c r="C230" s="303" t="s">
        <v>30</v>
      </c>
      <c r="D230" s="307" t="s">
        <v>431</v>
      </c>
      <c r="E230" s="303" t="s">
        <v>182</v>
      </c>
      <c r="F230" s="261" t="s">
        <v>170</v>
      </c>
      <c r="G230" s="291" t="s">
        <v>394</v>
      </c>
      <c r="H230" s="291" t="s">
        <v>158</v>
      </c>
      <c r="I230" s="262" t="s">
        <v>178</v>
      </c>
      <c r="J230" s="65" t="s">
        <v>227</v>
      </c>
      <c r="K230" s="37"/>
      <c r="L230" s="293" t="s">
        <v>397</v>
      </c>
      <c r="M230" s="262" t="s">
        <v>175</v>
      </c>
      <c r="N230" s="155" t="s">
        <v>180</v>
      </c>
      <c r="O230" s="155" t="s">
        <v>181</v>
      </c>
      <c r="P230" s="261" t="s">
        <v>168</v>
      </c>
      <c r="Q230" s="261" t="s">
        <v>167</v>
      </c>
      <c r="R230" s="37"/>
      <c r="S230" s="37"/>
      <c r="T230" s="37"/>
      <c r="U230" s="37"/>
      <c r="V230" s="37"/>
      <c r="W230" s="37"/>
      <c r="X230" s="37"/>
      <c r="Y230" s="37"/>
    </row>
    <row r="231" spans="1:26" x14ac:dyDescent="0.25">
      <c r="A231" s="230" t="s">
        <v>214</v>
      </c>
      <c r="B231" s="29">
        <v>5</v>
      </c>
      <c r="C231" s="291" t="s">
        <v>364</v>
      </c>
      <c r="D231" s="291" t="s">
        <v>404</v>
      </c>
      <c r="E231" s="290" t="s">
        <v>367</v>
      </c>
      <c r="F231" s="48" t="s">
        <v>198</v>
      </c>
      <c r="G231" s="262" t="s">
        <v>178</v>
      </c>
      <c r="H231" s="303" t="s">
        <v>182</v>
      </c>
      <c r="I231" s="155" t="s">
        <v>181</v>
      </c>
      <c r="J231" s="37"/>
      <c r="K231" s="261" t="s">
        <v>170</v>
      </c>
      <c r="L231" s="262" t="s">
        <v>174</v>
      </c>
      <c r="M231" s="37"/>
      <c r="N231" s="294" t="s">
        <v>310</v>
      </c>
      <c r="O231" s="37"/>
      <c r="P231" s="261" t="s">
        <v>169</v>
      </c>
      <c r="Q231" s="383" t="s">
        <v>450</v>
      </c>
      <c r="R231" s="37"/>
      <c r="S231" s="37"/>
      <c r="T231" s="65"/>
      <c r="U231" s="65"/>
      <c r="V231" s="65"/>
      <c r="W231" s="65"/>
      <c r="X231" s="65"/>
      <c r="Y231" s="65"/>
    </row>
    <row r="232" spans="1:26" x14ac:dyDescent="0.25">
      <c r="A232" s="230" t="s">
        <v>214</v>
      </c>
      <c r="B232" s="29">
        <v>6</v>
      </c>
      <c r="C232" s="65"/>
      <c r="D232" s="65"/>
      <c r="E232" s="65"/>
      <c r="F232" s="290" t="s">
        <v>436</v>
      </c>
      <c r="G232" s="262" t="s">
        <v>179</v>
      </c>
      <c r="H232" s="48" t="s">
        <v>199</v>
      </c>
      <c r="I232" s="37"/>
      <c r="J232" s="155" t="s">
        <v>180</v>
      </c>
      <c r="K232" s="261" t="s">
        <v>171</v>
      </c>
      <c r="L232" s="262" t="s">
        <v>175</v>
      </c>
      <c r="M232" s="303" t="s">
        <v>182</v>
      </c>
      <c r="N232" s="294" t="s">
        <v>64</v>
      </c>
      <c r="O232" s="37"/>
      <c r="P232" s="37"/>
      <c r="Q232" s="37"/>
      <c r="R232" s="65"/>
      <c r="S232" s="155" t="s">
        <v>181</v>
      </c>
      <c r="T232" s="65"/>
      <c r="U232" s="65"/>
      <c r="V232" s="65"/>
      <c r="W232" s="65"/>
      <c r="X232" s="65"/>
      <c r="Y232" s="65"/>
    </row>
    <row r="233" spans="1:26" x14ac:dyDescent="0.25">
      <c r="A233" s="230" t="s">
        <v>214</v>
      </c>
      <c r="B233" s="29">
        <v>7</v>
      </c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</row>
    <row r="235" spans="1:26" x14ac:dyDescent="0.25">
      <c r="A235" s="320">
        <f>A196+1</f>
        <v>2407</v>
      </c>
      <c r="B235" s="343"/>
      <c r="C235" s="344">
        <v>45535</v>
      </c>
      <c r="D235" s="345">
        <v>0.54027777777777775</v>
      </c>
      <c r="E235" s="346" t="s">
        <v>485</v>
      </c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</row>
    <row r="237" spans="1:26" x14ac:dyDescent="0.25">
      <c r="A237" s="225" t="s">
        <v>2</v>
      </c>
      <c r="B237" s="37" t="s">
        <v>3</v>
      </c>
      <c r="C237" s="20" t="s">
        <v>73</v>
      </c>
      <c r="D237" s="20" t="s">
        <v>105</v>
      </c>
      <c r="E237" s="20" t="s">
        <v>267</v>
      </c>
      <c r="F237" s="21" t="s">
        <v>74</v>
      </c>
      <c r="G237" s="21" t="s">
        <v>248</v>
      </c>
      <c r="H237" s="21" t="s">
        <v>14</v>
      </c>
      <c r="I237" s="22" t="s">
        <v>75</v>
      </c>
      <c r="J237" s="22" t="s">
        <v>76</v>
      </c>
      <c r="K237" s="22" t="s">
        <v>15</v>
      </c>
      <c r="L237" s="23" t="s">
        <v>77</v>
      </c>
      <c r="M237" s="23" t="s">
        <v>78</v>
      </c>
      <c r="N237" s="23" t="s">
        <v>268</v>
      </c>
      <c r="O237" s="24" t="s">
        <v>79</v>
      </c>
      <c r="P237" s="24" t="s">
        <v>80</v>
      </c>
      <c r="Q237" s="25" t="s">
        <v>81</v>
      </c>
      <c r="R237" s="25" t="s">
        <v>422</v>
      </c>
      <c r="S237" s="26" t="s">
        <v>82</v>
      </c>
      <c r="T237" s="64" t="s">
        <v>154</v>
      </c>
      <c r="U237" s="64" t="s">
        <v>155</v>
      </c>
      <c r="V237" s="64" t="s">
        <v>157</v>
      </c>
      <c r="W237" s="63" t="s">
        <v>156</v>
      </c>
      <c r="X237" s="63" t="s">
        <v>215</v>
      </c>
      <c r="Y237" s="63" t="s">
        <v>216</v>
      </c>
      <c r="Z237" s="37" t="s">
        <v>3</v>
      </c>
    </row>
    <row r="238" spans="1:26" x14ac:dyDescent="0.25">
      <c r="A238" s="226" t="s">
        <v>210</v>
      </c>
      <c r="B238" s="29">
        <v>1</v>
      </c>
      <c r="C238" s="303" t="s">
        <v>30</v>
      </c>
      <c r="D238" s="305" t="s">
        <v>99</v>
      </c>
      <c r="E238" s="261" t="s">
        <v>167</v>
      </c>
      <c r="F238" s="261" t="s">
        <v>170</v>
      </c>
      <c r="G238" s="46" t="s">
        <v>196</v>
      </c>
      <c r="H238" s="303" t="s">
        <v>182</v>
      </c>
      <c r="I238" s="65" t="s">
        <v>227</v>
      </c>
      <c r="J238" s="155" t="s">
        <v>180</v>
      </c>
      <c r="K238" s="43" t="s">
        <v>95</v>
      </c>
      <c r="L238" s="290" t="s">
        <v>204</v>
      </c>
      <c r="M238" s="48" t="s">
        <v>199</v>
      </c>
      <c r="N238" s="261" t="s">
        <v>168</v>
      </c>
      <c r="O238" s="387" t="s">
        <v>425</v>
      </c>
      <c r="P238" s="183" t="s">
        <v>273</v>
      </c>
      <c r="Q238" s="391" t="s">
        <v>413</v>
      </c>
      <c r="R238" s="29"/>
      <c r="S238" s="155" t="s">
        <v>181</v>
      </c>
      <c r="T238" s="37"/>
      <c r="U238" s="37"/>
      <c r="V238" s="290" t="s">
        <v>435</v>
      </c>
      <c r="W238" s="389"/>
      <c r="X238" s="389"/>
      <c r="Y238" s="37"/>
      <c r="Z238" s="29">
        <v>1</v>
      </c>
    </row>
    <row r="239" spans="1:26" x14ac:dyDescent="0.25">
      <c r="A239" s="226" t="s">
        <v>210</v>
      </c>
      <c r="B239" s="29">
        <v>2</v>
      </c>
      <c r="C239" s="305" t="s">
        <v>99</v>
      </c>
      <c r="D239" s="303" t="s">
        <v>30</v>
      </c>
      <c r="E239" s="261" t="s">
        <v>165</v>
      </c>
      <c r="F239" s="261" t="s">
        <v>171</v>
      </c>
      <c r="G239" s="303" t="s">
        <v>182</v>
      </c>
      <c r="H239" s="43" t="s">
        <v>95</v>
      </c>
      <c r="I239" s="65" t="s">
        <v>227</v>
      </c>
      <c r="J239" s="48" t="s">
        <v>199</v>
      </c>
      <c r="K239" s="155" t="s">
        <v>181</v>
      </c>
      <c r="L239" s="276" t="s">
        <v>300</v>
      </c>
      <c r="M239" s="302" t="s">
        <v>166</v>
      </c>
      <c r="N239" s="261" t="s">
        <v>169</v>
      </c>
      <c r="O239" s="46" t="s">
        <v>196</v>
      </c>
      <c r="P239" s="387" t="s">
        <v>425</v>
      </c>
      <c r="Q239" s="391" t="s">
        <v>444</v>
      </c>
      <c r="R239" s="29"/>
      <c r="S239" s="306" t="s">
        <v>142</v>
      </c>
      <c r="T239" s="291" t="s">
        <v>389</v>
      </c>
      <c r="U239" s="291" t="s">
        <v>366</v>
      </c>
      <c r="V239" s="37"/>
      <c r="W239" s="37"/>
      <c r="X239" s="37"/>
      <c r="Y239" s="37"/>
      <c r="Z239" s="29">
        <v>2</v>
      </c>
    </row>
    <row r="240" spans="1:26" x14ac:dyDescent="0.25">
      <c r="A240" s="226" t="s">
        <v>210</v>
      </c>
      <c r="B240" s="29">
        <v>3</v>
      </c>
      <c r="C240" s="261" t="s">
        <v>170</v>
      </c>
      <c r="D240" s="261" t="s">
        <v>167</v>
      </c>
      <c r="E240" s="303" t="s">
        <v>182</v>
      </c>
      <c r="F240" s="155" t="s">
        <v>181</v>
      </c>
      <c r="G240" s="43" t="s">
        <v>95</v>
      </c>
      <c r="H240" s="261" t="s">
        <v>168</v>
      </c>
      <c r="I240" s="292" t="s">
        <v>293</v>
      </c>
      <c r="J240" s="292" t="s">
        <v>437</v>
      </c>
      <c r="K240" s="292" t="s">
        <v>393</v>
      </c>
      <c r="L240" s="65" t="s">
        <v>227</v>
      </c>
      <c r="M240" s="302" t="s">
        <v>164</v>
      </c>
      <c r="N240" s="276" t="s">
        <v>300</v>
      </c>
      <c r="O240" s="306" t="s">
        <v>142</v>
      </c>
      <c r="P240" s="46" t="s">
        <v>196</v>
      </c>
      <c r="Q240" s="383" t="s">
        <v>450</v>
      </c>
      <c r="R240" s="308" t="s">
        <v>199</v>
      </c>
      <c r="S240" s="297" t="s">
        <v>454</v>
      </c>
      <c r="T240" s="389"/>
      <c r="U240" s="389"/>
      <c r="V240" s="389"/>
      <c r="W240" s="37"/>
      <c r="X240" s="37"/>
      <c r="Y240" s="37"/>
      <c r="Z240" s="29">
        <v>3</v>
      </c>
    </row>
    <row r="241" spans="1:26" x14ac:dyDescent="0.25">
      <c r="A241" s="226" t="s">
        <v>210</v>
      </c>
      <c r="B241" s="29">
        <v>4</v>
      </c>
      <c r="C241" s="261" t="s">
        <v>171</v>
      </c>
      <c r="D241" s="261" t="s">
        <v>165</v>
      </c>
      <c r="E241" s="307" t="s">
        <v>431</v>
      </c>
      <c r="F241" s="46" t="s">
        <v>196</v>
      </c>
      <c r="G241" s="302" t="s">
        <v>166</v>
      </c>
      <c r="H241" s="306" t="s">
        <v>143</v>
      </c>
      <c r="I241" s="155" t="s">
        <v>181</v>
      </c>
      <c r="J241" s="43" t="s">
        <v>95</v>
      </c>
      <c r="K241" s="294" t="s">
        <v>310</v>
      </c>
      <c r="L241" s="155" t="s">
        <v>180</v>
      </c>
      <c r="M241" s="303" t="s">
        <v>182</v>
      </c>
      <c r="N241" s="46" t="s">
        <v>197</v>
      </c>
      <c r="O241" s="289" t="s">
        <v>438</v>
      </c>
      <c r="P241" s="261" t="s">
        <v>168</v>
      </c>
      <c r="Q241" s="389"/>
      <c r="R241" s="289" t="s">
        <v>439</v>
      </c>
      <c r="S241" s="387" t="s">
        <v>425</v>
      </c>
      <c r="T241" s="37"/>
      <c r="U241" s="37"/>
      <c r="V241" s="37"/>
      <c r="W241" s="291" t="s">
        <v>389</v>
      </c>
      <c r="X241" s="291" t="s">
        <v>367</v>
      </c>
      <c r="Y241" s="291" t="s">
        <v>394</v>
      </c>
      <c r="Z241" s="29">
        <v>4</v>
      </c>
    </row>
    <row r="242" spans="1:26" x14ac:dyDescent="0.25">
      <c r="A242" s="226" t="s">
        <v>210</v>
      </c>
      <c r="B242" s="29">
        <v>5</v>
      </c>
      <c r="C242" s="46" t="s">
        <v>196</v>
      </c>
      <c r="D242" s="307" t="s">
        <v>431</v>
      </c>
      <c r="E242" s="305" t="s">
        <v>99</v>
      </c>
      <c r="F242" s="43" t="s">
        <v>95</v>
      </c>
      <c r="G242" s="302" t="s">
        <v>164</v>
      </c>
      <c r="H242" s="46" t="s">
        <v>197</v>
      </c>
      <c r="I242" s="293" t="s">
        <v>442</v>
      </c>
      <c r="J242" s="261" t="s">
        <v>170</v>
      </c>
      <c r="K242" s="65" t="s">
        <v>227</v>
      </c>
      <c r="L242" s="302" t="s">
        <v>165</v>
      </c>
      <c r="M242" s="276" t="s">
        <v>300</v>
      </c>
      <c r="N242" s="155" t="s">
        <v>180</v>
      </c>
      <c r="O242" s="261" t="s">
        <v>168</v>
      </c>
      <c r="P242" s="306" t="s">
        <v>142</v>
      </c>
      <c r="Q242" s="291" t="s">
        <v>391</v>
      </c>
      <c r="R242" s="291" t="s">
        <v>367</v>
      </c>
      <c r="S242" s="34" t="s">
        <v>91</v>
      </c>
      <c r="T242" s="37"/>
      <c r="U242" s="37"/>
      <c r="V242" s="37"/>
      <c r="W242" s="37"/>
      <c r="X242" s="37"/>
      <c r="Y242" s="37"/>
      <c r="Z242" s="29">
        <v>5</v>
      </c>
    </row>
    <row r="243" spans="1:26" x14ac:dyDescent="0.25">
      <c r="A243" s="226" t="s">
        <v>210</v>
      </c>
      <c r="B243" s="29">
        <v>6</v>
      </c>
      <c r="C243" s="65"/>
      <c r="D243" s="65"/>
      <c r="E243" s="65"/>
      <c r="F243" s="65"/>
      <c r="G243" s="65"/>
      <c r="H243" s="65"/>
      <c r="I243" s="43" t="s">
        <v>95</v>
      </c>
      <c r="J243" s="261" t="s">
        <v>171</v>
      </c>
      <c r="K243" s="294" t="s">
        <v>64</v>
      </c>
      <c r="L243" s="261" t="s">
        <v>167</v>
      </c>
      <c r="M243" s="291" t="s">
        <v>407</v>
      </c>
      <c r="N243" s="291" t="s">
        <v>394</v>
      </c>
      <c r="O243" s="261" t="s">
        <v>169</v>
      </c>
      <c r="P243" s="289" t="s">
        <v>438</v>
      </c>
      <c r="Q243" s="382" t="s">
        <v>449</v>
      </c>
      <c r="R243" s="65"/>
      <c r="S243" s="46" t="s">
        <v>163</v>
      </c>
      <c r="T243" s="65"/>
      <c r="U243" s="65"/>
      <c r="V243" s="65"/>
      <c r="W243" s="65"/>
      <c r="X243" s="65"/>
      <c r="Y243" s="65"/>
      <c r="Z243" s="29">
        <v>6</v>
      </c>
    </row>
    <row r="244" spans="1:26" x14ac:dyDescent="0.25">
      <c r="A244" s="226" t="s">
        <v>210</v>
      </c>
      <c r="B244" s="29">
        <v>7</v>
      </c>
      <c r="C244" s="65"/>
      <c r="D244" s="65"/>
      <c r="E244" s="65"/>
      <c r="F244" s="65"/>
      <c r="G244" s="65"/>
      <c r="H244" s="65"/>
      <c r="I244" s="65"/>
      <c r="J244" s="65"/>
      <c r="K244" s="65"/>
      <c r="L244" s="48" t="s">
        <v>198</v>
      </c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29">
        <v>7</v>
      </c>
    </row>
    <row r="245" spans="1:26" x14ac:dyDescent="0.25">
      <c r="A245" s="227" t="s">
        <v>211</v>
      </c>
      <c r="B245" s="29">
        <v>1</v>
      </c>
      <c r="C245" s="65" t="s">
        <v>227</v>
      </c>
      <c r="D245" s="301" t="s">
        <v>173</v>
      </c>
      <c r="E245" s="301" t="s">
        <v>303</v>
      </c>
      <c r="F245" s="290" t="s">
        <v>436</v>
      </c>
      <c r="G245" s="299" t="s">
        <v>427</v>
      </c>
      <c r="H245" s="276" t="s">
        <v>300</v>
      </c>
      <c r="I245" s="155" t="s">
        <v>181</v>
      </c>
      <c r="J245" s="155" t="s">
        <v>180</v>
      </c>
      <c r="K245" s="261" t="s">
        <v>170</v>
      </c>
      <c r="L245" s="387" t="s">
        <v>425</v>
      </c>
      <c r="M245" s="46" t="s">
        <v>197</v>
      </c>
      <c r="N245" s="43" t="s">
        <v>95</v>
      </c>
      <c r="O245" s="183" t="s">
        <v>273</v>
      </c>
      <c r="P245" s="261" t="s">
        <v>168</v>
      </c>
      <c r="Q245" s="262" t="s">
        <v>178</v>
      </c>
      <c r="R245" s="261" t="s">
        <v>167</v>
      </c>
      <c r="S245" s="395" t="s">
        <v>413</v>
      </c>
      <c r="T245" s="37"/>
      <c r="U245" s="37"/>
      <c r="V245" s="37"/>
      <c r="W245" s="37"/>
      <c r="X245" s="37"/>
      <c r="Y245" s="37"/>
      <c r="Z245" s="29">
        <v>1</v>
      </c>
    </row>
    <row r="246" spans="1:26" x14ac:dyDescent="0.25">
      <c r="A246" s="227" t="s">
        <v>211</v>
      </c>
      <c r="B246" s="29">
        <v>2</v>
      </c>
      <c r="C246" s="303" t="s">
        <v>30</v>
      </c>
      <c r="D246" s="301" t="s">
        <v>172</v>
      </c>
      <c r="E246" s="301" t="s">
        <v>302</v>
      </c>
      <c r="F246" s="155" t="s">
        <v>181</v>
      </c>
      <c r="G246" s="303" t="s">
        <v>182</v>
      </c>
      <c r="H246" s="299" t="s">
        <v>427</v>
      </c>
      <c r="I246" s="387" t="s">
        <v>425</v>
      </c>
      <c r="J246" s="46" t="s">
        <v>197</v>
      </c>
      <c r="K246" s="261" t="s">
        <v>171</v>
      </c>
      <c r="L246" s="46" t="s">
        <v>196</v>
      </c>
      <c r="M246" s="43" t="s">
        <v>95</v>
      </c>
      <c r="N246" s="155" t="s">
        <v>180</v>
      </c>
      <c r="O246" s="65" t="s">
        <v>227</v>
      </c>
      <c r="P246" s="261" t="s">
        <v>169</v>
      </c>
      <c r="Q246" s="262" t="s">
        <v>179</v>
      </c>
      <c r="R246" s="262" t="s">
        <v>175</v>
      </c>
      <c r="S246" s="395" t="s">
        <v>456</v>
      </c>
      <c r="T246" s="37"/>
      <c r="U246" s="37"/>
      <c r="V246" s="37"/>
      <c r="W246" s="291" t="s">
        <v>389</v>
      </c>
      <c r="X246" s="291" t="s">
        <v>367</v>
      </c>
      <c r="Y246" s="291" t="s">
        <v>394</v>
      </c>
      <c r="Z246" s="29">
        <v>2</v>
      </c>
    </row>
    <row r="247" spans="1:26" x14ac:dyDescent="0.25">
      <c r="A247" s="227" t="s">
        <v>211</v>
      </c>
      <c r="B247" s="29">
        <v>3</v>
      </c>
      <c r="C247" s="301" t="s">
        <v>172</v>
      </c>
      <c r="D247" s="65" t="s">
        <v>227</v>
      </c>
      <c r="E247" s="306" t="s">
        <v>142</v>
      </c>
      <c r="F247" s="299" t="s">
        <v>427</v>
      </c>
      <c r="G247" s="262" t="s">
        <v>178</v>
      </c>
      <c r="H247" s="261" t="s">
        <v>168</v>
      </c>
      <c r="I247" s="46" t="s">
        <v>196</v>
      </c>
      <c r="J247" s="261" t="s">
        <v>170</v>
      </c>
      <c r="K247" s="155" t="s">
        <v>181</v>
      </c>
      <c r="L247" s="155" t="s">
        <v>180</v>
      </c>
      <c r="M247" s="303" t="s">
        <v>182</v>
      </c>
      <c r="N247" s="387" t="s">
        <v>425</v>
      </c>
      <c r="O247" s="292" t="s">
        <v>386</v>
      </c>
      <c r="P247" s="292" t="s">
        <v>394</v>
      </c>
      <c r="Q247" s="43" t="s">
        <v>95</v>
      </c>
      <c r="R247" s="262" t="s">
        <v>174</v>
      </c>
      <c r="S247" s="297" t="s">
        <v>455</v>
      </c>
      <c r="T247" s="37"/>
      <c r="U247" s="37"/>
      <c r="V247" s="290" t="s">
        <v>435</v>
      </c>
      <c r="W247" s="37"/>
      <c r="X247" s="37"/>
      <c r="Y247" s="37"/>
      <c r="Z247" s="29">
        <v>3</v>
      </c>
    </row>
    <row r="248" spans="1:26" x14ac:dyDescent="0.25">
      <c r="A248" s="227" t="s">
        <v>211</v>
      </c>
      <c r="B248" s="29">
        <v>4</v>
      </c>
      <c r="C248" s="301" t="s">
        <v>173</v>
      </c>
      <c r="D248" s="306" t="s">
        <v>142</v>
      </c>
      <c r="E248" s="65" t="s">
        <v>227</v>
      </c>
      <c r="F248" s="276" t="s">
        <v>300</v>
      </c>
      <c r="G248" s="262" t="s">
        <v>179</v>
      </c>
      <c r="H248" s="303" t="s">
        <v>182</v>
      </c>
      <c r="I248" s="299" t="s">
        <v>426</v>
      </c>
      <c r="J248" s="261" t="s">
        <v>171</v>
      </c>
      <c r="K248" s="46" t="s">
        <v>197</v>
      </c>
      <c r="L248" s="261" t="s">
        <v>167</v>
      </c>
      <c r="M248" s="291" t="s">
        <v>407</v>
      </c>
      <c r="N248" s="291" t="s">
        <v>394</v>
      </c>
      <c r="O248" s="293" t="s">
        <v>365</v>
      </c>
      <c r="P248" s="155" t="s">
        <v>181</v>
      </c>
      <c r="Q248" s="382" t="s">
        <v>449</v>
      </c>
      <c r="R248" s="43" t="s">
        <v>95</v>
      </c>
      <c r="S248" s="301" t="s">
        <v>176</v>
      </c>
      <c r="T248" s="37"/>
      <c r="U248" s="37"/>
      <c r="V248" s="37"/>
      <c r="W248" s="37"/>
      <c r="X248" s="37"/>
      <c r="Y248" s="37"/>
      <c r="Z248" s="29">
        <v>4</v>
      </c>
    </row>
    <row r="249" spans="1:26" x14ac:dyDescent="0.25">
      <c r="A249" s="227" t="s">
        <v>211</v>
      </c>
      <c r="B249" s="29">
        <v>5</v>
      </c>
      <c r="C249" s="291" t="s">
        <v>364</v>
      </c>
      <c r="D249" s="291" t="s">
        <v>404</v>
      </c>
      <c r="E249" s="290" t="s">
        <v>367</v>
      </c>
      <c r="F249" s="262" t="s">
        <v>174</v>
      </c>
      <c r="G249" s="302" t="s">
        <v>166</v>
      </c>
      <c r="H249" s="262" t="s">
        <v>178</v>
      </c>
      <c r="I249" s="261" t="s">
        <v>170</v>
      </c>
      <c r="J249" s="299" t="s">
        <v>426</v>
      </c>
      <c r="K249" s="288" t="s">
        <v>428</v>
      </c>
      <c r="L249" s="43" t="s">
        <v>95</v>
      </c>
      <c r="M249" s="387" t="s">
        <v>425</v>
      </c>
      <c r="N249" s="183" t="s">
        <v>273</v>
      </c>
      <c r="O249" s="306" t="s">
        <v>142</v>
      </c>
      <c r="P249" s="294" t="s">
        <v>310</v>
      </c>
      <c r="Q249" s="46" t="s">
        <v>163</v>
      </c>
      <c r="R249" s="155" t="s">
        <v>180</v>
      </c>
      <c r="S249" s="301" t="s">
        <v>177</v>
      </c>
      <c r="T249" s="37"/>
      <c r="U249" s="37"/>
      <c r="V249" s="37"/>
      <c r="W249" s="37"/>
      <c r="X249" s="37"/>
      <c r="Y249" s="37"/>
      <c r="Z249" s="29">
        <v>5</v>
      </c>
    </row>
    <row r="250" spans="1:26" x14ac:dyDescent="0.25">
      <c r="A250" s="227" t="s">
        <v>211</v>
      </c>
      <c r="B250" s="29">
        <v>6</v>
      </c>
      <c r="C250" s="306" t="s">
        <v>142</v>
      </c>
      <c r="D250" s="303" t="s">
        <v>30</v>
      </c>
      <c r="E250" s="303" t="s">
        <v>182</v>
      </c>
      <c r="F250" s="262" t="s">
        <v>175</v>
      </c>
      <c r="G250" s="302" t="s">
        <v>164</v>
      </c>
      <c r="H250" s="262" t="s">
        <v>179</v>
      </c>
      <c r="I250" s="261" t="s">
        <v>171</v>
      </c>
      <c r="J250" s="387" t="s">
        <v>425</v>
      </c>
      <c r="K250" s="299" t="s">
        <v>426</v>
      </c>
      <c r="L250" s="290" t="s">
        <v>204</v>
      </c>
      <c r="M250" s="288" t="s">
        <v>428</v>
      </c>
      <c r="N250" s="46" t="s">
        <v>197</v>
      </c>
      <c r="O250" s="155" t="s">
        <v>181</v>
      </c>
      <c r="P250" s="294" t="s">
        <v>64</v>
      </c>
      <c r="Q250" s="393" t="s">
        <v>476</v>
      </c>
      <c r="R250" s="183" t="s">
        <v>273</v>
      </c>
      <c r="S250" s="43" t="s">
        <v>95</v>
      </c>
      <c r="T250" s="65"/>
      <c r="U250" s="65"/>
      <c r="V250" s="65"/>
      <c r="W250" s="65"/>
      <c r="X250" s="65"/>
      <c r="Y250" s="65"/>
      <c r="Z250" s="29">
        <v>6</v>
      </c>
    </row>
    <row r="251" spans="1:26" x14ac:dyDescent="0.25">
      <c r="A251" s="227" t="s">
        <v>211</v>
      </c>
      <c r="B251" s="29">
        <v>7</v>
      </c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306" t="s">
        <v>141</v>
      </c>
      <c r="N251" s="383" t="s">
        <v>88</v>
      </c>
      <c r="O251" s="48" t="s">
        <v>198</v>
      </c>
      <c r="P251" s="65"/>
      <c r="Q251" s="65"/>
      <c r="R251" s="65"/>
      <c r="S251" s="308" t="s">
        <v>199</v>
      </c>
      <c r="T251" s="65"/>
      <c r="U251" s="65"/>
      <c r="V251" s="65"/>
      <c r="W251" s="65"/>
      <c r="X251" s="65"/>
      <c r="Y251" s="65"/>
      <c r="Z251" s="29">
        <v>7</v>
      </c>
    </row>
    <row r="252" spans="1:26" x14ac:dyDescent="0.25">
      <c r="A252" s="228" t="s">
        <v>212</v>
      </c>
      <c r="B252" s="29">
        <v>1</v>
      </c>
      <c r="C252" s="261" t="s">
        <v>170</v>
      </c>
      <c r="D252" s="295" t="s">
        <v>339</v>
      </c>
      <c r="E252" s="261" t="s">
        <v>167</v>
      </c>
      <c r="F252" s="306" t="s">
        <v>141</v>
      </c>
      <c r="G252" s="303" t="s">
        <v>182</v>
      </c>
      <c r="H252" s="46" t="s">
        <v>197</v>
      </c>
      <c r="I252" s="262" t="s">
        <v>178</v>
      </c>
      <c r="J252" s="51"/>
      <c r="K252" s="301" t="s">
        <v>177</v>
      </c>
      <c r="L252" s="51"/>
      <c r="M252" s="302" t="s">
        <v>166</v>
      </c>
      <c r="N252" s="301" t="s">
        <v>302</v>
      </c>
      <c r="O252" s="155" t="s">
        <v>181</v>
      </c>
      <c r="P252" s="262" t="s">
        <v>174</v>
      </c>
      <c r="Q252" s="382" t="s">
        <v>449</v>
      </c>
      <c r="R252" s="394" t="s">
        <v>350</v>
      </c>
      <c r="S252" s="290" t="s">
        <v>204</v>
      </c>
      <c r="T252" s="51"/>
      <c r="U252" s="51"/>
      <c r="V252" s="51"/>
      <c r="W252" s="51"/>
      <c r="X252" s="51"/>
      <c r="Y252" s="51"/>
      <c r="Z252" s="29">
        <v>1</v>
      </c>
    </row>
    <row r="253" spans="1:26" x14ac:dyDescent="0.25">
      <c r="A253" s="228" t="s">
        <v>212</v>
      </c>
      <c r="B253" s="29">
        <v>2</v>
      </c>
      <c r="C253" s="261" t="s">
        <v>171</v>
      </c>
      <c r="D253" s="301" t="s">
        <v>172</v>
      </c>
      <c r="E253" s="261" t="s">
        <v>165</v>
      </c>
      <c r="F253" s="155" t="s">
        <v>181</v>
      </c>
      <c r="G253" s="46" t="s">
        <v>196</v>
      </c>
      <c r="H253" s="262" t="s">
        <v>178</v>
      </c>
      <c r="I253" s="51"/>
      <c r="J253" s="155" t="s">
        <v>180</v>
      </c>
      <c r="K253" s="301" t="s">
        <v>176</v>
      </c>
      <c r="L253" s="387" t="s">
        <v>425</v>
      </c>
      <c r="M253" s="303" t="s">
        <v>182</v>
      </c>
      <c r="N253" s="301" t="s">
        <v>303</v>
      </c>
      <c r="O253" s="299" t="s">
        <v>427</v>
      </c>
      <c r="P253" s="262" t="s">
        <v>175</v>
      </c>
      <c r="Q253" s="51"/>
      <c r="R253" s="394" t="s">
        <v>349</v>
      </c>
      <c r="S253" s="261" t="s">
        <v>168</v>
      </c>
      <c r="T253" s="291" t="s">
        <v>389</v>
      </c>
      <c r="U253" s="291" t="s">
        <v>366</v>
      </c>
      <c r="V253" s="51"/>
      <c r="W253" s="51"/>
      <c r="X253" s="51"/>
      <c r="Y253" s="51"/>
      <c r="Z253" s="29">
        <v>2</v>
      </c>
    </row>
    <row r="254" spans="1:26" x14ac:dyDescent="0.25">
      <c r="A254" s="228" t="s">
        <v>212</v>
      </c>
      <c r="B254" s="29">
        <v>3</v>
      </c>
      <c r="C254" s="295" t="s">
        <v>339</v>
      </c>
      <c r="D254" s="301" t="s">
        <v>173</v>
      </c>
      <c r="E254" s="301" t="s">
        <v>302</v>
      </c>
      <c r="F254" s="261" t="s">
        <v>170</v>
      </c>
      <c r="G254" s="291" t="s">
        <v>394</v>
      </c>
      <c r="H254" s="291" t="s">
        <v>158</v>
      </c>
      <c r="I254" s="262" t="s">
        <v>179</v>
      </c>
      <c r="J254" s="293" t="s">
        <v>365</v>
      </c>
      <c r="K254" s="48" t="s">
        <v>199</v>
      </c>
      <c r="L254" s="262" t="s">
        <v>174</v>
      </c>
      <c r="M254" s="299" t="s">
        <v>427</v>
      </c>
      <c r="N254" s="155" t="s">
        <v>180</v>
      </c>
      <c r="O254" s="46" t="s">
        <v>196</v>
      </c>
      <c r="P254" s="155" t="s">
        <v>181</v>
      </c>
      <c r="Q254" s="261" t="s">
        <v>167</v>
      </c>
      <c r="R254" s="51"/>
      <c r="S254" s="261" t="s">
        <v>169</v>
      </c>
      <c r="T254" s="37"/>
      <c r="U254" s="37"/>
      <c r="V254" s="37"/>
      <c r="W254" s="37"/>
      <c r="X254" s="37"/>
      <c r="Y254" s="37"/>
      <c r="Z254" s="29">
        <v>3</v>
      </c>
    </row>
    <row r="255" spans="1:26" x14ac:dyDescent="0.25">
      <c r="A255" s="228" t="s">
        <v>212</v>
      </c>
      <c r="B255" s="29">
        <v>4</v>
      </c>
      <c r="C255" s="301" t="s">
        <v>172</v>
      </c>
      <c r="D255" s="303" t="s">
        <v>30</v>
      </c>
      <c r="E255" s="301" t="s">
        <v>303</v>
      </c>
      <c r="F255" s="261" t="s">
        <v>171</v>
      </c>
      <c r="G255" s="262" t="s">
        <v>178</v>
      </c>
      <c r="H255" s="303" t="s">
        <v>182</v>
      </c>
      <c r="I255" s="292" t="s">
        <v>392</v>
      </c>
      <c r="J255" s="292" t="s">
        <v>283</v>
      </c>
      <c r="K255" s="292" t="s">
        <v>393</v>
      </c>
      <c r="L255" s="262" t="s">
        <v>175</v>
      </c>
      <c r="M255" s="288" t="s">
        <v>428</v>
      </c>
      <c r="N255" s="261" t="s">
        <v>168</v>
      </c>
      <c r="O255" s="51"/>
      <c r="P255" s="46" t="s">
        <v>196</v>
      </c>
      <c r="Q255" s="261" t="s">
        <v>165</v>
      </c>
      <c r="R255" s="155" t="s">
        <v>180</v>
      </c>
      <c r="S255" s="155" t="s">
        <v>181</v>
      </c>
      <c r="T255" s="37"/>
      <c r="U255" s="37"/>
      <c r="V255" s="37"/>
      <c r="W255" s="37"/>
      <c r="X255" s="37"/>
      <c r="Y255" s="37"/>
      <c r="Z255" s="29">
        <v>4</v>
      </c>
    </row>
    <row r="256" spans="1:26" x14ac:dyDescent="0.25">
      <c r="A256" s="228" t="s">
        <v>212</v>
      </c>
      <c r="B256" s="29">
        <v>5</v>
      </c>
      <c r="C256" s="301" t="s">
        <v>173</v>
      </c>
      <c r="D256" s="261" t="s">
        <v>167</v>
      </c>
      <c r="E256" s="303" t="s">
        <v>182</v>
      </c>
      <c r="F256" s="262" t="s">
        <v>174</v>
      </c>
      <c r="G256" s="306" t="s">
        <v>143</v>
      </c>
      <c r="H256" s="261" t="s">
        <v>168</v>
      </c>
      <c r="I256" s="48" t="s">
        <v>198</v>
      </c>
      <c r="J256" s="37"/>
      <c r="K256" s="155" t="s">
        <v>181</v>
      </c>
      <c r="L256" s="155" t="s">
        <v>180</v>
      </c>
      <c r="M256" s="306" t="s">
        <v>141</v>
      </c>
      <c r="N256" s="387" t="s">
        <v>425</v>
      </c>
      <c r="O256" s="301" t="s">
        <v>302</v>
      </c>
      <c r="P256" s="299" t="s">
        <v>427</v>
      </c>
      <c r="Q256" s="291" t="s">
        <v>391</v>
      </c>
      <c r="R256" s="291" t="s">
        <v>367</v>
      </c>
      <c r="S256" s="37"/>
      <c r="T256" s="37"/>
      <c r="U256" s="37"/>
      <c r="V256" s="37"/>
      <c r="W256" s="37"/>
      <c r="X256" s="37"/>
      <c r="Y256" s="37"/>
      <c r="Z256" s="29">
        <v>5</v>
      </c>
    </row>
    <row r="257" spans="1:26" x14ac:dyDescent="0.25">
      <c r="A257" s="228" t="s">
        <v>212</v>
      </c>
      <c r="B257" s="29">
        <v>6</v>
      </c>
      <c r="C257" s="303" t="s">
        <v>30</v>
      </c>
      <c r="D257" s="261" t="s">
        <v>165</v>
      </c>
      <c r="E257" s="295" t="s">
        <v>339</v>
      </c>
      <c r="F257" s="262" t="s">
        <v>175</v>
      </c>
      <c r="G257" s="302" t="s">
        <v>166</v>
      </c>
      <c r="H257" s="261" t="s">
        <v>169</v>
      </c>
      <c r="I257" s="155" t="s">
        <v>181</v>
      </c>
      <c r="J257" s="37"/>
      <c r="K257" s="51"/>
      <c r="L257" s="51"/>
      <c r="M257" s="387" t="s">
        <v>425</v>
      </c>
      <c r="N257" s="299" t="s">
        <v>427</v>
      </c>
      <c r="O257" s="291" t="s">
        <v>385</v>
      </c>
      <c r="P257" s="291" t="s">
        <v>394</v>
      </c>
      <c r="Q257" s="392" t="s">
        <v>446</v>
      </c>
      <c r="R257" s="51"/>
      <c r="S257" s="46" t="s">
        <v>163</v>
      </c>
      <c r="T257" s="65"/>
      <c r="U257" s="65"/>
      <c r="V257" s="65"/>
      <c r="W257" s="65"/>
      <c r="X257" s="65"/>
      <c r="Y257" s="65"/>
      <c r="Z257" s="29">
        <v>6</v>
      </c>
    </row>
    <row r="258" spans="1:26" x14ac:dyDescent="0.25">
      <c r="A258" s="228" t="s">
        <v>212</v>
      </c>
      <c r="B258" s="29">
        <v>7</v>
      </c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29">
        <v>7</v>
      </c>
    </row>
    <row r="259" spans="1:26" x14ac:dyDescent="0.25">
      <c r="A259" s="229" t="s">
        <v>213</v>
      </c>
      <c r="B259" s="29">
        <v>1</v>
      </c>
      <c r="C259" s="301" t="s">
        <v>172</v>
      </c>
      <c r="D259" s="303" t="s">
        <v>30</v>
      </c>
      <c r="E259" s="301" t="s">
        <v>302</v>
      </c>
      <c r="F259" s="65" t="s">
        <v>227</v>
      </c>
      <c r="G259" s="293" t="s">
        <v>371</v>
      </c>
      <c r="H259" s="306" t="s">
        <v>143</v>
      </c>
      <c r="I259" s="46" t="s">
        <v>196</v>
      </c>
      <c r="J259" s="46" t="s">
        <v>197</v>
      </c>
      <c r="K259" s="155" t="s">
        <v>181</v>
      </c>
      <c r="L259" s="43" t="s">
        <v>95</v>
      </c>
      <c r="M259" s="303" t="s">
        <v>182</v>
      </c>
      <c r="N259" s="155" t="s">
        <v>180</v>
      </c>
      <c r="O259" s="37"/>
      <c r="P259" s="37"/>
      <c r="Q259" s="37"/>
      <c r="R259" s="262" t="s">
        <v>175</v>
      </c>
      <c r="S259" s="37"/>
      <c r="T259" s="291" t="s">
        <v>389</v>
      </c>
      <c r="U259" s="291" t="s">
        <v>366</v>
      </c>
      <c r="V259" s="37"/>
      <c r="W259" s="37"/>
      <c r="X259" s="37"/>
      <c r="Y259" s="37"/>
      <c r="Z259" s="29">
        <v>1</v>
      </c>
    </row>
    <row r="260" spans="1:26" x14ac:dyDescent="0.25">
      <c r="A260" s="229" t="s">
        <v>213</v>
      </c>
      <c r="B260" s="29">
        <v>2</v>
      </c>
      <c r="C260" s="303" t="s">
        <v>30</v>
      </c>
      <c r="D260" s="301" t="s">
        <v>172</v>
      </c>
      <c r="E260" s="43" t="s">
        <v>96</v>
      </c>
      <c r="F260" s="65" t="s">
        <v>227</v>
      </c>
      <c r="G260" s="292" t="s">
        <v>293</v>
      </c>
      <c r="H260" s="292" t="s">
        <v>158</v>
      </c>
      <c r="I260" s="155" t="s">
        <v>181</v>
      </c>
      <c r="J260" s="37"/>
      <c r="K260" s="46" t="s">
        <v>197</v>
      </c>
      <c r="L260" s="46" t="s">
        <v>196</v>
      </c>
      <c r="M260" s="299" t="s">
        <v>427</v>
      </c>
      <c r="N260" s="37"/>
      <c r="O260" s="301" t="s">
        <v>302</v>
      </c>
      <c r="P260" s="262" t="s">
        <v>174</v>
      </c>
      <c r="Q260" s="262" t="s">
        <v>179</v>
      </c>
      <c r="R260" s="155" t="s">
        <v>180</v>
      </c>
      <c r="S260" s="37"/>
      <c r="T260" s="37"/>
      <c r="U260" s="37"/>
      <c r="V260" s="290" t="s">
        <v>435</v>
      </c>
      <c r="W260" s="37"/>
      <c r="X260" s="37"/>
      <c r="Y260" s="37"/>
      <c r="Z260" s="29">
        <v>2</v>
      </c>
    </row>
    <row r="261" spans="1:26" x14ac:dyDescent="0.25">
      <c r="A261" s="229" t="s">
        <v>213</v>
      </c>
      <c r="B261" s="29">
        <v>3</v>
      </c>
      <c r="C261" s="48" t="s">
        <v>198</v>
      </c>
      <c r="D261" s="43" t="s">
        <v>96</v>
      </c>
      <c r="E261" s="308" t="s">
        <v>432</v>
      </c>
      <c r="F261" s="293" t="s">
        <v>440</v>
      </c>
      <c r="G261" s="306" t="s">
        <v>143</v>
      </c>
      <c r="H261" s="303" t="s">
        <v>182</v>
      </c>
      <c r="I261" s="37"/>
      <c r="J261" s="155" t="s">
        <v>180</v>
      </c>
      <c r="K261" s="301" t="s">
        <v>176</v>
      </c>
      <c r="L261" s="37"/>
      <c r="M261" s="65" t="s">
        <v>227</v>
      </c>
      <c r="N261" s="299" t="s">
        <v>427</v>
      </c>
      <c r="O261" s="301" t="s">
        <v>303</v>
      </c>
      <c r="P261" s="37"/>
      <c r="Q261" s="37"/>
      <c r="R261" s="37"/>
      <c r="S261" s="155" t="s">
        <v>181</v>
      </c>
      <c r="T261" s="37"/>
      <c r="U261" s="37"/>
      <c r="V261" s="37"/>
      <c r="W261" s="291" t="s">
        <v>389</v>
      </c>
      <c r="X261" s="291" t="s">
        <v>367</v>
      </c>
      <c r="Y261" s="291" t="s">
        <v>394</v>
      </c>
      <c r="Z261" s="29">
        <v>3</v>
      </c>
    </row>
    <row r="262" spans="1:26" x14ac:dyDescent="0.25">
      <c r="A262" s="229" t="s">
        <v>213</v>
      </c>
      <c r="B262" s="29">
        <v>4</v>
      </c>
      <c r="C262" s="291" t="s">
        <v>364</v>
      </c>
      <c r="D262" s="291" t="s">
        <v>404</v>
      </c>
      <c r="E262" s="290" t="s">
        <v>367</v>
      </c>
      <c r="F262" s="155" t="s">
        <v>181</v>
      </c>
      <c r="G262" s="303" t="s">
        <v>182</v>
      </c>
      <c r="H262" s="294" t="s">
        <v>310</v>
      </c>
      <c r="I262" s="37"/>
      <c r="J262" s="262" t="s">
        <v>178</v>
      </c>
      <c r="K262" s="37"/>
      <c r="L262" s="37"/>
      <c r="M262" s="43" t="s">
        <v>95</v>
      </c>
      <c r="N262" s="301" t="s">
        <v>302</v>
      </c>
      <c r="O262" s="37"/>
      <c r="P262" s="37"/>
      <c r="Q262" s="382" t="s">
        <v>449</v>
      </c>
      <c r="R262" s="37"/>
      <c r="S262" s="37"/>
      <c r="T262" s="37"/>
      <c r="U262" s="37"/>
      <c r="V262" s="37"/>
      <c r="W262" s="37"/>
      <c r="X262" s="37"/>
      <c r="Y262" s="37"/>
      <c r="Z262" s="29">
        <v>4</v>
      </c>
    </row>
    <row r="263" spans="1:26" x14ac:dyDescent="0.25">
      <c r="A263" s="229" t="s">
        <v>213</v>
      </c>
      <c r="B263" s="29">
        <v>5</v>
      </c>
      <c r="C263" s="43" t="s">
        <v>96</v>
      </c>
      <c r="D263" s="308" t="s">
        <v>432</v>
      </c>
      <c r="E263" s="303" t="s">
        <v>182</v>
      </c>
      <c r="F263" s="292" t="s">
        <v>441</v>
      </c>
      <c r="G263" s="48" t="s">
        <v>198</v>
      </c>
      <c r="H263" s="65" t="s">
        <v>227</v>
      </c>
      <c r="I263" s="37"/>
      <c r="J263" s="262" t="s">
        <v>179</v>
      </c>
      <c r="K263" s="37"/>
      <c r="L263" s="37"/>
      <c r="M263" s="301" t="s">
        <v>174</v>
      </c>
      <c r="N263" s="301" t="s">
        <v>303</v>
      </c>
      <c r="O263" s="155" t="s">
        <v>181</v>
      </c>
      <c r="P263" s="37"/>
      <c r="Q263" s="381" t="s">
        <v>477</v>
      </c>
      <c r="R263" s="37"/>
      <c r="S263" s="37"/>
      <c r="T263" s="37"/>
      <c r="U263" s="37"/>
      <c r="V263" s="37"/>
      <c r="W263" s="37"/>
      <c r="X263" s="37"/>
      <c r="Y263" s="37"/>
      <c r="Z263" s="29">
        <v>5</v>
      </c>
    </row>
    <row r="264" spans="1:26" x14ac:dyDescent="0.25">
      <c r="A264" s="229" t="s">
        <v>213</v>
      </c>
      <c r="B264" s="29">
        <v>6</v>
      </c>
      <c r="C264" s="65"/>
      <c r="D264" s="65"/>
      <c r="E264" s="65"/>
      <c r="F264" s="46" t="s">
        <v>196</v>
      </c>
      <c r="G264" s="276" t="s">
        <v>300</v>
      </c>
      <c r="H264" s="294" t="s">
        <v>64</v>
      </c>
      <c r="I264" s="291" t="s">
        <v>392</v>
      </c>
      <c r="J264" s="291" t="s">
        <v>437</v>
      </c>
      <c r="K264" s="291" t="s">
        <v>393</v>
      </c>
      <c r="L264" s="155" t="s">
        <v>180</v>
      </c>
      <c r="M264" s="262" t="s">
        <v>175</v>
      </c>
      <c r="N264" s="43" t="s">
        <v>95</v>
      </c>
      <c r="O264" s="37"/>
      <c r="P264" s="155" t="s">
        <v>181</v>
      </c>
      <c r="Q264" s="66" t="s">
        <v>103</v>
      </c>
      <c r="R264" s="65"/>
      <c r="S264" s="37"/>
      <c r="T264" s="65"/>
      <c r="U264" s="65"/>
      <c r="V264" s="65"/>
      <c r="W264" s="65"/>
      <c r="X264" s="65"/>
      <c r="Y264" s="65"/>
      <c r="Z264" s="29">
        <v>6</v>
      </c>
    </row>
    <row r="265" spans="1:26" x14ac:dyDescent="0.25">
      <c r="A265" s="229" t="s">
        <v>213</v>
      </c>
      <c r="B265" s="29">
        <v>7</v>
      </c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48" t="s">
        <v>198</v>
      </c>
      <c r="R265" s="65"/>
      <c r="S265" s="65"/>
      <c r="T265" s="65"/>
      <c r="U265" s="65"/>
      <c r="V265" s="65"/>
      <c r="W265" s="65"/>
      <c r="X265" s="65"/>
      <c r="Y265" s="65"/>
      <c r="Z265" s="29">
        <v>7</v>
      </c>
    </row>
    <row r="266" spans="1:26" x14ac:dyDescent="0.25">
      <c r="A266" s="230" t="s">
        <v>214</v>
      </c>
      <c r="B266" s="29">
        <v>1</v>
      </c>
      <c r="C266" s="46" t="s">
        <v>196</v>
      </c>
      <c r="D266" s="306" t="s">
        <v>142</v>
      </c>
      <c r="E266" s="307" t="s">
        <v>431</v>
      </c>
      <c r="F266" s="306" t="s">
        <v>141</v>
      </c>
      <c r="G266" s="65" t="s">
        <v>227</v>
      </c>
      <c r="H266" s="302" t="s">
        <v>169</v>
      </c>
      <c r="I266" s="261" t="s">
        <v>170</v>
      </c>
      <c r="J266" s="262" t="s">
        <v>178</v>
      </c>
      <c r="K266" s="37"/>
      <c r="L266" s="155" t="s">
        <v>180</v>
      </c>
      <c r="M266" s="293" t="s">
        <v>283</v>
      </c>
      <c r="O266" s="37"/>
      <c r="P266" s="155" t="s">
        <v>181</v>
      </c>
      <c r="Q266" s="37"/>
      <c r="R266" s="261" t="s">
        <v>167</v>
      </c>
      <c r="S266" s="301" t="s">
        <v>176</v>
      </c>
      <c r="T266" s="37"/>
      <c r="U266" s="37"/>
      <c r="V266" s="37"/>
      <c r="W266" s="37"/>
      <c r="X266" s="37"/>
      <c r="Y266" s="37"/>
      <c r="Z266" s="29">
        <v>1</v>
      </c>
    </row>
    <row r="267" spans="1:26" x14ac:dyDescent="0.25">
      <c r="A267" s="230" t="s">
        <v>214</v>
      </c>
      <c r="B267" s="29">
        <v>2</v>
      </c>
      <c r="C267" s="306" t="s">
        <v>142</v>
      </c>
      <c r="D267" s="303" t="s">
        <v>30</v>
      </c>
      <c r="E267" s="303" t="s">
        <v>182</v>
      </c>
      <c r="F267" s="262" t="s">
        <v>174</v>
      </c>
      <c r="G267" s="65" t="s">
        <v>227</v>
      </c>
      <c r="H267" s="262" t="s">
        <v>178</v>
      </c>
      <c r="I267" s="261" t="s">
        <v>171</v>
      </c>
      <c r="J267" s="37"/>
      <c r="K267" s="155" t="s">
        <v>181</v>
      </c>
      <c r="L267" s="37"/>
      <c r="M267" s="292" t="s">
        <v>443</v>
      </c>
      <c r="N267" s="292" t="s">
        <v>394</v>
      </c>
      <c r="O267" s="37"/>
      <c r="P267" s="261" t="s">
        <v>169</v>
      </c>
      <c r="Q267" s="37"/>
      <c r="R267" s="261" t="s">
        <v>165</v>
      </c>
      <c r="S267" s="290" t="s">
        <v>204</v>
      </c>
      <c r="T267" s="37"/>
      <c r="U267" s="37"/>
      <c r="V267" s="37"/>
      <c r="W267" s="37"/>
      <c r="X267" s="37"/>
      <c r="Y267" s="37"/>
      <c r="Z267" s="29">
        <v>2</v>
      </c>
    </row>
    <row r="268" spans="1:26" x14ac:dyDescent="0.25">
      <c r="A268" s="230" t="s">
        <v>214</v>
      </c>
      <c r="B268" s="29">
        <v>3</v>
      </c>
      <c r="C268" s="261" t="s">
        <v>170</v>
      </c>
      <c r="D268" s="261" t="s">
        <v>167</v>
      </c>
      <c r="E268" s="306" t="s">
        <v>142</v>
      </c>
      <c r="F268" s="155" t="s">
        <v>181</v>
      </c>
      <c r="G268" s="303" t="s">
        <v>182</v>
      </c>
      <c r="H268" s="262" t="s">
        <v>179</v>
      </c>
      <c r="I268" s="37"/>
      <c r="J268" s="65" t="s">
        <v>227</v>
      </c>
      <c r="K268" s="37"/>
      <c r="L268" s="293" t="s">
        <v>282</v>
      </c>
      <c r="M268" s="262" t="s">
        <v>174</v>
      </c>
      <c r="O268" s="291" t="s">
        <v>385</v>
      </c>
      <c r="P268" s="291" t="s">
        <v>394</v>
      </c>
      <c r="Q268" s="46" t="s">
        <v>163</v>
      </c>
      <c r="R268" s="155" t="s">
        <v>180</v>
      </c>
      <c r="S268" s="261" t="s">
        <v>169</v>
      </c>
      <c r="T268" s="37"/>
      <c r="U268" s="37"/>
      <c r="V268" s="37"/>
      <c r="W268" s="37"/>
      <c r="X268" s="37"/>
      <c r="Y268" s="37"/>
      <c r="Z268" s="29">
        <v>3</v>
      </c>
    </row>
    <row r="269" spans="1:26" x14ac:dyDescent="0.25">
      <c r="A269" s="230" t="s">
        <v>214</v>
      </c>
      <c r="B269" s="29">
        <v>4</v>
      </c>
      <c r="C269" s="303" t="s">
        <v>30</v>
      </c>
      <c r="D269" s="307" t="s">
        <v>431</v>
      </c>
      <c r="E269" s="261" t="s">
        <v>167</v>
      </c>
      <c r="F269" s="261" t="s">
        <v>170</v>
      </c>
      <c r="G269" s="291" t="s">
        <v>394</v>
      </c>
      <c r="H269" s="291" t="s">
        <v>158</v>
      </c>
      <c r="I269" s="262" t="s">
        <v>178</v>
      </c>
      <c r="J269" s="65" t="s">
        <v>227</v>
      </c>
      <c r="K269" s="37"/>
      <c r="L269" s="293" t="s">
        <v>397</v>
      </c>
      <c r="M269" s="262" t="s">
        <v>175</v>
      </c>
      <c r="N269" s="155" t="s">
        <v>180</v>
      </c>
      <c r="O269" s="155" t="s">
        <v>181</v>
      </c>
      <c r="P269" s="37"/>
      <c r="Q269" s="37"/>
      <c r="R269" s="46" t="s">
        <v>163</v>
      </c>
      <c r="S269" s="37"/>
      <c r="T269" s="37"/>
      <c r="U269" s="37"/>
      <c r="V269" s="37"/>
      <c r="W269" s="37"/>
      <c r="X269" s="37"/>
      <c r="Y269" s="37"/>
      <c r="Z269" s="29">
        <v>4</v>
      </c>
    </row>
    <row r="270" spans="1:26" x14ac:dyDescent="0.25">
      <c r="A270" s="230" t="s">
        <v>214</v>
      </c>
      <c r="B270" s="29">
        <v>5</v>
      </c>
      <c r="C270" s="291" t="s">
        <v>364</v>
      </c>
      <c r="D270" s="291" t="s">
        <v>404</v>
      </c>
      <c r="E270" s="290" t="s">
        <v>367</v>
      </c>
      <c r="F270" s="48" t="s">
        <v>198</v>
      </c>
      <c r="G270" s="262" t="s">
        <v>178</v>
      </c>
      <c r="H270" s="303" t="s">
        <v>182</v>
      </c>
      <c r="I270" s="155" t="s">
        <v>181</v>
      </c>
      <c r="J270" s="37"/>
      <c r="K270" s="261" t="s">
        <v>170</v>
      </c>
      <c r="L270" s="262" t="s">
        <v>174</v>
      </c>
      <c r="M270" s="46" t="s">
        <v>197</v>
      </c>
      <c r="N270" s="294" t="s">
        <v>310</v>
      </c>
      <c r="O270" s="261" t="s">
        <v>168</v>
      </c>
      <c r="P270" s="37"/>
      <c r="Q270" s="383" t="s">
        <v>450</v>
      </c>
      <c r="R270" s="37"/>
      <c r="S270" s="37"/>
      <c r="T270" s="65"/>
      <c r="U270" s="65"/>
      <c r="V270" s="65"/>
      <c r="W270" s="65"/>
      <c r="X270" s="65"/>
      <c r="Y270" s="65"/>
      <c r="Z270" s="29">
        <v>5</v>
      </c>
    </row>
    <row r="271" spans="1:26" x14ac:dyDescent="0.25">
      <c r="A271" s="230" t="s">
        <v>214</v>
      </c>
      <c r="B271" s="29">
        <v>6</v>
      </c>
      <c r="C271" s="65"/>
      <c r="D271" s="65"/>
      <c r="E271" s="65"/>
      <c r="F271" s="290" t="s">
        <v>436</v>
      </c>
      <c r="G271" s="262" t="s">
        <v>179</v>
      </c>
      <c r="H271" s="48" t="s">
        <v>199</v>
      </c>
      <c r="I271" s="37"/>
      <c r="J271" s="155" t="s">
        <v>180</v>
      </c>
      <c r="K271" s="261" t="s">
        <v>171</v>
      </c>
      <c r="L271" s="262" t="s">
        <v>175</v>
      </c>
      <c r="M271" s="303" t="s">
        <v>182</v>
      </c>
      <c r="N271" s="294" t="s">
        <v>64</v>
      </c>
      <c r="O271" s="261" t="s">
        <v>169</v>
      </c>
      <c r="P271" s="37"/>
      <c r="Q271" s="261" t="s">
        <v>167</v>
      </c>
      <c r="R271" s="65"/>
      <c r="S271" s="155" t="s">
        <v>181</v>
      </c>
      <c r="T271" s="65"/>
      <c r="U271" s="65"/>
      <c r="V271" s="65"/>
      <c r="W271" s="65"/>
      <c r="X271" s="65"/>
      <c r="Y271" s="65"/>
      <c r="Z271" s="29">
        <v>6</v>
      </c>
    </row>
    <row r="272" spans="1:26" x14ac:dyDescent="0.25">
      <c r="A272" s="230" t="s">
        <v>214</v>
      </c>
      <c r="B272" s="29">
        <v>7</v>
      </c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48" t="s">
        <v>199</v>
      </c>
      <c r="O272" s="65"/>
      <c r="P272" s="48" t="s">
        <v>198</v>
      </c>
      <c r="Q272" s="65"/>
      <c r="R272" s="65"/>
      <c r="S272" s="65"/>
      <c r="T272" s="65"/>
      <c r="U272" s="65"/>
      <c r="V272" s="65"/>
      <c r="W272" s="65"/>
      <c r="X272" s="65"/>
      <c r="Y272" s="65"/>
      <c r="Z272" s="29">
        <v>7</v>
      </c>
    </row>
    <row r="274" spans="1:25" x14ac:dyDescent="0.25">
      <c r="A274" s="320">
        <f>A235+1</f>
        <v>2408</v>
      </c>
      <c r="B274" s="343"/>
      <c r="C274" s="344">
        <v>45535</v>
      </c>
      <c r="D274" s="345">
        <v>0.5805555555555556</v>
      </c>
      <c r="E274" s="346" t="s">
        <v>487</v>
      </c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</row>
    <row r="276" spans="1:25" x14ac:dyDescent="0.25">
      <c r="A276" s="225" t="s">
        <v>2</v>
      </c>
      <c r="B276" s="37" t="s">
        <v>3</v>
      </c>
      <c r="C276" s="20" t="s">
        <v>73</v>
      </c>
      <c r="D276" s="20" t="s">
        <v>105</v>
      </c>
      <c r="E276" s="20" t="s">
        <v>267</v>
      </c>
      <c r="F276" s="21" t="s">
        <v>74</v>
      </c>
      <c r="G276" s="21" t="s">
        <v>248</v>
      </c>
      <c r="H276" s="21" t="s">
        <v>14</v>
      </c>
      <c r="I276" s="22" t="s">
        <v>75</v>
      </c>
      <c r="J276" s="22" t="s">
        <v>76</v>
      </c>
      <c r="K276" s="22" t="s">
        <v>15</v>
      </c>
      <c r="L276" s="23" t="s">
        <v>77</v>
      </c>
      <c r="M276" s="23" t="s">
        <v>78</v>
      </c>
      <c r="N276" s="23" t="s">
        <v>268</v>
      </c>
      <c r="O276" s="24" t="s">
        <v>79</v>
      </c>
      <c r="P276" s="24" t="s">
        <v>80</v>
      </c>
      <c r="Q276" s="25" t="s">
        <v>81</v>
      </c>
      <c r="R276" s="25" t="s">
        <v>422</v>
      </c>
      <c r="S276" s="26" t="s">
        <v>82</v>
      </c>
      <c r="T276" s="64" t="s">
        <v>154</v>
      </c>
      <c r="U276" s="64" t="s">
        <v>155</v>
      </c>
      <c r="V276" s="64" t="s">
        <v>157</v>
      </c>
      <c r="W276" s="63" t="s">
        <v>156</v>
      </c>
      <c r="X276" s="63" t="s">
        <v>215</v>
      </c>
      <c r="Y276" s="63" t="s">
        <v>216</v>
      </c>
    </row>
    <row r="277" spans="1:25" x14ac:dyDescent="0.25">
      <c r="A277" s="226" t="s">
        <v>210</v>
      </c>
      <c r="B277" s="29">
        <v>1</v>
      </c>
      <c r="C277" s="303" t="s">
        <v>30</v>
      </c>
      <c r="D277" s="305" t="s">
        <v>99</v>
      </c>
      <c r="E277" s="261" t="s">
        <v>167</v>
      </c>
      <c r="F277" s="261" t="s">
        <v>170</v>
      </c>
      <c r="G277" s="46" t="s">
        <v>196</v>
      </c>
      <c r="H277" s="303" t="s">
        <v>182</v>
      </c>
      <c r="I277" s="65" t="s">
        <v>227</v>
      </c>
      <c r="J277" s="155" t="s">
        <v>180</v>
      </c>
      <c r="K277" s="43" t="s">
        <v>95</v>
      </c>
      <c r="L277" s="290" t="s">
        <v>204</v>
      </c>
      <c r="M277" s="48" t="s">
        <v>199</v>
      </c>
      <c r="N277" s="261" t="s">
        <v>168</v>
      </c>
      <c r="O277" s="387" t="s">
        <v>425</v>
      </c>
      <c r="P277" s="183" t="s">
        <v>273</v>
      </c>
      <c r="Q277" s="391" t="s">
        <v>413</v>
      </c>
      <c r="R277" s="29"/>
      <c r="S277" s="155" t="s">
        <v>181</v>
      </c>
      <c r="T277" s="37"/>
      <c r="U277" s="37"/>
      <c r="V277" s="290" t="s">
        <v>435</v>
      </c>
      <c r="W277" s="389"/>
      <c r="X277" s="389"/>
      <c r="Y277" s="37"/>
    </row>
    <row r="278" spans="1:25" x14ac:dyDescent="0.25">
      <c r="A278" s="226" t="s">
        <v>210</v>
      </c>
      <c r="B278" s="29">
        <v>2</v>
      </c>
      <c r="C278" s="305" t="s">
        <v>99</v>
      </c>
      <c r="D278" s="303" t="s">
        <v>30</v>
      </c>
      <c r="E278" s="261" t="s">
        <v>165</v>
      </c>
      <c r="F278" s="261" t="s">
        <v>171</v>
      </c>
      <c r="G278" s="303" t="s">
        <v>182</v>
      </c>
      <c r="H278" s="43" t="s">
        <v>95</v>
      </c>
      <c r="I278" s="65" t="s">
        <v>227</v>
      </c>
      <c r="J278" s="48" t="s">
        <v>199</v>
      </c>
      <c r="K278" s="155" t="s">
        <v>181</v>
      </c>
      <c r="L278" s="276" t="s">
        <v>300</v>
      </c>
      <c r="M278" s="302" t="s">
        <v>166</v>
      </c>
      <c r="N278" s="261" t="s">
        <v>169</v>
      </c>
      <c r="O278" s="46" t="s">
        <v>196</v>
      </c>
      <c r="P278" s="387" t="s">
        <v>425</v>
      </c>
      <c r="Q278" s="391" t="s">
        <v>444</v>
      </c>
      <c r="R278" s="29"/>
      <c r="S278" s="306" t="s">
        <v>142</v>
      </c>
      <c r="T278" s="291" t="s">
        <v>389</v>
      </c>
      <c r="U278" s="291" t="s">
        <v>366</v>
      </c>
      <c r="V278" s="37"/>
      <c r="W278" s="37"/>
      <c r="X278" s="37"/>
      <c r="Y278" s="37"/>
    </row>
    <row r="279" spans="1:25" x14ac:dyDescent="0.25">
      <c r="A279" s="226" t="s">
        <v>210</v>
      </c>
      <c r="B279" s="29">
        <v>3</v>
      </c>
      <c r="C279" s="261" t="s">
        <v>170</v>
      </c>
      <c r="D279" s="261" t="s">
        <v>167</v>
      </c>
      <c r="E279" s="303" t="s">
        <v>182</v>
      </c>
      <c r="F279" s="155" t="s">
        <v>181</v>
      </c>
      <c r="G279" s="43" t="s">
        <v>95</v>
      </c>
      <c r="H279" s="261" t="s">
        <v>168</v>
      </c>
      <c r="I279" s="292" t="s">
        <v>293</v>
      </c>
      <c r="J279" s="292" t="s">
        <v>437</v>
      </c>
      <c r="K279" s="292" t="s">
        <v>393</v>
      </c>
      <c r="L279" s="65" t="s">
        <v>227</v>
      </c>
      <c r="M279" s="302" t="s">
        <v>164</v>
      </c>
      <c r="N279" s="276" t="s">
        <v>300</v>
      </c>
      <c r="O279" s="306" t="s">
        <v>142</v>
      </c>
      <c r="P279" s="46" t="s">
        <v>196</v>
      </c>
      <c r="Q279" s="383" t="s">
        <v>450</v>
      </c>
      <c r="R279" s="308" t="s">
        <v>199</v>
      </c>
      <c r="S279" s="297" t="s">
        <v>454</v>
      </c>
      <c r="T279" s="389"/>
      <c r="U279" s="389"/>
      <c r="V279" s="389"/>
      <c r="W279" s="37"/>
      <c r="X279" s="37"/>
      <c r="Y279" s="37"/>
    </row>
    <row r="280" spans="1:25" x14ac:dyDescent="0.25">
      <c r="A280" s="226" t="s">
        <v>210</v>
      </c>
      <c r="B280" s="29">
        <v>4</v>
      </c>
      <c r="C280" s="261" t="s">
        <v>171</v>
      </c>
      <c r="D280" s="261" t="s">
        <v>165</v>
      </c>
      <c r="E280" s="307" t="s">
        <v>431</v>
      </c>
      <c r="F280" s="46" t="s">
        <v>196</v>
      </c>
      <c r="G280" s="302" t="s">
        <v>166</v>
      </c>
      <c r="H280" s="306" t="s">
        <v>143</v>
      </c>
      <c r="I280" s="155" t="s">
        <v>181</v>
      </c>
      <c r="J280" s="43" t="s">
        <v>95</v>
      </c>
      <c r="K280" s="294" t="s">
        <v>310</v>
      </c>
      <c r="L280" s="155" t="s">
        <v>180</v>
      </c>
      <c r="M280" s="303" t="s">
        <v>182</v>
      </c>
      <c r="N280" s="46" t="s">
        <v>197</v>
      </c>
      <c r="O280" s="289" t="s">
        <v>438</v>
      </c>
      <c r="P280" s="261" t="s">
        <v>168</v>
      </c>
      <c r="Q280" s="389"/>
      <c r="R280" s="289" t="s">
        <v>439</v>
      </c>
      <c r="S280" s="387" t="s">
        <v>425</v>
      </c>
      <c r="T280" s="37"/>
      <c r="U280" s="37"/>
      <c r="V280" s="37"/>
      <c r="W280" s="291" t="s">
        <v>389</v>
      </c>
      <c r="X280" s="291" t="s">
        <v>367</v>
      </c>
      <c r="Y280" s="291" t="s">
        <v>394</v>
      </c>
    </row>
    <row r="281" spans="1:25" x14ac:dyDescent="0.25">
      <c r="A281" s="226" t="s">
        <v>210</v>
      </c>
      <c r="B281" s="29">
        <v>5</v>
      </c>
      <c r="C281" s="46" t="s">
        <v>196</v>
      </c>
      <c r="D281" s="307" t="s">
        <v>431</v>
      </c>
      <c r="E281" s="305" t="s">
        <v>99</v>
      </c>
      <c r="F281" s="43" t="s">
        <v>95</v>
      </c>
      <c r="G281" s="302" t="s">
        <v>164</v>
      </c>
      <c r="H281" s="46" t="s">
        <v>197</v>
      </c>
      <c r="I281" s="293" t="s">
        <v>442</v>
      </c>
      <c r="J281" s="261" t="s">
        <v>170</v>
      </c>
      <c r="K281" s="65" t="s">
        <v>227</v>
      </c>
      <c r="L281" s="302" t="s">
        <v>165</v>
      </c>
      <c r="M281" s="276" t="s">
        <v>300</v>
      </c>
      <c r="N281" s="155" t="s">
        <v>180</v>
      </c>
      <c r="O281" s="261" t="s">
        <v>168</v>
      </c>
      <c r="P281" s="306" t="s">
        <v>142</v>
      </c>
      <c r="Q281" s="291" t="s">
        <v>391</v>
      </c>
      <c r="R281" s="291" t="s">
        <v>367</v>
      </c>
      <c r="S281" s="34" t="s">
        <v>91</v>
      </c>
      <c r="T281" s="37"/>
      <c r="U281" s="37"/>
      <c r="V281" s="37"/>
      <c r="W281" s="37"/>
      <c r="X281" s="37"/>
      <c r="Y281" s="37"/>
    </row>
    <row r="282" spans="1:25" x14ac:dyDescent="0.25">
      <c r="A282" s="226" t="s">
        <v>210</v>
      </c>
      <c r="B282" s="29">
        <v>6</v>
      </c>
      <c r="C282" s="65"/>
      <c r="D282" s="65"/>
      <c r="E282" s="65"/>
      <c r="F282" s="65"/>
      <c r="G282" s="65"/>
      <c r="H282" s="65"/>
      <c r="I282" s="43" t="s">
        <v>95</v>
      </c>
      <c r="J282" s="261" t="s">
        <v>171</v>
      </c>
      <c r="K282" s="294" t="s">
        <v>64</v>
      </c>
      <c r="L282" s="261" t="s">
        <v>167</v>
      </c>
      <c r="M282" s="291" t="s">
        <v>407</v>
      </c>
      <c r="N282" s="291" t="s">
        <v>394</v>
      </c>
      <c r="O282" s="261" t="s">
        <v>169</v>
      </c>
      <c r="P282" s="289" t="s">
        <v>438</v>
      </c>
      <c r="Q282" s="382" t="s">
        <v>449</v>
      </c>
      <c r="R282" s="65"/>
      <c r="S282" s="46" t="s">
        <v>163</v>
      </c>
      <c r="T282" s="65"/>
      <c r="U282" s="65"/>
      <c r="V282" s="65"/>
      <c r="W282" s="65"/>
      <c r="X282" s="65"/>
      <c r="Y282" s="65"/>
    </row>
    <row r="283" spans="1:25" x14ac:dyDescent="0.25">
      <c r="A283" s="226" t="s">
        <v>210</v>
      </c>
      <c r="B283" s="29">
        <v>7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48" t="s">
        <v>198</v>
      </c>
      <c r="M283" s="65"/>
      <c r="N283" s="65"/>
      <c r="O283" s="380" t="s">
        <v>92</v>
      </c>
      <c r="P283" s="65"/>
      <c r="Q283" s="65"/>
      <c r="R283" s="65"/>
      <c r="S283" s="65"/>
      <c r="T283" s="65"/>
      <c r="U283" s="65"/>
      <c r="V283" s="65"/>
      <c r="W283" s="65"/>
      <c r="X283" s="65"/>
      <c r="Y283" s="65"/>
    </row>
    <row r="284" spans="1:25" x14ac:dyDescent="0.25">
      <c r="A284" s="227" t="s">
        <v>211</v>
      </c>
      <c r="B284" s="29">
        <v>1</v>
      </c>
      <c r="C284" s="65" t="s">
        <v>227</v>
      </c>
      <c r="D284" s="301" t="s">
        <v>173</v>
      </c>
      <c r="E284" s="301" t="s">
        <v>303</v>
      </c>
      <c r="F284" s="290" t="s">
        <v>436</v>
      </c>
      <c r="G284" s="299" t="s">
        <v>427</v>
      </c>
      <c r="H284" s="276" t="s">
        <v>300</v>
      </c>
      <c r="I284" s="155" t="s">
        <v>181</v>
      </c>
      <c r="J284" s="155" t="s">
        <v>180</v>
      </c>
      <c r="K284" s="261" t="s">
        <v>170</v>
      </c>
      <c r="L284" s="387" t="s">
        <v>425</v>
      </c>
      <c r="M284" s="46" t="s">
        <v>197</v>
      </c>
      <c r="N284" s="43" t="s">
        <v>95</v>
      </c>
      <c r="O284" s="183" t="s">
        <v>273</v>
      </c>
      <c r="P284" s="261" t="s">
        <v>168</v>
      </c>
      <c r="Q284" s="262" t="s">
        <v>178</v>
      </c>
      <c r="R284" s="261" t="s">
        <v>167</v>
      </c>
      <c r="S284" s="395" t="s">
        <v>413</v>
      </c>
      <c r="T284" s="37"/>
      <c r="U284" s="37"/>
      <c r="V284" s="37"/>
      <c r="W284" s="37"/>
      <c r="X284" s="37"/>
      <c r="Y284" s="37"/>
    </row>
    <row r="285" spans="1:25" x14ac:dyDescent="0.25">
      <c r="A285" s="227" t="s">
        <v>211</v>
      </c>
      <c r="B285" s="29">
        <v>2</v>
      </c>
      <c r="C285" s="303" t="s">
        <v>30</v>
      </c>
      <c r="D285" s="301" t="s">
        <v>172</v>
      </c>
      <c r="E285" s="301" t="s">
        <v>302</v>
      </c>
      <c r="F285" s="155" t="s">
        <v>181</v>
      </c>
      <c r="G285" s="303" t="s">
        <v>182</v>
      </c>
      <c r="H285" s="299" t="s">
        <v>427</v>
      </c>
      <c r="I285" s="387" t="s">
        <v>425</v>
      </c>
      <c r="J285" s="46" t="s">
        <v>197</v>
      </c>
      <c r="K285" s="261" t="s">
        <v>171</v>
      </c>
      <c r="L285" s="46" t="s">
        <v>196</v>
      </c>
      <c r="M285" s="43" t="s">
        <v>95</v>
      </c>
      <c r="N285" s="155" t="s">
        <v>180</v>
      </c>
      <c r="O285" s="65" t="s">
        <v>227</v>
      </c>
      <c r="P285" s="261" t="s">
        <v>169</v>
      </c>
      <c r="Q285" s="262" t="s">
        <v>179</v>
      </c>
      <c r="R285" s="262" t="s">
        <v>175</v>
      </c>
      <c r="S285" s="395" t="s">
        <v>456</v>
      </c>
      <c r="T285" s="37"/>
      <c r="U285" s="37"/>
      <c r="V285" s="37"/>
      <c r="W285" s="291" t="s">
        <v>389</v>
      </c>
      <c r="X285" s="291" t="s">
        <v>367</v>
      </c>
      <c r="Y285" s="291" t="s">
        <v>394</v>
      </c>
    </row>
    <row r="286" spans="1:25" x14ac:dyDescent="0.25">
      <c r="A286" s="227" t="s">
        <v>211</v>
      </c>
      <c r="B286" s="29">
        <v>3</v>
      </c>
      <c r="C286" s="301" t="s">
        <v>172</v>
      </c>
      <c r="D286" s="65" t="s">
        <v>227</v>
      </c>
      <c r="E286" s="306" t="s">
        <v>142</v>
      </c>
      <c r="F286" s="299" t="s">
        <v>427</v>
      </c>
      <c r="G286" s="262" t="s">
        <v>178</v>
      </c>
      <c r="H286" s="261" t="s">
        <v>168</v>
      </c>
      <c r="I286" s="46" t="s">
        <v>196</v>
      </c>
      <c r="J286" s="261" t="s">
        <v>170</v>
      </c>
      <c r="K286" s="155" t="s">
        <v>181</v>
      </c>
      <c r="L286" s="155" t="s">
        <v>180</v>
      </c>
      <c r="M286" s="303" t="s">
        <v>182</v>
      </c>
      <c r="N286" s="387" t="s">
        <v>425</v>
      </c>
      <c r="O286" s="292" t="s">
        <v>386</v>
      </c>
      <c r="P286" s="292" t="s">
        <v>394</v>
      </c>
      <c r="Q286" s="43" t="s">
        <v>95</v>
      </c>
      <c r="R286" s="262" t="s">
        <v>174</v>
      </c>
      <c r="S286" s="297" t="s">
        <v>455</v>
      </c>
      <c r="T286" s="37"/>
      <c r="U286" s="37"/>
      <c r="V286" s="290" t="s">
        <v>435</v>
      </c>
      <c r="W286" s="37"/>
      <c r="X286" s="37"/>
      <c r="Y286" s="37"/>
    </row>
    <row r="287" spans="1:25" x14ac:dyDescent="0.25">
      <c r="A287" s="227" t="s">
        <v>211</v>
      </c>
      <c r="B287" s="29">
        <v>4</v>
      </c>
      <c r="C287" s="301" t="s">
        <v>173</v>
      </c>
      <c r="D287" s="306" t="s">
        <v>142</v>
      </c>
      <c r="E287" s="65" t="s">
        <v>227</v>
      </c>
      <c r="F287" s="276" t="s">
        <v>300</v>
      </c>
      <c r="G287" s="262" t="s">
        <v>179</v>
      </c>
      <c r="H287" s="303" t="s">
        <v>182</v>
      </c>
      <c r="I287" s="299" t="s">
        <v>426</v>
      </c>
      <c r="J287" s="261" t="s">
        <v>171</v>
      </c>
      <c r="K287" s="46" t="s">
        <v>197</v>
      </c>
      <c r="L287" s="261" t="s">
        <v>167</v>
      </c>
      <c r="M287" s="291" t="s">
        <v>407</v>
      </c>
      <c r="N287" s="291" t="s">
        <v>394</v>
      </c>
      <c r="O287" s="293" t="s">
        <v>365</v>
      </c>
      <c r="P287" s="155" t="s">
        <v>181</v>
      </c>
      <c r="Q287" s="382" t="s">
        <v>449</v>
      </c>
      <c r="R287" s="183" t="s">
        <v>273</v>
      </c>
      <c r="S287" s="43" t="s">
        <v>95</v>
      </c>
      <c r="T287" s="37"/>
      <c r="U287" s="37"/>
      <c r="V287" s="37"/>
      <c r="W287" s="37"/>
      <c r="X287" s="37"/>
      <c r="Y287" s="37"/>
    </row>
    <row r="288" spans="1:25" x14ac:dyDescent="0.25">
      <c r="A288" s="227" t="s">
        <v>211</v>
      </c>
      <c r="B288" s="29">
        <v>5</v>
      </c>
      <c r="C288" s="291" t="s">
        <v>364</v>
      </c>
      <c r="D288" s="291" t="s">
        <v>404</v>
      </c>
      <c r="E288" s="290" t="s">
        <v>367</v>
      </c>
      <c r="F288" s="262" t="s">
        <v>174</v>
      </c>
      <c r="G288" s="302" t="s">
        <v>166</v>
      </c>
      <c r="H288" s="262" t="s">
        <v>178</v>
      </c>
      <c r="I288" s="261" t="s">
        <v>170</v>
      </c>
      <c r="J288" s="299" t="s">
        <v>426</v>
      </c>
      <c r="K288" s="288" t="s">
        <v>428</v>
      </c>
      <c r="L288" s="43" t="s">
        <v>95</v>
      </c>
      <c r="M288" s="387" t="s">
        <v>425</v>
      </c>
      <c r="N288" s="183" t="s">
        <v>273</v>
      </c>
      <c r="O288" s="306" t="s">
        <v>142</v>
      </c>
      <c r="P288" s="294" t="s">
        <v>310</v>
      </c>
      <c r="Q288" s="46" t="s">
        <v>163</v>
      </c>
      <c r="R288" s="155" t="s">
        <v>180</v>
      </c>
      <c r="S288" s="301" t="s">
        <v>176</v>
      </c>
      <c r="T288" s="37"/>
      <c r="U288" s="37"/>
      <c r="V288" s="37"/>
      <c r="W288" s="37"/>
      <c r="X288" s="37"/>
      <c r="Y288" s="37"/>
    </row>
    <row r="289" spans="1:25" x14ac:dyDescent="0.25">
      <c r="A289" s="227" t="s">
        <v>211</v>
      </c>
      <c r="B289" s="29">
        <v>6</v>
      </c>
      <c r="C289" s="306" t="s">
        <v>142</v>
      </c>
      <c r="D289" s="303" t="s">
        <v>30</v>
      </c>
      <c r="E289" s="303" t="s">
        <v>182</v>
      </c>
      <c r="F289" s="262" t="s">
        <v>175</v>
      </c>
      <c r="G289" s="302" t="s">
        <v>164</v>
      </c>
      <c r="H289" s="262" t="s">
        <v>179</v>
      </c>
      <c r="I289" s="261" t="s">
        <v>171</v>
      </c>
      <c r="J289" s="387" t="s">
        <v>425</v>
      </c>
      <c r="K289" s="299" t="s">
        <v>426</v>
      </c>
      <c r="L289" s="290" t="s">
        <v>204</v>
      </c>
      <c r="M289" s="288" t="s">
        <v>428</v>
      </c>
      <c r="N289" s="306" t="s">
        <v>141</v>
      </c>
      <c r="O289" s="155" t="s">
        <v>181</v>
      </c>
      <c r="P289" s="294" t="s">
        <v>64</v>
      </c>
      <c r="Q289" s="393" t="s">
        <v>476</v>
      </c>
      <c r="R289" s="43" t="s">
        <v>95</v>
      </c>
      <c r="S289" s="301" t="s">
        <v>177</v>
      </c>
      <c r="T289" s="65"/>
      <c r="U289" s="65"/>
      <c r="V289" s="65"/>
      <c r="W289" s="65"/>
      <c r="X289" s="65"/>
      <c r="Y289" s="65"/>
    </row>
    <row r="290" spans="1:25" x14ac:dyDescent="0.25">
      <c r="A290" s="227" t="s">
        <v>211</v>
      </c>
      <c r="B290" s="29">
        <v>7</v>
      </c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306" t="s">
        <v>141</v>
      </c>
      <c r="N290" s="383" t="s">
        <v>88</v>
      </c>
      <c r="O290" s="48" t="s">
        <v>198</v>
      </c>
      <c r="P290" s="65"/>
      <c r="Q290" s="65"/>
      <c r="R290" s="65"/>
      <c r="S290" s="308" t="s">
        <v>199</v>
      </c>
      <c r="T290" s="65"/>
      <c r="U290" s="65"/>
      <c r="V290" s="65"/>
      <c r="W290" s="65"/>
      <c r="X290" s="65"/>
      <c r="Y290" s="65"/>
    </row>
    <row r="291" spans="1:25" x14ac:dyDescent="0.25">
      <c r="A291" s="228" t="s">
        <v>212</v>
      </c>
      <c r="B291" s="29">
        <v>1</v>
      </c>
      <c r="C291" s="261" t="s">
        <v>170</v>
      </c>
      <c r="D291" s="295" t="s">
        <v>339</v>
      </c>
      <c r="E291" s="261" t="s">
        <v>167</v>
      </c>
      <c r="F291" s="306" t="s">
        <v>141</v>
      </c>
      <c r="G291" s="303" t="s">
        <v>182</v>
      </c>
      <c r="H291" s="46" t="s">
        <v>197</v>
      </c>
      <c r="I291" s="262" t="s">
        <v>178</v>
      </c>
      <c r="J291" s="51"/>
      <c r="K291" s="301" t="s">
        <v>177</v>
      </c>
      <c r="L291" s="299" t="s">
        <v>426</v>
      </c>
      <c r="M291" s="302" t="s">
        <v>166</v>
      </c>
      <c r="N291" s="301" t="s">
        <v>302</v>
      </c>
      <c r="O291" s="155" t="s">
        <v>181</v>
      </c>
      <c r="P291" s="262" t="s">
        <v>174</v>
      </c>
      <c r="Q291" s="382" t="s">
        <v>449</v>
      </c>
      <c r="R291" s="394" t="s">
        <v>350</v>
      </c>
      <c r="S291" s="290" t="s">
        <v>204</v>
      </c>
      <c r="T291" s="51"/>
      <c r="U291" s="51"/>
      <c r="V291" s="51"/>
      <c r="W291" s="51"/>
      <c r="X291" s="51"/>
      <c r="Y291" s="51"/>
    </row>
    <row r="292" spans="1:25" x14ac:dyDescent="0.25">
      <c r="A292" s="228" t="s">
        <v>212</v>
      </c>
      <c r="B292" s="29">
        <v>2</v>
      </c>
      <c r="C292" s="261" t="s">
        <v>171</v>
      </c>
      <c r="D292" s="301" t="s">
        <v>172</v>
      </c>
      <c r="E292" s="261" t="s">
        <v>165</v>
      </c>
      <c r="F292" s="155" t="s">
        <v>181</v>
      </c>
      <c r="G292" s="46" t="s">
        <v>196</v>
      </c>
      <c r="H292" s="262" t="s">
        <v>178</v>
      </c>
      <c r="I292" s="51"/>
      <c r="J292" s="155" t="s">
        <v>180</v>
      </c>
      <c r="K292" s="301" t="s">
        <v>176</v>
      </c>
      <c r="L292" s="262" t="s">
        <v>174</v>
      </c>
      <c r="M292" s="303" t="s">
        <v>182</v>
      </c>
      <c r="N292" s="301" t="s">
        <v>303</v>
      </c>
      <c r="O292" s="299" t="s">
        <v>427</v>
      </c>
      <c r="P292" s="387" t="s">
        <v>425</v>
      </c>
      <c r="Q292" s="51"/>
      <c r="R292" s="394" t="s">
        <v>349</v>
      </c>
      <c r="S292" s="261" t="s">
        <v>168</v>
      </c>
      <c r="T292" s="291" t="s">
        <v>389</v>
      </c>
      <c r="U292" s="291" t="s">
        <v>366</v>
      </c>
      <c r="V292" s="51"/>
      <c r="W292" s="51"/>
      <c r="X292" s="51"/>
      <c r="Y292" s="51"/>
    </row>
    <row r="293" spans="1:25" x14ac:dyDescent="0.25">
      <c r="A293" s="228" t="s">
        <v>212</v>
      </c>
      <c r="B293" s="29">
        <v>3</v>
      </c>
      <c r="C293" s="295" t="s">
        <v>339</v>
      </c>
      <c r="D293" s="301" t="s">
        <v>173</v>
      </c>
      <c r="E293" s="301" t="s">
        <v>302</v>
      </c>
      <c r="F293" s="261" t="s">
        <v>170</v>
      </c>
      <c r="G293" s="291" t="s">
        <v>394</v>
      </c>
      <c r="H293" s="291" t="s">
        <v>158</v>
      </c>
      <c r="I293" s="262" t="s">
        <v>179</v>
      </c>
      <c r="J293" s="293" t="s">
        <v>365</v>
      </c>
      <c r="K293" s="48" t="s">
        <v>199</v>
      </c>
      <c r="L293" s="387" t="s">
        <v>425</v>
      </c>
      <c r="M293" s="299" t="s">
        <v>427</v>
      </c>
      <c r="N293" s="155" t="s">
        <v>180</v>
      </c>
      <c r="O293" s="46" t="s">
        <v>196</v>
      </c>
      <c r="P293" s="155" t="s">
        <v>181</v>
      </c>
      <c r="Q293" s="261" t="s">
        <v>167</v>
      </c>
      <c r="R293" s="51"/>
      <c r="S293" s="261" t="s">
        <v>169</v>
      </c>
      <c r="T293" s="37"/>
      <c r="U293" s="37"/>
      <c r="V293" s="37"/>
      <c r="W293" s="37"/>
      <c r="X293" s="37"/>
      <c r="Y293" s="37"/>
    </row>
    <row r="294" spans="1:25" x14ac:dyDescent="0.25">
      <c r="A294" s="228" t="s">
        <v>212</v>
      </c>
      <c r="B294" s="29">
        <v>4</v>
      </c>
      <c r="C294" s="301" t="s">
        <v>172</v>
      </c>
      <c r="D294" s="303" t="s">
        <v>30</v>
      </c>
      <c r="E294" s="301" t="s">
        <v>303</v>
      </c>
      <c r="F294" s="261" t="s">
        <v>171</v>
      </c>
      <c r="G294" s="262" t="s">
        <v>178</v>
      </c>
      <c r="H294" s="303" t="s">
        <v>182</v>
      </c>
      <c r="I294" s="292" t="s">
        <v>392</v>
      </c>
      <c r="J294" s="292" t="s">
        <v>283</v>
      </c>
      <c r="K294" s="292" t="s">
        <v>393</v>
      </c>
      <c r="L294" s="262" t="s">
        <v>175</v>
      </c>
      <c r="M294" s="288" t="s">
        <v>428</v>
      </c>
      <c r="N294" s="261" t="s">
        <v>168</v>
      </c>
      <c r="O294" s="387" t="s">
        <v>425</v>
      </c>
      <c r="P294" s="46" t="s">
        <v>196</v>
      </c>
      <c r="Q294" s="261" t="s">
        <v>165</v>
      </c>
      <c r="R294" s="155" t="s">
        <v>180</v>
      </c>
      <c r="S294" s="155" t="s">
        <v>181</v>
      </c>
      <c r="T294" s="37"/>
      <c r="U294" s="37"/>
      <c r="V294" s="37"/>
      <c r="W294" s="37"/>
      <c r="X294" s="37"/>
      <c r="Y294" s="37"/>
    </row>
    <row r="295" spans="1:25" x14ac:dyDescent="0.25">
      <c r="A295" s="228" t="s">
        <v>212</v>
      </c>
      <c r="B295" s="29">
        <v>5</v>
      </c>
      <c r="C295" s="301" t="s">
        <v>173</v>
      </c>
      <c r="D295" s="261" t="s">
        <v>167</v>
      </c>
      <c r="E295" s="303" t="s">
        <v>182</v>
      </c>
      <c r="F295" s="262" t="s">
        <v>174</v>
      </c>
      <c r="G295" s="306" t="s">
        <v>143</v>
      </c>
      <c r="H295" s="261" t="s">
        <v>168</v>
      </c>
      <c r="I295" s="48" t="s">
        <v>198</v>
      </c>
      <c r="J295" s="37"/>
      <c r="K295" s="155" t="s">
        <v>181</v>
      </c>
      <c r="L295" s="155" t="s">
        <v>180</v>
      </c>
      <c r="M295" s="306" t="s">
        <v>141</v>
      </c>
      <c r="N295" s="387" t="s">
        <v>425</v>
      </c>
      <c r="O295" s="301" t="s">
        <v>302</v>
      </c>
      <c r="P295" s="299" t="s">
        <v>427</v>
      </c>
      <c r="Q295" s="291" t="s">
        <v>391</v>
      </c>
      <c r="R295" s="291" t="s">
        <v>367</v>
      </c>
      <c r="S295" s="37"/>
      <c r="T295" s="37"/>
      <c r="U295" s="37"/>
      <c r="V295" s="37"/>
      <c r="W295" s="37"/>
      <c r="X295" s="37"/>
      <c r="Y295" s="37"/>
    </row>
    <row r="296" spans="1:25" x14ac:dyDescent="0.25">
      <c r="A296" s="228" t="s">
        <v>212</v>
      </c>
      <c r="B296" s="29">
        <v>6</v>
      </c>
      <c r="C296" s="303" t="s">
        <v>30</v>
      </c>
      <c r="D296" s="261" t="s">
        <v>165</v>
      </c>
      <c r="E296" s="295" t="s">
        <v>339</v>
      </c>
      <c r="F296" s="262" t="s">
        <v>175</v>
      </c>
      <c r="G296" s="302" t="s">
        <v>166</v>
      </c>
      <c r="H296" s="261" t="s">
        <v>169</v>
      </c>
      <c r="I296" s="155" t="s">
        <v>181</v>
      </c>
      <c r="J296" s="37"/>
      <c r="K296" s="51"/>
      <c r="L296" s="306" t="s">
        <v>141</v>
      </c>
      <c r="M296" s="387" t="s">
        <v>425</v>
      </c>
      <c r="N296" s="299" t="s">
        <v>427</v>
      </c>
      <c r="O296" s="291" t="s">
        <v>385</v>
      </c>
      <c r="P296" s="291" t="s">
        <v>394</v>
      </c>
      <c r="Q296" s="392" t="s">
        <v>446</v>
      </c>
      <c r="R296" s="51"/>
      <c r="S296" s="46" t="s">
        <v>163</v>
      </c>
      <c r="T296" s="65"/>
      <c r="U296" s="65"/>
      <c r="V296" s="65"/>
      <c r="W296" s="65"/>
      <c r="X296" s="65"/>
      <c r="Y296" s="65"/>
    </row>
    <row r="297" spans="1:25" x14ac:dyDescent="0.25">
      <c r="A297" s="228" t="s">
        <v>212</v>
      </c>
      <c r="B297" s="29">
        <v>7</v>
      </c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380" t="s">
        <v>92</v>
      </c>
      <c r="P297" s="65"/>
      <c r="Q297" s="65"/>
      <c r="R297" s="65"/>
      <c r="S297" s="65"/>
      <c r="T297" s="65"/>
      <c r="U297" s="65"/>
      <c r="V297" s="65"/>
      <c r="W297" s="65"/>
      <c r="X297" s="65"/>
      <c r="Y297" s="65"/>
    </row>
    <row r="298" spans="1:25" x14ac:dyDescent="0.25">
      <c r="A298" s="229" t="s">
        <v>213</v>
      </c>
      <c r="B298" s="29">
        <v>1</v>
      </c>
      <c r="C298" s="301" t="s">
        <v>172</v>
      </c>
      <c r="D298" s="303" t="s">
        <v>30</v>
      </c>
      <c r="E298" s="43" t="s">
        <v>96</v>
      </c>
      <c r="F298" s="65" t="s">
        <v>227</v>
      </c>
      <c r="G298" s="293" t="s">
        <v>371</v>
      </c>
      <c r="H298" s="306" t="s">
        <v>143</v>
      </c>
      <c r="I298" s="46" t="s">
        <v>196</v>
      </c>
      <c r="J298" s="46" t="s">
        <v>197</v>
      </c>
      <c r="K298" s="155" t="s">
        <v>181</v>
      </c>
      <c r="L298" s="299" t="s">
        <v>426</v>
      </c>
      <c r="M298" s="303" t="s">
        <v>182</v>
      </c>
      <c r="N298" s="155" t="s">
        <v>180</v>
      </c>
      <c r="O298" s="276" t="s">
        <v>300</v>
      </c>
      <c r="P298" s="306" t="s">
        <v>142</v>
      </c>
      <c r="Q298" s="37"/>
      <c r="R298" s="262" t="s">
        <v>175</v>
      </c>
      <c r="S298" s="37"/>
      <c r="T298" s="291" t="s">
        <v>389</v>
      </c>
      <c r="U298" s="291" t="s">
        <v>366</v>
      </c>
      <c r="V298" s="37"/>
      <c r="W298" s="37"/>
      <c r="X298" s="37"/>
      <c r="Y298" s="37"/>
    </row>
    <row r="299" spans="1:25" x14ac:dyDescent="0.25">
      <c r="A299" s="229" t="s">
        <v>213</v>
      </c>
      <c r="B299" s="29">
        <v>2</v>
      </c>
      <c r="C299" s="303" t="s">
        <v>30</v>
      </c>
      <c r="D299" s="301" t="s">
        <v>172</v>
      </c>
      <c r="E299" s="301" t="s">
        <v>302</v>
      </c>
      <c r="F299" s="65" t="s">
        <v>227</v>
      </c>
      <c r="G299" s="292" t="s">
        <v>293</v>
      </c>
      <c r="H299" s="292" t="s">
        <v>158</v>
      </c>
      <c r="I299" s="155" t="s">
        <v>181</v>
      </c>
      <c r="J299" s="37"/>
      <c r="K299" s="46" t="s">
        <v>197</v>
      </c>
      <c r="L299" s="46" t="s">
        <v>196</v>
      </c>
      <c r="M299" s="299" t="s">
        <v>427</v>
      </c>
      <c r="N299" s="46" t="s">
        <v>197</v>
      </c>
      <c r="O299" s="43" t="s">
        <v>95</v>
      </c>
      <c r="P299" s="262" t="s">
        <v>174</v>
      </c>
      <c r="Q299" s="262" t="s">
        <v>179</v>
      </c>
      <c r="R299" s="155" t="s">
        <v>180</v>
      </c>
      <c r="S299" s="37"/>
      <c r="T299" s="37"/>
      <c r="U299" s="37"/>
      <c r="V299" s="290" t="s">
        <v>435</v>
      </c>
      <c r="W299" s="37"/>
      <c r="X299" s="37"/>
      <c r="Y299" s="37"/>
    </row>
    <row r="300" spans="1:25" x14ac:dyDescent="0.25">
      <c r="A300" s="229" t="s">
        <v>213</v>
      </c>
      <c r="B300" s="29">
        <v>3</v>
      </c>
      <c r="C300" s="48" t="s">
        <v>198</v>
      </c>
      <c r="D300" s="43" t="s">
        <v>96</v>
      </c>
      <c r="E300" s="308" t="s">
        <v>432</v>
      </c>
      <c r="F300" s="293" t="s">
        <v>440</v>
      </c>
      <c r="G300" s="306" t="s">
        <v>143</v>
      </c>
      <c r="H300" s="303" t="s">
        <v>182</v>
      </c>
      <c r="I300" s="37"/>
      <c r="J300" s="155" t="s">
        <v>180</v>
      </c>
      <c r="K300" s="301" t="s">
        <v>176</v>
      </c>
      <c r="L300" s="306" t="s">
        <v>141</v>
      </c>
      <c r="M300" s="65" t="s">
        <v>227</v>
      </c>
      <c r="N300" s="299" t="s">
        <v>427</v>
      </c>
      <c r="O300" s="301" t="s">
        <v>302</v>
      </c>
      <c r="P300" s="262" t="s">
        <v>175</v>
      </c>
      <c r="Q300" s="37"/>
      <c r="R300" s="37"/>
      <c r="S300" s="155" t="s">
        <v>181</v>
      </c>
      <c r="T300" s="37"/>
      <c r="U300" s="37"/>
      <c r="V300" s="37"/>
      <c r="W300" s="291" t="s">
        <v>389</v>
      </c>
      <c r="X300" s="291" t="s">
        <v>367</v>
      </c>
      <c r="Y300" s="291" t="s">
        <v>394</v>
      </c>
    </row>
    <row r="301" spans="1:25" x14ac:dyDescent="0.25">
      <c r="A301" s="229" t="s">
        <v>213</v>
      </c>
      <c r="B301" s="29">
        <v>4</v>
      </c>
      <c r="C301" s="291" t="s">
        <v>364</v>
      </c>
      <c r="D301" s="291" t="s">
        <v>404</v>
      </c>
      <c r="E301" s="290" t="s">
        <v>367</v>
      </c>
      <c r="F301" s="46" t="s">
        <v>196</v>
      </c>
      <c r="G301" s="303" t="s">
        <v>182</v>
      </c>
      <c r="H301" s="294" t="s">
        <v>310</v>
      </c>
      <c r="I301" s="37"/>
      <c r="J301" s="262" t="s">
        <v>178</v>
      </c>
      <c r="K301" s="37"/>
      <c r="L301" s="276" t="s">
        <v>300</v>
      </c>
      <c r="M301" s="43" t="s">
        <v>95</v>
      </c>
      <c r="N301" s="183" t="s">
        <v>273</v>
      </c>
      <c r="O301" s="301" t="s">
        <v>303</v>
      </c>
      <c r="P301" s="155" t="s">
        <v>181</v>
      </c>
      <c r="Q301" s="382" t="s">
        <v>449</v>
      </c>
      <c r="R301" s="37"/>
      <c r="S301" s="37"/>
      <c r="T301" s="37"/>
      <c r="U301" s="37"/>
      <c r="V301" s="37"/>
      <c r="W301" s="37"/>
      <c r="X301" s="37"/>
      <c r="Y301" s="37"/>
    </row>
    <row r="302" spans="1:25" x14ac:dyDescent="0.25">
      <c r="A302" s="229" t="s">
        <v>213</v>
      </c>
      <c r="B302" s="29">
        <v>5</v>
      </c>
      <c r="C302" s="43" t="s">
        <v>96</v>
      </c>
      <c r="D302" s="308" t="s">
        <v>432</v>
      </c>
      <c r="E302" s="303" t="s">
        <v>182</v>
      </c>
      <c r="F302" s="292" t="s">
        <v>441</v>
      </c>
      <c r="G302" s="48" t="s">
        <v>198</v>
      </c>
      <c r="H302" s="65" t="s">
        <v>227</v>
      </c>
      <c r="I302" s="37"/>
      <c r="J302" s="262" t="s">
        <v>179</v>
      </c>
      <c r="K302" s="387" t="s">
        <v>425</v>
      </c>
      <c r="L302" s="183" t="s">
        <v>273</v>
      </c>
      <c r="M302" s="301" t="s">
        <v>174</v>
      </c>
      <c r="N302" s="301" t="s">
        <v>302</v>
      </c>
      <c r="O302" s="155" t="s">
        <v>181</v>
      </c>
      <c r="P302" s="276" t="s">
        <v>300</v>
      </c>
      <c r="Q302" s="381" t="s">
        <v>477</v>
      </c>
      <c r="R302" s="37"/>
      <c r="S302" s="37"/>
      <c r="T302" s="37"/>
      <c r="U302" s="37"/>
      <c r="V302" s="37"/>
      <c r="W302" s="37"/>
      <c r="X302" s="37"/>
      <c r="Y302" s="37"/>
    </row>
    <row r="303" spans="1:25" x14ac:dyDescent="0.25">
      <c r="A303" s="229" t="s">
        <v>213</v>
      </c>
      <c r="B303" s="29">
        <v>6</v>
      </c>
      <c r="C303" s="65"/>
      <c r="D303" s="65"/>
      <c r="E303" s="65"/>
      <c r="F303" s="155" t="s">
        <v>181</v>
      </c>
      <c r="G303" s="276" t="s">
        <v>300</v>
      </c>
      <c r="H303" s="294" t="s">
        <v>64</v>
      </c>
      <c r="I303" s="291" t="s">
        <v>392</v>
      </c>
      <c r="J303" s="291" t="s">
        <v>437</v>
      </c>
      <c r="K303" s="291" t="s">
        <v>393</v>
      </c>
      <c r="L303" s="155" t="s">
        <v>180</v>
      </c>
      <c r="M303" s="262" t="s">
        <v>175</v>
      </c>
      <c r="N303" s="301" t="s">
        <v>303</v>
      </c>
      <c r="O303" s="306" t="s">
        <v>142</v>
      </c>
      <c r="P303" s="43" t="s">
        <v>95</v>
      </c>
      <c r="Q303" s="66" t="s">
        <v>103</v>
      </c>
      <c r="R303" s="65"/>
      <c r="S303" s="381" t="s">
        <v>93</v>
      </c>
      <c r="T303" s="65"/>
      <c r="U303" s="65"/>
      <c r="V303" s="65"/>
      <c r="W303" s="65"/>
      <c r="X303" s="65"/>
      <c r="Y303" s="65"/>
    </row>
    <row r="304" spans="1:25" x14ac:dyDescent="0.25">
      <c r="A304" s="229" t="s">
        <v>213</v>
      </c>
      <c r="B304" s="29">
        <v>7</v>
      </c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48" t="s">
        <v>198</v>
      </c>
      <c r="R304" s="65"/>
      <c r="S304" s="65"/>
      <c r="T304" s="65"/>
      <c r="U304" s="65"/>
      <c r="V304" s="65"/>
      <c r="W304" s="65"/>
      <c r="X304" s="65"/>
      <c r="Y304" s="65"/>
    </row>
    <row r="305" spans="1:25" x14ac:dyDescent="0.25">
      <c r="A305" s="230" t="s">
        <v>214</v>
      </c>
      <c r="B305" s="29">
        <v>1</v>
      </c>
      <c r="C305" s="46" t="s">
        <v>196</v>
      </c>
      <c r="D305" s="306" t="s">
        <v>142</v>
      </c>
      <c r="E305" s="307" t="s">
        <v>431</v>
      </c>
      <c r="F305" s="262" t="s">
        <v>174</v>
      </c>
      <c r="G305" s="65" t="s">
        <v>227</v>
      </c>
      <c r="H305" s="302" t="s">
        <v>169</v>
      </c>
      <c r="I305" s="261" t="s">
        <v>170</v>
      </c>
      <c r="J305" s="262" t="s">
        <v>178</v>
      </c>
      <c r="K305" s="387" t="s">
        <v>425</v>
      </c>
      <c r="L305" s="155" t="s">
        <v>180</v>
      </c>
      <c r="M305" s="293" t="s">
        <v>283</v>
      </c>
      <c r="N305" s="306" t="s">
        <v>141</v>
      </c>
      <c r="O305" s="43" t="s">
        <v>95</v>
      </c>
      <c r="P305" s="155" t="s">
        <v>181</v>
      </c>
      <c r="Q305" s="37"/>
      <c r="R305" s="261" t="s">
        <v>167</v>
      </c>
      <c r="S305" s="301" t="s">
        <v>176</v>
      </c>
      <c r="T305" s="37"/>
      <c r="U305" s="37"/>
      <c r="V305" s="37"/>
      <c r="W305" s="37"/>
      <c r="X305" s="37"/>
      <c r="Y305" s="37"/>
    </row>
    <row r="306" spans="1:25" x14ac:dyDescent="0.25">
      <c r="A306" s="230" t="s">
        <v>214</v>
      </c>
      <c r="B306" s="29">
        <v>2</v>
      </c>
      <c r="C306" s="306" t="s">
        <v>142</v>
      </c>
      <c r="D306" s="303" t="s">
        <v>30</v>
      </c>
      <c r="E306" s="303" t="s">
        <v>182</v>
      </c>
      <c r="F306" s="306" t="s">
        <v>141</v>
      </c>
      <c r="G306" s="65" t="s">
        <v>227</v>
      </c>
      <c r="H306" s="262" t="s">
        <v>178</v>
      </c>
      <c r="I306" s="261" t="s">
        <v>171</v>
      </c>
      <c r="J306" s="387" t="s">
        <v>425</v>
      </c>
      <c r="K306" s="37"/>
      <c r="L306" s="43" t="s">
        <v>95</v>
      </c>
      <c r="M306" s="292" t="s">
        <v>443</v>
      </c>
      <c r="N306" s="292" t="s">
        <v>394</v>
      </c>
      <c r="O306" s="155" t="s">
        <v>181</v>
      </c>
      <c r="P306" s="261" t="s">
        <v>169</v>
      </c>
      <c r="Q306" s="37"/>
      <c r="R306" s="261" t="s">
        <v>165</v>
      </c>
      <c r="S306" s="290" t="s">
        <v>204</v>
      </c>
      <c r="T306" s="37"/>
      <c r="U306" s="37"/>
      <c r="V306" s="37"/>
      <c r="W306" s="37"/>
      <c r="X306" s="37"/>
      <c r="Y306" s="37"/>
    </row>
    <row r="307" spans="1:25" x14ac:dyDescent="0.25">
      <c r="A307" s="230" t="s">
        <v>214</v>
      </c>
      <c r="B307" s="29">
        <v>3</v>
      </c>
      <c r="C307" s="261" t="s">
        <v>170</v>
      </c>
      <c r="D307" s="261" t="s">
        <v>167</v>
      </c>
      <c r="E307" s="306" t="s">
        <v>142</v>
      </c>
      <c r="F307" s="155" t="s">
        <v>181</v>
      </c>
      <c r="G307" s="303" t="s">
        <v>182</v>
      </c>
      <c r="H307" s="262" t="s">
        <v>179</v>
      </c>
      <c r="I307" s="387" t="s">
        <v>425</v>
      </c>
      <c r="J307" s="65" t="s">
        <v>227</v>
      </c>
      <c r="K307" s="276" t="s">
        <v>300</v>
      </c>
      <c r="L307" s="293" t="s">
        <v>282</v>
      </c>
      <c r="M307" s="262" t="s">
        <v>174</v>
      </c>
      <c r="N307" s="43" t="s">
        <v>95</v>
      </c>
      <c r="O307" s="291" t="s">
        <v>385</v>
      </c>
      <c r="P307" s="291" t="s">
        <v>394</v>
      </c>
      <c r="Q307" s="46" t="s">
        <v>163</v>
      </c>
      <c r="R307" s="155" t="s">
        <v>180</v>
      </c>
      <c r="S307" s="261" t="s">
        <v>169</v>
      </c>
      <c r="T307" s="37"/>
      <c r="U307" s="37"/>
      <c r="V307" s="37"/>
      <c r="W307" s="37"/>
      <c r="X307" s="37"/>
      <c r="Y307" s="37"/>
    </row>
    <row r="308" spans="1:25" x14ac:dyDescent="0.25">
      <c r="A308" s="230" t="s">
        <v>214</v>
      </c>
      <c r="B308" s="29">
        <v>4</v>
      </c>
      <c r="C308" s="303" t="s">
        <v>30</v>
      </c>
      <c r="D308" s="307" t="s">
        <v>431</v>
      </c>
      <c r="E308" s="261" t="s">
        <v>167</v>
      </c>
      <c r="F308" s="261" t="s">
        <v>170</v>
      </c>
      <c r="G308" s="291" t="s">
        <v>394</v>
      </c>
      <c r="H308" s="291" t="s">
        <v>158</v>
      </c>
      <c r="I308" s="262" t="s">
        <v>178</v>
      </c>
      <c r="J308" s="65" t="s">
        <v>227</v>
      </c>
      <c r="K308" s="155" t="s">
        <v>181</v>
      </c>
      <c r="L308" s="293" t="s">
        <v>397</v>
      </c>
      <c r="M308" s="262" t="s">
        <v>175</v>
      </c>
      <c r="N308" s="155" t="s">
        <v>180</v>
      </c>
      <c r="O308" s="387" t="s">
        <v>425</v>
      </c>
      <c r="P308" s="43" t="s">
        <v>95</v>
      </c>
      <c r="Q308" s="37"/>
      <c r="R308" s="46" t="s">
        <v>163</v>
      </c>
      <c r="S308" s="37"/>
      <c r="T308" s="37"/>
      <c r="U308" s="37"/>
      <c r="V308" s="37"/>
      <c r="W308" s="37"/>
      <c r="X308" s="37"/>
      <c r="Y308" s="37"/>
    </row>
    <row r="309" spans="1:25" x14ac:dyDescent="0.25">
      <c r="A309" s="230" t="s">
        <v>214</v>
      </c>
      <c r="B309" s="29">
        <v>5</v>
      </c>
      <c r="C309" s="291" t="s">
        <v>364</v>
      </c>
      <c r="D309" s="291" t="s">
        <v>404</v>
      </c>
      <c r="E309" s="290" t="s">
        <v>367</v>
      </c>
      <c r="F309" s="48" t="s">
        <v>198</v>
      </c>
      <c r="G309" s="262" t="s">
        <v>178</v>
      </c>
      <c r="H309" s="303" t="s">
        <v>182</v>
      </c>
      <c r="I309" s="155" t="s">
        <v>181</v>
      </c>
      <c r="J309" s="276" t="s">
        <v>300</v>
      </c>
      <c r="K309" s="261" t="s">
        <v>170</v>
      </c>
      <c r="L309" s="262" t="s">
        <v>174</v>
      </c>
      <c r="M309" s="46" t="s">
        <v>197</v>
      </c>
      <c r="N309" s="294" t="s">
        <v>310</v>
      </c>
      <c r="O309" s="261" t="s">
        <v>168</v>
      </c>
      <c r="P309" s="183" t="s">
        <v>273</v>
      </c>
      <c r="Q309" s="383" t="s">
        <v>450</v>
      </c>
      <c r="R309" s="37"/>
      <c r="S309" s="37"/>
      <c r="T309" s="65"/>
      <c r="U309" s="65"/>
      <c r="V309" s="65"/>
      <c r="W309" s="65"/>
      <c r="X309" s="65"/>
      <c r="Y309" s="65"/>
    </row>
    <row r="310" spans="1:25" x14ac:dyDescent="0.25">
      <c r="A310" s="230" t="s">
        <v>214</v>
      </c>
      <c r="B310" s="29">
        <v>6</v>
      </c>
      <c r="C310" s="65"/>
      <c r="D310" s="65"/>
      <c r="E310" s="65"/>
      <c r="F310" s="290" t="s">
        <v>436</v>
      </c>
      <c r="G310" s="262" t="s">
        <v>179</v>
      </c>
      <c r="H310" s="48" t="s">
        <v>199</v>
      </c>
      <c r="I310" s="276" t="s">
        <v>300</v>
      </c>
      <c r="J310" s="155" t="s">
        <v>180</v>
      </c>
      <c r="K310" s="261" t="s">
        <v>171</v>
      </c>
      <c r="L310" s="262" t="s">
        <v>175</v>
      </c>
      <c r="M310" s="303" t="s">
        <v>182</v>
      </c>
      <c r="N310" s="294" t="s">
        <v>64</v>
      </c>
      <c r="O310" s="261" t="s">
        <v>169</v>
      </c>
      <c r="P310" s="387" t="s">
        <v>425</v>
      </c>
      <c r="Q310" s="261" t="s">
        <v>167</v>
      </c>
      <c r="R310" s="65"/>
      <c r="S310" s="155" t="s">
        <v>181</v>
      </c>
      <c r="T310" s="65"/>
      <c r="U310" s="65"/>
      <c r="V310" s="65"/>
      <c r="W310" s="65"/>
      <c r="X310" s="65"/>
      <c r="Y310" s="65"/>
    </row>
    <row r="311" spans="1:25" x14ac:dyDescent="0.25">
      <c r="A311" s="230" t="s">
        <v>214</v>
      </c>
      <c r="B311" s="29">
        <v>7</v>
      </c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48" t="s">
        <v>199</v>
      </c>
      <c r="O311" s="65"/>
      <c r="P311" s="48" t="s">
        <v>198</v>
      </c>
      <c r="Q311" s="65"/>
      <c r="R311" s="65"/>
      <c r="S311" s="65"/>
      <c r="T311" s="65"/>
      <c r="U311" s="65"/>
      <c r="V311" s="65"/>
      <c r="W311" s="65"/>
      <c r="X311" s="65"/>
      <c r="Y311" s="65"/>
    </row>
    <row r="313" spans="1:25" x14ac:dyDescent="0.25">
      <c r="A313" s="320">
        <f>A274+1</f>
        <v>2409</v>
      </c>
      <c r="B313" s="343"/>
      <c r="C313" s="344">
        <v>45535</v>
      </c>
      <c r="D313" s="345">
        <v>0.58333333333333337</v>
      </c>
      <c r="E313" s="346" t="s">
        <v>486</v>
      </c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</row>
    <row r="315" spans="1:25" x14ac:dyDescent="0.25">
      <c r="A315" s="225" t="s">
        <v>2</v>
      </c>
      <c r="B315" s="37" t="s">
        <v>3</v>
      </c>
      <c r="C315" s="20" t="s">
        <v>73</v>
      </c>
      <c r="D315" s="20" t="s">
        <v>105</v>
      </c>
      <c r="E315" s="20" t="s">
        <v>267</v>
      </c>
      <c r="F315" s="21" t="s">
        <v>74</v>
      </c>
      <c r="G315" s="21" t="s">
        <v>248</v>
      </c>
      <c r="H315" s="21" t="s">
        <v>14</v>
      </c>
      <c r="I315" s="22" t="s">
        <v>75</v>
      </c>
      <c r="J315" s="22" t="s">
        <v>76</v>
      </c>
      <c r="K315" s="22" t="s">
        <v>15</v>
      </c>
      <c r="L315" s="23" t="s">
        <v>77</v>
      </c>
      <c r="M315" s="23" t="s">
        <v>78</v>
      </c>
      <c r="N315" s="23" t="s">
        <v>268</v>
      </c>
      <c r="O315" s="24" t="s">
        <v>79</v>
      </c>
      <c r="P315" s="24" t="s">
        <v>80</v>
      </c>
      <c r="Q315" s="25" t="s">
        <v>81</v>
      </c>
      <c r="R315" s="25" t="s">
        <v>422</v>
      </c>
      <c r="S315" s="26" t="s">
        <v>82</v>
      </c>
      <c r="T315" s="64" t="s">
        <v>154</v>
      </c>
      <c r="U315" s="64" t="s">
        <v>155</v>
      </c>
      <c r="V315" s="64" t="s">
        <v>157</v>
      </c>
      <c r="W315" s="63" t="s">
        <v>156</v>
      </c>
      <c r="X315" s="63" t="s">
        <v>215</v>
      </c>
      <c r="Y315" s="63" t="s">
        <v>216</v>
      </c>
    </row>
    <row r="316" spans="1:25" x14ac:dyDescent="0.25">
      <c r="A316" s="226" t="s">
        <v>210</v>
      </c>
      <c r="B316" s="29">
        <v>1</v>
      </c>
      <c r="C316" s="303" t="s">
        <v>30</v>
      </c>
      <c r="D316" s="305" t="s">
        <v>99</v>
      </c>
      <c r="E316" s="261" t="s">
        <v>167</v>
      </c>
      <c r="F316" s="261" t="s">
        <v>170</v>
      </c>
      <c r="G316" s="46" t="s">
        <v>196</v>
      </c>
      <c r="H316" s="303" t="s">
        <v>182</v>
      </c>
      <c r="I316" s="65" t="s">
        <v>227</v>
      </c>
      <c r="J316" s="155" t="s">
        <v>180</v>
      </c>
      <c r="K316" s="43" t="s">
        <v>95</v>
      </c>
      <c r="L316" s="290" t="s">
        <v>204</v>
      </c>
      <c r="M316" s="48" t="s">
        <v>199</v>
      </c>
      <c r="N316" s="261" t="s">
        <v>168</v>
      </c>
      <c r="O316" s="387" t="s">
        <v>425</v>
      </c>
      <c r="P316" s="183" t="s">
        <v>273</v>
      </c>
      <c r="Q316" s="391" t="s">
        <v>413</v>
      </c>
      <c r="R316" s="29"/>
      <c r="S316" s="155" t="s">
        <v>181</v>
      </c>
      <c r="T316" s="37"/>
      <c r="U316" s="37"/>
      <c r="V316" s="290" t="s">
        <v>435</v>
      </c>
      <c r="W316" s="389"/>
      <c r="X316" s="389"/>
      <c r="Y316" s="37"/>
    </row>
    <row r="317" spans="1:25" x14ac:dyDescent="0.25">
      <c r="A317" s="226" t="s">
        <v>210</v>
      </c>
      <c r="B317" s="29">
        <v>2</v>
      </c>
      <c r="C317" s="305" t="s">
        <v>99</v>
      </c>
      <c r="D317" s="303" t="s">
        <v>30</v>
      </c>
      <c r="E317" s="261" t="s">
        <v>165</v>
      </c>
      <c r="F317" s="261" t="s">
        <v>171</v>
      </c>
      <c r="G317" s="303" t="s">
        <v>182</v>
      </c>
      <c r="H317" s="43" t="s">
        <v>95</v>
      </c>
      <c r="I317" s="65" t="s">
        <v>227</v>
      </c>
      <c r="J317" s="48" t="s">
        <v>199</v>
      </c>
      <c r="K317" s="155" t="s">
        <v>181</v>
      </c>
      <c r="L317" s="276" t="s">
        <v>300</v>
      </c>
      <c r="M317" s="302" t="s">
        <v>166</v>
      </c>
      <c r="N317" s="261" t="s">
        <v>169</v>
      </c>
      <c r="O317" s="46" t="s">
        <v>196</v>
      </c>
      <c r="P317" s="387" t="s">
        <v>425</v>
      </c>
      <c r="Q317" s="391" t="s">
        <v>444</v>
      </c>
      <c r="R317" s="29"/>
      <c r="S317" s="306" t="s">
        <v>142</v>
      </c>
      <c r="T317" s="291" t="s">
        <v>389</v>
      </c>
      <c r="U317" s="291" t="s">
        <v>366</v>
      </c>
      <c r="V317" s="37"/>
      <c r="W317" s="37"/>
      <c r="X317" s="37"/>
      <c r="Y317" s="37"/>
    </row>
    <row r="318" spans="1:25" x14ac:dyDescent="0.25">
      <c r="A318" s="226" t="s">
        <v>210</v>
      </c>
      <c r="B318" s="29">
        <v>3</v>
      </c>
      <c r="C318" s="261" t="s">
        <v>170</v>
      </c>
      <c r="D318" s="261" t="s">
        <v>167</v>
      </c>
      <c r="E318" s="303" t="s">
        <v>182</v>
      </c>
      <c r="F318" s="155" t="s">
        <v>181</v>
      </c>
      <c r="G318" s="43" t="s">
        <v>95</v>
      </c>
      <c r="H318" s="261" t="s">
        <v>168</v>
      </c>
      <c r="I318" s="292" t="s">
        <v>293</v>
      </c>
      <c r="J318" s="292" t="s">
        <v>437</v>
      </c>
      <c r="K318" s="292" t="s">
        <v>393</v>
      </c>
      <c r="L318" s="65" t="s">
        <v>227</v>
      </c>
      <c r="M318" s="302" t="s">
        <v>164</v>
      </c>
      <c r="N318" s="276" t="s">
        <v>300</v>
      </c>
      <c r="O318" s="306" t="s">
        <v>142</v>
      </c>
      <c r="P318" s="46" t="s">
        <v>196</v>
      </c>
      <c r="Q318" s="383" t="s">
        <v>450</v>
      </c>
      <c r="R318" s="308" t="s">
        <v>199</v>
      </c>
      <c r="S318" s="297" t="s">
        <v>454</v>
      </c>
      <c r="T318" s="389"/>
      <c r="U318" s="389"/>
      <c r="V318" s="389"/>
      <c r="W318" s="37"/>
      <c r="X318" s="37"/>
      <c r="Y318" s="37"/>
    </row>
    <row r="319" spans="1:25" x14ac:dyDescent="0.25">
      <c r="A319" s="226" t="s">
        <v>210</v>
      </c>
      <c r="B319" s="29">
        <v>4</v>
      </c>
      <c r="C319" s="261" t="s">
        <v>171</v>
      </c>
      <c r="D319" s="261" t="s">
        <v>165</v>
      </c>
      <c r="E319" s="307" t="s">
        <v>431</v>
      </c>
      <c r="F319" s="46" t="s">
        <v>196</v>
      </c>
      <c r="G319" s="302" t="s">
        <v>166</v>
      </c>
      <c r="H319" s="306" t="s">
        <v>143</v>
      </c>
      <c r="I319" s="155" t="s">
        <v>181</v>
      </c>
      <c r="J319" s="43" t="s">
        <v>95</v>
      </c>
      <c r="K319" s="294" t="s">
        <v>310</v>
      </c>
      <c r="L319" s="155" t="s">
        <v>180</v>
      </c>
      <c r="M319" s="303" t="s">
        <v>182</v>
      </c>
      <c r="N319" s="46" t="s">
        <v>197</v>
      </c>
      <c r="O319" s="289" t="s">
        <v>438</v>
      </c>
      <c r="P319" s="261" t="s">
        <v>168</v>
      </c>
      <c r="Q319" s="389"/>
      <c r="R319" s="289" t="s">
        <v>439</v>
      </c>
      <c r="S319" s="387" t="s">
        <v>425</v>
      </c>
      <c r="T319" s="37"/>
      <c r="U319" s="37"/>
      <c r="V319" s="37"/>
      <c r="W319" s="291" t="s">
        <v>389</v>
      </c>
      <c r="X319" s="291" t="s">
        <v>367</v>
      </c>
      <c r="Y319" s="291" t="s">
        <v>394</v>
      </c>
    </row>
    <row r="320" spans="1:25" x14ac:dyDescent="0.25">
      <c r="A320" s="226" t="s">
        <v>210</v>
      </c>
      <c r="B320" s="29">
        <v>5</v>
      </c>
      <c r="C320" s="46" t="s">
        <v>196</v>
      </c>
      <c r="D320" s="307" t="s">
        <v>431</v>
      </c>
      <c r="E320" s="305" t="s">
        <v>99</v>
      </c>
      <c r="F320" s="43" t="s">
        <v>95</v>
      </c>
      <c r="G320" s="302" t="s">
        <v>164</v>
      </c>
      <c r="H320" s="46" t="s">
        <v>197</v>
      </c>
      <c r="I320" s="293" t="s">
        <v>442</v>
      </c>
      <c r="J320" s="261" t="s">
        <v>170</v>
      </c>
      <c r="K320" s="65" t="s">
        <v>227</v>
      </c>
      <c r="L320" s="302" t="s">
        <v>165</v>
      </c>
      <c r="M320" s="276" t="s">
        <v>300</v>
      </c>
      <c r="N320" s="155" t="s">
        <v>180</v>
      </c>
      <c r="O320" s="261" t="s">
        <v>168</v>
      </c>
      <c r="P320" s="306" t="s">
        <v>142</v>
      </c>
      <c r="Q320" s="291" t="s">
        <v>391</v>
      </c>
      <c r="R320" s="291" t="s">
        <v>367</v>
      </c>
      <c r="S320" s="34" t="s">
        <v>91</v>
      </c>
      <c r="T320" s="37"/>
      <c r="U320" s="37"/>
      <c r="V320" s="37"/>
      <c r="W320" s="37"/>
      <c r="X320" s="37"/>
      <c r="Y320" s="37"/>
    </row>
    <row r="321" spans="1:25" x14ac:dyDescent="0.25">
      <c r="A321" s="226" t="s">
        <v>210</v>
      </c>
      <c r="B321" s="29">
        <v>6</v>
      </c>
      <c r="C321" s="65"/>
      <c r="D321" s="65"/>
      <c r="E321" s="65"/>
      <c r="F321" s="65"/>
      <c r="G321" s="65"/>
      <c r="H321" s="65"/>
      <c r="I321" s="43" t="s">
        <v>95</v>
      </c>
      <c r="J321" s="261" t="s">
        <v>171</v>
      </c>
      <c r="K321" s="294" t="s">
        <v>64</v>
      </c>
      <c r="L321" s="261" t="s">
        <v>167</v>
      </c>
      <c r="M321" s="291" t="s">
        <v>407</v>
      </c>
      <c r="N321" s="291" t="s">
        <v>394</v>
      </c>
      <c r="O321" s="261" t="s">
        <v>169</v>
      </c>
      <c r="P321" s="289" t="s">
        <v>438</v>
      </c>
      <c r="Q321" s="382" t="s">
        <v>449</v>
      </c>
      <c r="R321" s="65"/>
      <c r="S321" s="46" t="s">
        <v>163</v>
      </c>
      <c r="T321" s="65"/>
      <c r="U321" s="65"/>
      <c r="V321" s="65"/>
      <c r="W321" s="65"/>
      <c r="X321" s="65"/>
      <c r="Y321" s="65"/>
    </row>
    <row r="322" spans="1:25" x14ac:dyDescent="0.25">
      <c r="A322" s="226" t="s">
        <v>210</v>
      </c>
      <c r="B322" s="29">
        <v>7</v>
      </c>
      <c r="C322" s="65"/>
      <c r="D322" s="65"/>
      <c r="E322" s="65"/>
      <c r="F322" s="65"/>
      <c r="G322" s="65"/>
      <c r="H322" s="65"/>
      <c r="I322" s="65"/>
      <c r="J322" s="65"/>
      <c r="K322" s="65"/>
      <c r="L322" s="48" t="s">
        <v>198</v>
      </c>
      <c r="M322" s="65"/>
      <c r="N322" s="383" t="s">
        <v>88</v>
      </c>
      <c r="O322" s="380" t="s">
        <v>92</v>
      </c>
      <c r="P322" s="65"/>
      <c r="Q322" s="65"/>
      <c r="R322" s="65"/>
      <c r="S322" s="65"/>
      <c r="T322" s="65"/>
      <c r="U322" s="65"/>
      <c r="V322" s="65"/>
      <c r="W322" s="65"/>
      <c r="X322" s="65"/>
      <c r="Y322" s="65"/>
    </row>
    <row r="323" spans="1:25" x14ac:dyDescent="0.25">
      <c r="A323" s="227" t="s">
        <v>211</v>
      </c>
      <c r="B323" s="29">
        <v>1</v>
      </c>
      <c r="C323" s="65" t="s">
        <v>227</v>
      </c>
      <c r="D323" s="301" t="s">
        <v>173</v>
      </c>
      <c r="E323" s="301" t="s">
        <v>303</v>
      </c>
      <c r="F323" s="290" t="s">
        <v>436</v>
      </c>
      <c r="G323" s="299" t="s">
        <v>427</v>
      </c>
      <c r="H323" s="276" t="s">
        <v>300</v>
      </c>
      <c r="I323" s="155" t="s">
        <v>181</v>
      </c>
      <c r="J323" s="155" t="s">
        <v>180</v>
      </c>
      <c r="K323" s="261" t="s">
        <v>170</v>
      </c>
      <c r="L323" s="387" t="s">
        <v>425</v>
      </c>
      <c r="M323" s="46" t="s">
        <v>197</v>
      </c>
      <c r="N323" s="43" t="s">
        <v>95</v>
      </c>
      <c r="O323" s="183" t="s">
        <v>273</v>
      </c>
      <c r="P323" s="261" t="s">
        <v>168</v>
      </c>
      <c r="Q323" s="262" t="s">
        <v>178</v>
      </c>
      <c r="R323" s="261" t="s">
        <v>167</v>
      </c>
      <c r="S323" s="395" t="s">
        <v>413</v>
      </c>
      <c r="T323" s="37"/>
      <c r="U323" s="37"/>
      <c r="V323" s="37"/>
      <c r="W323" s="37"/>
      <c r="X323" s="37"/>
      <c r="Y323" s="37"/>
    </row>
    <row r="324" spans="1:25" x14ac:dyDescent="0.25">
      <c r="A324" s="227" t="s">
        <v>211</v>
      </c>
      <c r="B324" s="29">
        <v>2</v>
      </c>
      <c r="C324" s="303" t="s">
        <v>30</v>
      </c>
      <c r="D324" s="301" t="s">
        <v>172</v>
      </c>
      <c r="E324" s="301" t="s">
        <v>302</v>
      </c>
      <c r="F324" s="155" t="s">
        <v>181</v>
      </c>
      <c r="G324" s="303" t="s">
        <v>182</v>
      </c>
      <c r="H324" s="299" t="s">
        <v>427</v>
      </c>
      <c r="I324" s="387" t="s">
        <v>425</v>
      </c>
      <c r="J324" s="46" t="s">
        <v>197</v>
      </c>
      <c r="K324" s="261" t="s">
        <v>171</v>
      </c>
      <c r="L324" s="46" t="s">
        <v>196</v>
      </c>
      <c r="M324" s="43" t="s">
        <v>95</v>
      </c>
      <c r="N324" s="155" t="s">
        <v>180</v>
      </c>
      <c r="O324" s="65" t="s">
        <v>227</v>
      </c>
      <c r="P324" s="261" t="s">
        <v>169</v>
      </c>
      <c r="Q324" s="262" t="s">
        <v>179</v>
      </c>
      <c r="R324" s="262" t="s">
        <v>175</v>
      </c>
      <c r="S324" s="395" t="s">
        <v>456</v>
      </c>
      <c r="T324" s="37"/>
      <c r="U324" s="37"/>
      <c r="V324" s="37"/>
      <c r="W324" s="291" t="s">
        <v>389</v>
      </c>
      <c r="X324" s="291" t="s">
        <v>367</v>
      </c>
      <c r="Y324" s="291" t="s">
        <v>394</v>
      </c>
    </row>
    <row r="325" spans="1:25" x14ac:dyDescent="0.25">
      <c r="A325" s="227" t="s">
        <v>211</v>
      </c>
      <c r="B325" s="29">
        <v>3</v>
      </c>
      <c r="C325" s="301" t="s">
        <v>172</v>
      </c>
      <c r="D325" s="65" t="s">
        <v>227</v>
      </c>
      <c r="E325" s="306" t="s">
        <v>142</v>
      </c>
      <c r="F325" s="299" t="s">
        <v>427</v>
      </c>
      <c r="G325" s="262" t="s">
        <v>178</v>
      </c>
      <c r="H325" s="261" t="s">
        <v>168</v>
      </c>
      <c r="I325" s="46" t="s">
        <v>196</v>
      </c>
      <c r="J325" s="261" t="s">
        <v>170</v>
      </c>
      <c r="K325" s="155" t="s">
        <v>181</v>
      </c>
      <c r="L325" s="155" t="s">
        <v>180</v>
      </c>
      <c r="M325" s="303" t="s">
        <v>182</v>
      </c>
      <c r="N325" s="387" t="s">
        <v>425</v>
      </c>
      <c r="O325" s="292" t="s">
        <v>386</v>
      </c>
      <c r="P325" s="292" t="s">
        <v>394</v>
      </c>
      <c r="Q325" s="43" t="s">
        <v>95</v>
      </c>
      <c r="R325" s="262" t="s">
        <v>174</v>
      </c>
      <c r="S325" s="297" t="s">
        <v>455</v>
      </c>
      <c r="T325" s="37"/>
      <c r="U325" s="37"/>
      <c r="V325" s="290" t="s">
        <v>435</v>
      </c>
      <c r="W325" s="37"/>
      <c r="X325" s="37"/>
      <c r="Y325" s="37"/>
    </row>
    <row r="326" spans="1:25" x14ac:dyDescent="0.25">
      <c r="A326" s="227" t="s">
        <v>211</v>
      </c>
      <c r="B326" s="29">
        <v>4</v>
      </c>
      <c r="C326" s="301" t="s">
        <v>173</v>
      </c>
      <c r="D326" s="306" t="s">
        <v>142</v>
      </c>
      <c r="E326" s="65" t="s">
        <v>227</v>
      </c>
      <c r="F326" s="276" t="s">
        <v>300</v>
      </c>
      <c r="G326" s="262" t="s">
        <v>179</v>
      </c>
      <c r="H326" s="303" t="s">
        <v>182</v>
      </c>
      <c r="I326" s="299" t="s">
        <v>426</v>
      </c>
      <c r="J326" s="261" t="s">
        <v>171</v>
      </c>
      <c r="K326" s="46" t="s">
        <v>197</v>
      </c>
      <c r="L326" s="261" t="s">
        <v>167</v>
      </c>
      <c r="M326" s="291" t="s">
        <v>407</v>
      </c>
      <c r="N326" s="291" t="s">
        <v>394</v>
      </c>
      <c r="O326" s="293" t="s">
        <v>365</v>
      </c>
      <c r="P326" s="155" t="s">
        <v>181</v>
      </c>
      <c r="Q326" s="382" t="s">
        <v>449</v>
      </c>
      <c r="R326" s="183" t="s">
        <v>273</v>
      </c>
      <c r="S326" s="43" t="s">
        <v>95</v>
      </c>
      <c r="T326" s="37"/>
      <c r="U326" s="37"/>
      <c r="V326" s="37"/>
      <c r="W326" s="37"/>
      <c r="X326" s="37"/>
      <c r="Y326" s="37"/>
    </row>
    <row r="327" spans="1:25" x14ac:dyDescent="0.25">
      <c r="A327" s="227" t="s">
        <v>211</v>
      </c>
      <c r="B327" s="29">
        <v>5</v>
      </c>
      <c r="C327" s="291" t="s">
        <v>364</v>
      </c>
      <c r="D327" s="291" t="s">
        <v>404</v>
      </c>
      <c r="E327" s="290" t="s">
        <v>367</v>
      </c>
      <c r="F327" s="262" t="s">
        <v>174</v>
      </c>
      <c r="G327" s="302" t="s">
        <v>166</v>
      </c>
      <c r="H327" s="262" t="s">
        <v>178</v>
      </c>
      <c r="I327" s="261" t="s">
        <v>170</v>
      </c>
      <c r="J327" s="299" t="s">
        <v>426</v>
      </c>
      <c r="K327" s="288" t="s">
        <v>428</v>
      </c>
      <c r="L327" s="43" t="s">
        <v>95</v>
      </c>
      <c r="M327" s="387" t="s">
        <v>425</v>
      </c>
      <c r="N327" s="183" t="s">
        <v>273</v>
      </c>
      <c r="O327" s="306" t="s">
        <v>142</v>
      </c>
      <c r="P327" s="294" t="s">
        <v>310</v>
      </c>
      <c r="Q327" s="46" t="s">
        <v>163</v>
      </c>
      <c r="R327" s="155" t="s">
        <v>180</v>
      </c>
      <c r="S327" s="301" t="s">
        <v>176</v>
      </c>
      <c r="T327" s="37"/>
      <c r="U327" s="37"/>
      <c r="V327" s="37"/>
      <c r="W327" s="37"/>
      <c r="X327" s="37"/>
      <c r="Y327" s="37"/>
    </row>
    <row r="328" spans="1:25" x14ac:dyDescent="0.25">
      <c r="A328" s="227" t="s">
        <v>211</v>
      </c>
      <c r="B328" s="29">
        <v>6</v>
      </c>
      <c r="C328" s="306" t="s">
        <v>142</v>
      </c>
      <c r="D328" s="303" t="s">
        <v>30</v>
      </c>
      <c r="E328" s="303" t="s">
        <v>182</v>
      </c>
      <c r="F328" s="262" t="s">
        <v>175</v>
      </c>
      <c r="G328" s="302" t="s">
        <v>164</v>
      </c>
      <c r="H328" s="262" t="s">
        <v>179</v>
      </c>
      <c r="I328" s="261" t="s">
        <v>171</v>
      </c>
      <c r="J328" s="387" t="s">
        <v>425</v>
      </c>
      <c r="K328" s="299" t="s">
        <v>426</v>
      </c>
      <c r="L328" s="290" t="s">
        <v>204</v>
      </c>
      <c r="M328" s="288" t="s">
        <v>428</v>
      </c>
      <c r="N328" s="301" t="s">
        <v>302</v>
      </c>
      <c r="O328" s="155" t="s">
        <v>181</v>
      </c>
      <c r="P328" s="294" t="s">
        <v>64</v>
      </c>
      <c r="Q328" s="393" t="s">
        <v>476</v>
      </c>
      <c r="R328" s="43" t="s">
        <v>95</v>
      </c>
      <c r="S328" s="301" t="s">
        <v>177</v>
      </c>
      <c r="T328" s="65"/>
      <c r="U328" s="65"/>
      <c r="V328" s="65"/>
      <c r="W328" s="65"/>
      <c r="X328" s="65"/>
      <c r="Y328" s="65"/>
    </row>
    <row r="329" spans="1:25" x14ac:dyDescent="0.25">
      <c r="A329" s="227" t="s">
        <v>211</v>
      </c>
      <c r="B329" s="29">
        <v>7</v>
      </c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306" t="s">
        <v>141</v>
      </c>
      <c r="N329" s="65"/>
      <c r="O329" s="48" t="s">
        <v>198</v>
      </c>
      <c r="P329" s="65"/>
      <c r="Q329" s="65"/>
      <c r="R329" s="65"/>
      <c r="S329" s="308" t="s">
        <v>199</v>
      </c>
      <c r="T329" s="65"/>
      <c r="U329" s="65"/>
      <c r="V329" s="65"/>
      <c r="W329" s="65"/>
      <c r="X329" s="65"/>
      <c r="Y329" s="65"/>
    </row>
    <row r="330" spans="1:25" x14ac:dyDescent="0.25">
      <c r="A330" s="228" t="s">
        <v>212</v>
      </c>
      <c r="B330" s="29">
        <v>1</v>
      </c>
      <c r="C330" s="261" t="s">
        <v>170</v>
      </c>
      <c r="D330" s="295" t="s">
        <v>339</v>
      </c>
      <c r="E330" s="261" t="s">
        <v>167</v>
      </c>
      <c r="F330" s="306" t="s">
        <v>141</v>
      </c>
      <c r="G330" s="303" t="s">
        <v>182</v>
      </c>
      <c r="H330" s="46" t="s">
        <v>197</v>
      </c>
      <c r="I330" s="262" t="s">
        <v>178</v>
      </c>
      <c r="J330" s="51"/>
      <c r="K330" s="301" t="s">
        <v>177</v>
      </c>
      <c r="L330" s="299" t="s">
        <v>426</v>
      </c>
      <c r="M330" s="302" t="s">
        <v>166</v>
      </c>
      <c r="N330" s="301" t="s">
        <v>303</v>
      </c>
      <c r="O330" s="155" t="s">
        <v>181</v>
      </c>
      <c r="P330" s="262" t="s">
        <v>174</v>
      </c>
      <c r="Q330" s="382" t="s">
        <v>449</v>
      </c>
      <c r="R330" s="394" t="s">
        <v>350</v>
      </c>
      <c r="S330" s="290" t="s">
        <v>204</v>
      </c>
      <c r="T330" s="51"/>
      <c r="U330" s="51"/>
      <c r="V330" s="51"/>
      <c r="W330" s="51"/>
      <c r="X330" s="51"/>
      <c r="Y330" s="51"/>
    </row>
    <row r="331" spans="1:25" x14ac:dyDescent="0.25">
      <c r="A331" s="228" t="s">
        <v>212</v>
      </c>
      <c r="B331" s="29">
        <v>2</v>
      </c>
      <c r="C331" s="261" t="s">
        <v>171</v>
      </c>
      <c r="D331" s="301" t="s">
        <v>172</v>
      </c>
      <c r="E331" s="261" t="s">
        <v>165</v>
      </c>
      <c r="F331" s="155" t="s">
        <v>181</v>
      </c>
      <c r="G331" s="46" t="s">
        <v>196</v>
      </c>
      <c r="H331" s="262" t="s">
        <v>178</v>
      </c>
      <c r="I331" s="51"/>
      <c r="J331" s="155" t="s">
        <v>180</v>
      </c>
      <c r="K331" s="301" t="s">
        <v>176</v>
      </c>
      <c r="L331" s="262" t="s">
        <v>174</v>
      </c>
      <c r="M331" s="303" t="s">
        <v>182</v>
      </c>
      <c r="N331" s="301" t="s">
        <v>302</v>
      </c>
      <c r="O331" s="299" t="s">
        <v>427</v>
      </c>
      <c r="P331" s="387" t="s">
        <v>425</v>
      </c>
      <c r="Q331" s="51"/>
      <c r="R331" s="394" t="s">
        <v>349</v>
      </c>
      <c r="S331" s="261" t="s">
        <v>168</v>
      </c>
      <c r="T331" s="291" t="s">
        <v>389</v>
      </c>
      <c r="U331" s="291" t="s">
        <v>366</v>
      </c>
      <c r="V331" s="51"/>
      <c r="W331" s="51"/>
      <c r="X331" s="51"/>
      <c r="Y331" s="51"/>
    </row>
    <row r="332" spans="1:25" x14ac:dyDescent="0.25">
      <c r="A332" s="228" t="s">
        <v>212</v>
      </c>
      <c r="B332" s="29">
        <v>3</v>
      </c>
      <c r="C332" s="295" t="s">
        <v>339</v>
      </c>
      <c r="D332" s="301" t="s">
        <v>173</v>
      </c>
      <c r="E332" s="301" t="s">
        <v>302</v>
      </c>
      <c r="F332" s="261" t="s">
        <v>170</v>
      </c>
      <c r="G332" s="291" t="s">
        <v>394</v>
      </c>
      <c r="H332" s="291" t="s">
        <v>158</v>
      </c>
      <c r="I332" s="262" t="s">
        <v>179</v>
      </c>
      <c r="J332" s="293" t="s">
        <v>365</v>
      </c>
      <c r="K332" s="48" t="s">
        <v>199</v>
      </c>
      <c r="L332" s="387" t="s">
        <v>425</v>
      </c>
      <c r="M332" s="299" t="s">
        <v>427</v>
      </c>
      <c r="N332" s="155" t="s">
        <v>180</v>
      </c>
      <c r="O332" s="46" t="s">
        <v>196</v>
      </c>
      <c r="P332" s="155" t="s">
        <v>181</v>
      </c>
      <c r="Q332" s="261" t="s">
        <v>167</v>
      </c>
      <c r="R332" s="51"/>
      <c r="S332" s="261" t="s">
        <v>169</v>
      </c>
      <c r="T332" s="37"/>
      <c r="U332" s="37"/>
      <c r="V332" s="37"/>
      <c r="W332" s="37"/>
      <c r="X332" s="37"/>
      <c r="Y332" s="37"/>
    </row>
    <row r="333" spans="1:25" x14ac:dyDescent="0.25">
      <c r="A333" s="228" t="s">
        <v>212</v>
      </c>
      <c r="B333" s="29">
        <v>4</v>
      </c>
      <c r="C333" s="301" t="s">
        <v>172</v>
      </c>
      <c r="D333" s="303" t="s">
        <v>30</v>
      </c>
      <c r="E333" s="301" t="s">
        <v>303</v>
      </c>
      <c r="F333" s="261" t="s">
        <v>171</v>
      </c>
      <c r="G333" s="262" t="s">
        <v>178</v>
      </c>
      <c r="H333" s="303" t="s">
        <v>182</v>
      </c>
      <c r="I333" s="292" t="s">
        <v>392</v>
      </c>
      <c r="J333" s="292" t="s">
        <v>283</v>
      </c>
      <c r="K333" s="292" t="s">
        <v>393</v>
      </c>
      <c r="L333" s="262" t="s">
        <v>175</v>
      </c>
      <c r="M333" s="288" t="s">
        <v>428</v>
      </c>
      <c r="N333" s="261" t="s">
        <v>168</v>
      </c>
      <c r="O333" s="387" t="s">
        <v>425</v>
      </c>
      <c r="P333" s="46" t="s">
        <v>196</v>
      </c>
      <c r="Q333" s="261" t="s">
        <v>165</v>
      </c>
      <c r="R333" s="155" t="s">
        <v>180</v>
      </c>
      <c r="S333" s="155" t="s">
        <v>181</v>
      </c>
      <c r="T333" s="37"/>
      <c r="U333" s="37"/>
      <c r="V333" s="37"/>
      <c r="W333" s="37"/>
      <c r="X333" s="37"/>
      <c r="Y333" s="37"/>
    </row>
    <row r="334" spans="1:25" x14ac:dyDescent="0.25">
      <c r="A334" s="228" t="s">
        <v>212</v>
      </c>
      <c r="B334" s="29">
        <v>5</v>
      </c>
      <c r="C334" s="301" t="s">
        <v>173</v>
      </c>
      <c r="D334" s="261" t="s">
        <v>167</v>
      </c>
      <c r="E334" s="303" t="s">
        <v>182</v>
      </c>
      <c r="F334" s="262" t="s">
        <v>174</v>
      </c>
      <c r="G334" s="306" t="s">
        <v>143</v>
      </c>
      <c r="H334" s="261" t="s">
        <v>168</v>
      </c>
      <c r="I334" s="48" t="s">
        <v>198</v>
      </c>
      <c r="J334" s="37"/>
      <c r="K334" s="155" t="s">
        <v>181</v>
      </c>
      <c r="L334" s="155" t="s">
        <v>180</v>
      </c>
      <c r="M334" s="306" t="s">
        <v>141</v>
      </c>
      <c r="N334" s="387" t="s">
        <v>425</v>
      </c>
      <c r="O334" s="301" t="s">
        <v>302</v>
      </c>
      <c r="P334" s="299" t="s">
        <v>427</v>
      </c>
      <c r="Q334" s="291" t="s">
        <v>391</v>
      </c>
      <c r="R334" s="291" t="s">
        <v>367</v>
      </c>
      <c r="S334" s="37"/>
      <c r="T334" s="37"/>
      <c r="U334" s="37"/>
      <c r="V334" s="37"/>
      <c r="W334" s="37"/>
      <c r="X334" s="37"/>
      <c r="Y334" s="37"/>
    </row>
    <row r="335" spans="1:25" x14ac:dyDescent="0.25">
      <c r="A335" s="228" t="s">
        <v>212</v>
      </c>
      <c r="B335" s="29">
        <v>6</v>
      </c>
      <c r="C335" s="303" t="s">
        <v>30</v>
      </c>
      <c r="D335" s="261" t="s">
        <v>165</v>
      </c>
      <c r="E335" s="295" t="s">
        <v>339</v>
      </c>
      <c r="F335" s="262" t="s">
        <v>175</v>
      </c>
      <c r="G335" s="302" t="s">
        <v>166</v>
      </c>
      <c r="H335" s="261" t="s">
        <v>169</v>
      </c>
      <c r="I335" s="155" t="s">
        <v>181</v>
      </c>
      <c r="J335" s="37"/>
      <c r="K335" s="51"/>
      <c r="L335" s="306" t="s">
        <v>141</v>
      </c>
      <c r="M335" s="387" t="s">
        <v>425</v>
      </c>
      <c r="N335" s="299" t="s">
        <v>427</v>
      </c>
      <c r="O335" s="291" t="s">
        <v>385</v>
      </c>
      <c r="P335" s="291" t="s">
        <v>394</v>
      </c>
      <c r="Q335" s="392" t="s">
        <v>446</v>
      </c>
      <c r="R335" s="51"/>
      <c r="S335" s="46" t="s">
        <v>163</v>
      </c>
      <c r="T335" s="65"/>
      <c r="U335" s="65"/>
      <c r="V335" s="65"/>
      <c r="W335" s="65"/>
      <c r="X335" s="65"/>
      <c r="Y335" s="65"/>
    </row>
    <row r="336" spans="1:25" x14ac:dyDescent="0.25">
      <c r="A336" s="228" t="s">
        <v>212</v>
      </c>
      <c r="B336" s="29">
        <v>7</v>
      </c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380" t="s">
        <v>92</v>
      </c>
      <c r="P336" s="65"/>
      <c r="Q336" s="65"/>
      <c r="R336" s="65"/>
      <c r="S336" s="65"/>
      <c r="T336" s="65"/>
      <c r="U336" s="65"/>
      <c r="V336" s="65"/>
      <c r="W336" s="65"/>
      <c r="X336" s="65"/>
      <c r="Y336" s="65"/>
    </row>
    <row r="337" spans="1:25" x14ac:dyDescent="0.25">
      <c r="A337" s="229" t="s">
        <v>213</v>
      </c>
      <c r="B337" s="29">
        <v>1</v>
      </c>
      <c r="C337" s="301" t="s">
        <v>172</v>
      </c>
      <c r="D337" s="303" t="s">
        <v>30</v>
      </c>
      <c r="E337" s="43" t="s">
        <v>96</v>
      </c>
      <c r="F337" s="65" t="s">
        <v>227</v>
      </c>
      <c r="G337" s="293" t="s">
        <v>371</v>
      </c>
      <c r="H337" s="306" t="s">
        <v>143</v>
      </c>
      <c r="I337" s="46" t="s">
        <v>196</v>
      </c>
      <c r="J337" s="46" t="s">
        <v>197</v>
      </c>
      <c r="K337" s="155" t="s">
        <v>181</v>
      </c>
      <c r="L337" s="299" t="s">
        <v>426</v>
      </c>
      <c r="M337" s="303" t="s">
        <v>182</v>
      </c>
      <c r="N337" s="155" t="s">
        <v>180</v>
      </c>
      <c r="O337" s="276" t="s">
        <v>300</v>
      </c>
      <c r="P337" s="306" t="s">
        <v>142</v>
      </c>
      <c r="Q337" s="37"/>
      <c r="R337" s="262" t="s">
        <v>175</v>
      </c>
      <c r="S337" s="37"/>
      <c r="T337" s="291" t="s">
        <v>389</v>
      </c>
      <c r="U337" s="291" t="s">
        <v>366</v>
      </c>
      <c r="V337" s="37"/>
      <c r="W337" s="37"/>
      <c r="X337" s="37"/>
      <c r="Y337" s="37"/>
    </row>
    <row r="338" spans="1:25" x14ac:dyDescent="0.25">
      <c r="A338" s="229" t="s">
        <v>213</v>
      </c>
      <c r="B338" s="29">
        <v>2</v>
      </c>
      <c r="C338" s="303" t="s">
        <v>30</v>
      </c>
      <c r="D338" s="301" t="s">
        <v>172</v>
      </c>
      <c r="E338" s="301" t="s">
        <v>302</v>
      </c>
      <c r="F338" s="65" t="s">
        <v>227</v>
      </c>
      <c r="G338" s="292" t="s">
        <v>293</v>
      </c>
      <c r="H338" s="292" t="s">
        <v>158</v>
      </c>
      <c r="I338" s="155" t="s">
        <v>181</v>
      </c>
      <c r="J338" s="37"/>
      <c r="K338" s="46" t="s">
        <v>197</v>
      </c>
      <c r="L338" s="46" t="s">
        <v>196</v>
      </c>
      <c r="M338" s="299" t="s">
        <v>427</v>
      </c>
      <c r="N338" s="306" t="s">
        <v>141</v>
      </c>
      <c r="O338" s="43" t="s">
        <v>95</v>
      </c>
      <c r="P338" s="262" t="s">
        <v>174</v>
      </c>
      <c r="Q338" s="262" t="s">
        <v>179</v>
      </c>
      <c r="R338" s="155" t="s">
        <v>180</v>
      </c>
      <c r="S338" s="37"/>
      <c r="T338" s="37"/>
      <c r="U338" s="37"/>
      <c r="V338" s="290" t="s">
        <v>435</v>
      </c>
      <c r="W338" s="37"/>
      <c r="X338" s="37"/>
      <c r="Y338" s="37"/>
    </row>
    <row r="339" spans="1:25" x14ac:dyDescent="0.25">
      <c r="A339" s="229" t="s">
        <v>213</v>
      </c>
      <c r="B339" s="29">
        <v>3</v>
      </c>
      <c r="C339" s="48" t="s">
        <v>198</v>
      </c>
      <c r="D339" s="43" t="s">
        <v>96</v>
      </c>
      <c r="E339" s="308" t="s">
        <v>432</v>
      </c>
      <c r="F339" s="293" t="s">
        <v>440</v>
      </c>
      <c r="G339" s="306" t="s">
        <v>143</v>
      </c>
      <c r="H339" s="303" t="s">
        <v>182</v>
      </c>
      <c r="I339" s="37"/>
      <c r="J339" s="155" t="s">
        <v>180</v>
      </c>
      <c r="K339" s="301" t="s">
        <v>176</v>
      </c>
      <c r="L339" s="306" t="s">
        <v>141</v>
      </c>
      <c r="M339" s="65" t="s">
        <v>227</v>
      </c>
      <c r="N339" s="299" t="s">
        <v>427</v>
      </c>
      <c r="O339" s="301" t="s">
        <v>302</v>
      </c>
      <c r="P339" s="262" t="s">
        <v>175</v>
      </c>
      <c r="Q339" s="37"/>
      <c r="R339" s="37"/>
      <c r="S339" s="155" t="s">
        <v>181</v>
      </c>
      <c r="T339" s="37"/>
      <c r="U339" s="37"/>
      <c r="V339" s="37"/>
      <c r="W339" s="291" t="s">
        <v>389</v>
      </c>
      <c r="X339" s="291" t="s">
        <v>367</v>
      </c>
      <c r="Y339" s="291" t="s">
        <v>394</v>
      </c>
    </row>
    <row r="340" spans="1:25" x14ac:dyDescent="0.25">
      <c r="A340" s="229" t="s">
        <v>213</v>
      </c>
      <c r="B340" s="29">
        <v>4</v>
      </c>
      <c r="C340" s="291" t="s">
        <v>364</v>
      </c>
      <c r="D340" s="291" t="s">
        <v>404</v>
      </c>
      <c r="E340" s="290" t="s">
        <v>367</v>
      </c>
      <c r="F340" s="46" t="s">
        <v>196</v>
      </c>
      <c r="G340" s="303" t="s">
        <v>182</v>
      </c>
      <c r="H340" s="294" t="s">
        <v>310</v>
      </c>
      <c r="I340" s="37"/>
      <c r="J340" s="262" t="s">
        <v>178</v>
      </c>
      <c r="K340" s="37"/>
      <c r="L340" s="276" t="s">
        <v>300</v>
      </c>
      <c r="M340" s="43" t="s">
        <v>95</v>
      </c>
      <c r="N340" s="183" t="s">
        <v>273</v>
      </c>
      <c r="O340" s="301" t="s">
        <v>303</v>
      </c>
      <c r="P340" s="155" t="s">
        <v>181</v>
      </c>
      <c r="Q340" s="382" t="s">
        <v>449</v>
      </c>
      <c r="R340" s="37"/>
      <c r="S340" s="37"/>
      <c r="T340" s="37"/>
      <c r="U340" s="37"/>
      <c r="V340" s="37"/>
      <c r="W340" s="37"/>
      <c r="X340" s="37"/>
      <c r="Y340" s="37"/>
    </row>
    <row r="341" spans="1:25" x14ac:dyDescent="0.25">
      <c r="A341" s="229" t="s">
        <v>213</v>
      </c>
      <c r="B341" s="29">
        <v>5</v>
      </c>
      <c r="C341" s="43" t="s">
        <v>96</v>
      </c>
      <c r="D341" s="308" t="s">
        <v>432</v>
      </c>
      <c r="E341" s="303" t="s">
        <v>182</v>
      </c>
      <c r="F341" s="292" t="s">
        <v>441</v>
      </c>
      <c r="G341" s="48" t="s">
        <v>198</v>
      </c>
      <c r="H341" s="65" t="s">
        <v>227</v>
      </c>
      <c r="I341" s="37"/>
      <c r="J341" s="262" t="s">
        <v>179</v>
      </c>
      <c r="K341" s="387" t="s">
        <v>425</v>
      </c>
      <c r="L341" s="183" t="s">
        <v>273</v>
      </c>
      <c r="M341" s="301" t="s">
        <v>174</v>
      </c>
      <c r="N341" s="46" t="s">
        <v>197</v>
      </c>
      <c r="O341" s="155" t="s">
        <v>181</v>
      </c>
      <c r="P341" s="276" t="s">
        <v>300</v>
      </c>
      <c r="Q341" s="381" t="s">
        <v>477</v>
      </c>
      <c r="R341" s="37"/>
      <c r="S341" s="37"/>
      <c r="T341" s="37"/>
      <c r="U341" s="37"/>
      <c r="V341" s="37"/>
      <c r="W341" s="37"/>
      <c r="X341" s="37"/>
      <c r="Y341" s="37"/>
    </row>
    <row r="342" spans="1:25" x14ac:dyDescent="0.25">
      <c r="A342" s="229" t="s">
        <v>213</v>
      </c>
      <c r="B342" s="29">
        <v>6</v>
      </c>
      <c r="C342" s="65"/>
      <c r="D342" s="65"/>
      <c r="E342" s="65"/>
      <c r="F342" s="155" t="s">
        <v>181</v>
      </c>
      <c r="G342" s="276" t="s">
        <v>300</v>
      </c>
      <c r="H342" s="294" t="s">
        <v>64</v>
      </c>
      <c r="I342" s="291" t="s">
        <v>392</v>
      </c>
      <c r="J342" s="291" t="s">
        <v>437</v>
      </c>
      <c r="K342" s="291" t="s">
        <v>393</v>
      </c>
      <c r="L342" s="155" t="s">
        <v>180</v>
      </c>
      <c r="M342" s="262" t="s">
        <v>175</v>
      </c>
      <c r="N342" s="301" t="s">
        <v>303</v>
      </c>
      <c r="O342" s="306" t="s">
        <v>142</v>
      </c>
      <c r="P342" s="43" t="s">
        <v>95</v>
      </c>
      <c r="Q342" s="66" t="s">
        <v>103</v>
      </c>
      <c r="R342" s="65"/>
      <c r="S342" s="381" t="s">
        <v>93</v>
      </c>
      <c r="T342" s="65"/>
      <c r="U342" s="65"/>
      <c r="V342" s="65"/>
      <c r="W342" s="65"/>
      <c r="X342" s="65"/>
      <c r="Y342" s="65"/>
    </row>
    <row r="343" spans="1:25" x14ac:dyDescent="0.25">
      <c r="A343" s="229" t="s">
        <v>213</v>
      </c>
      <c r="B343" s="29">
        <v>7</v>
      </c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48" t="s">
        <v>198</v>
      </c>
      <c r="R343" s="65"/>
      <c r="S343" s="65"/>
      <c r="T343" s="65"/>
      <c r="U343" s="65"/>
      <c r="V343" s="65"/>
      <c r="W343" s="65"/>
      <c r="X343" s="65"/>
      <c r="Y343" s="65"/>
    </row>
    <row r="344" spans="1:25" x14ac:dyDescent="0.25">
      <c r="A344" s="230" t="s">
        <v>214</v>
      </c>
      <c r="B344" s="29">
        <v>1</v>
      </c>
      <c r="C344" s="46" t="s">
        <v>196</v>
      </c>
      <c r="D344" s="306" t="s">
        <v>142</v>
      </c>
      <c r="E344" s="307" t="s">
        <v>431</v>
      </c>
      <c r="F344" s="262" t="s">
        <v>174</v>
      </c>
      <c r="G344" s="65" t="s">
        <v>227</v>
      </c>
      <c r="H344" s="302" t="s">
        <v>169</v>
      </c>
      <c r="I344" s="261" t="s">
        <v>170</v>
      </c>
      <c r="J344" s="262" t="s">
        <v>178</v>
      </c>
      <c r="K344" s="387" t="s">
        <v>425</v>
      </c>
      <c r="L344" s="155" t="s">
        <v>180</v>
      </c>
      <c r="M344" s="293" t="s">
        <v>283</v>
      </c>
      <c r="N344" s="306" t="s">
        <v>141</v>
      </c>
      <c r="O344" s="43" t="s">
        <v>95</v>
      </c>
      <c r="P344" s="155" t="s">
        <v>181</v>
      </c>
      <c r="Q344" s="37"/>
      <c r="R344" s="261" t="s">
        <v>167</v>
      </c>
      <c r="S344" s="301" t="s">
        <v>176</v>
      </c>
      <c r="T344" s="37"/>
      <c r="U344" s="37"/>
      <c r="V344" s="37"/>
      <c r="W344" s="37"/>
      <c r="X344" s="37"/>
      <c r="Y344" s="37"/>
    </row>
    <row r="345" spans="1:25" x14ac:dyDescent="0.25">
      <c r="A345" s="230" t="s">
        <v>214</v>
      </c>
      <c r="B345" s="29">
        <v>2</v>
      </c>
      <c r="C345" s="306" t="s">
        <v>142</v>
      </c>
      <c r="D345" s="303" t="s">
        <v>30</v>
      </c>
      <c r="E345" s="303" t="s">
        <v>182</v>
      </c>
      <c r="F345" s="306" t="s">
        <v>141</v>
      </c>
      <c r="G345" s="65" t="s">
        <v>227</v>
      </c>
      <c r="H345" s="262" t="s">
        <v>178</v>
      </c>
      <c r="I345" s="261" t="s">
        <v>171</v>
      </c>
      <c r="J345" s="387" t="s">
        <v>425</v>
      </c>
      <c r="K345" s="37"/>
      <c r="L345" s="43" t="s">
        <v>95</v>
      </c>
      <c r="M345" s="292" t="s">
        <v>443</v>
      </c>
      <c r="N345" s="292" t="s">
        <v>394</v>
      </c>
      <c r="O345" s="155" t="s">
        <v>181</v>
      </c>
      <c r="P345" s="261" t="s">
        <v>169</v>
      </c>
      <c r="Q345" s="37"/>
      <c r="R345" s="261" t="s">
        <v>165</v>
      </c>
      <c r="S345" s="290" t="s">
        <v>204</v>
      </c>
      <c r="T345" s="37"/>
      <c r="U345" s="37"/>
      <c r="V345" s="37"/>
      <c r="W345" s="37"/>
      <c r="X345" s="37"/>
      <c r="Y345" s="37"/>
    </row>
    <row r="346" spans="1:25" x14ac:dyDescent="0.25">
      <c r="A346" s="230" t="s">
        <v>214</v>
      </c>
      <c r="B346" s="29">
        <v>3</v>
      </c>
      <c r="C346" s="261" t="s">
        <v>170</v>
      </c>
      <c r="D346" s="261" t="s">
        <v>167</v>
      </c>
      <c r="E346" s="306" t="s">
        <v>142</v>
      </c>
      <c r="F346" s="155" t="s">
        <v>181</v>
      </c>
      <c r="G346" s="303" t="s">
        <v>182</v>
      </c>
      <c r="H346" s="262" t="s">
        <v>179</v>
      </c>
      <c r="I346" s="387" t="s">
        <v>425</v>
      </c>
      <c r="J346" s="65" t="s">
        <v>227</v>
      </c>
      <c r="K346" s="276" t="s">
        <v>300</v>
      </c>
      <c r="L346" s="293" t="s">
        <v>282</v>
      </c>
      <c r="M346" s="262" t="s">
        <v>174</v>
      </c>
      <c r="N346" s="43" t="s">
        <v>95</v>
      </c>
      <c r="O346" s="291" t="s">
        <v>385</v>
      </c>
      <c r="P346" s="291" t="s">
        <v>394</v>
      </c>
      <c r="Q346" s="46" t="s">
        <v>163</v>
      </c>
      <c r="R346" s="155" t="s">
        <v>180</v>
      </c>
      <c r="S346" s="261" t="s">
        <v>169</v>
      </c>
      <c r="T346" s="37"/>
      <c r="U346" s="37"/>
      <c r="V346" s="37"/>
      <c r="W346" s="37"/>
      <c r="X346" s="37"/>
      <c r="Y346" s="37"/>
    </row>
    <row r="347" spans="1:25" x14ac:dyDescent="0.25">
      <c r="A347" s="230" t="s">
        <v>214</v>
      </c>
      <c r="B347" s="29">
        <v>4</v>
      </c>
      <c r="C347" s="303" t="s">
        <v>30</v>
      </c>
      <c r="D347" s="307" t="s">
        <v>431</v>
      </c>
      <c r="E347" s="261" t="s">
        <v>167</v>
      </c>
      <c r="F347" s="261" t="s">
        <v>170</v>
      </c>
      <c r="G347" s="291" t="s">
        <v>394</v>
      </c>
      <c r="H347" s="291" t="s">
        <v>158</v>
      </c>
      <c r="I347" s="262" t="s">
        <v>178</v>
      </c>
      <c r="J347" s="65" t="s">
        <v>227</v>
      </c>
      <c r="K347" s="155" t="s">
        <v>181</v>
      </c>
      <c r="L347" s="293" t="s">
        <v>397</v>
      </c>
      <c r="M347" s="262" t="s">
        <v>175</v>
      </c>
      <c r="N347" s="155" t="s">
        <v>180</v>
      </c>
      <c r="O347" s="387" t="s">
        <v>425</v>
      </c>
      <c r="P347" s="43" t="s">
        <v>95</v>
      </c>
      <c r="Q347" s="37"/>
      <c r="R347" s="46" t="s">
        <v>163</v>
      </c>
      <c r="S347" s="37"/>
      <c r="T347" s="37"/>
      <c r="U347" s="37"/>
      <c r="V347" s="37"/>
      <c r="W347" s="37"/>
      <c r="X347" s="37"/>
      <c r="Y347" s="37"/>
    </row>
    <row r="348" spans="1:25" x14ac:dyDescent="0.25">
      <c r="A348" s="230" t="s">
        <v>214</v>
      </c>
      <c r="B348" s="29">
        <v>5</v>
      </c>
      <c r="C348" s="291" t="s">
        <v>364</v>
      </c>
      <c r="D348" s="291" t="s">
        <v>404</v>
      </c>
      <c r="E348" s="290" t="s">
        <v>367</v>
      </c>
      <c r="F348" s="48" t="s">
        <v>198</v>
      </c>
      <c r="G348" s="262" t="s">
        <v>178</v>
      </c>
      <c r="H348" s="303" t="s">
        <v>182</v>
      </c>
      <c r="I348" s="155" t="s">
        <v>181</v>
      </c>
      <c r="J348" s="276" t="s">
        <v>300</v>
      </c>
      <c r="K348" s="261" t="s">
        <v>170</v>
      </c>
      <c r="L348" s="262" t="s">
        <v>174</v>
      </c>
      <c r="M348" s="46" t="s">
        <v>197</v>
      </c>
      <c r="N348" s="294" t="s">
        <v>310</v>
      </c>
      <c r="O348" s="261" t="s">
        <v>168</v>
      </c>
      <c r="P348" s="183" t="s">
        <v>273</v>
      </c>
      <c r="Q348" s="383" t="s">
        <v>450</v>
      </c>
      <c r="R348" s="37"/>
      <c r="S348" s="37"/>
      <c r="T348" s="65"/>
      <c r="U348" s="65"/>
      <c r="V348" s="65"/>
      <c r="W348" s="65"/>
      <c r="X348" s="65"/>
      <c r="Y348" s="65"/>
    </row>
    <row r="349" spans="1:25" x14ac:dyDescent="0.25">
      <c r="A349" s="230" t="s">
        <v>214</v>
      </c>
      <c r="B349" s="29">
        <v>6</v>
      </c>
      <c r="C349" s="65"/>
      <c r="D349" s="65"/>
      <c r="E349" s="65"/>
      <c r="F349" s="290" t="s">
        <v>436</v>
      </c>
      <c r="G349" s="262" t="s">
        <v>179</v>
      </c>
      <c r="H349" s="48" t="s">
        <v>199</v>
      </c>
      <c r="I349" s="276" t="s">
        <v>300</v>
      </c>
      <c r="J349" s="155" t="s">
        <v>180</v>
      </c>
      <c r="K349" s="261" t="s">
        <v>171</v>
      </c>
      <c r="L349" s="262" t="s">
        <v>175</v>
      </c>
      <c r="M349" s="303" t="s">
        <v>182</v>
      </c>
      <c r="N349" s="294" t="s">
        <v>64</v>
      </c>
      <c r="O349" s="261" t="s">
        <v>169</v>
      </c>
      <c r="P349" s="387" t="s">
        <v>425</v>
      </c>
      <c r="Q349" s="261" t="s">
        <v>167</v>
      </c>
      <c r="R349" s="65"/>
      <c r="S349" s="155" t="s">
        <v>181</v>
      </c>
      <c r="T349" s="65"/>
      <c r="U349" s="65"/>
      <c r="V349" s="65"/>
      <c r="W349" s="65"/>
      <c r="X349" s="65"/>
      <c r="Y349" s="65"/>
    </row>
    <row r="350" spans="1:25" x14ac:dyDescent="0.25">
      <c r="A350" s="230" t="s">
        <v>214</v>
      </c>
      <c r="B350" s="29">
        <v>7</v>
      </c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48" t="s">
        <v>199</v>
      </c>
      <c r="O350" s="65"/>
      <c r="P350" s="48" t="s">
        <v>198</v>
      </c>
      <c r="Q350" s="65"/>
      <c r="R350" s="65"/>
      <c r="S350" s="65"/>
      <c r="T350" s="65"/>
      <c r="U350" s="65"/>
      <c r="V350" s="65"/>
      <c r="W350" s="65"/>
      <c r="X350" s="65"/>
      <c r="Y350" s="65"/>
    </row>
    <row r="352" spans="1:25" x14ac:dyDescent="0.25">
      <c r="A352" s="320">
        <f>A313+1</f>
        <v>2410</v>
      </c>
      <c r="B352" s="343"/>
      <c r="C352" s="344">
        <v>45536</v>
      </c>
      <c r="D352" s="345">
        <v>0.47152777777777777</v>
      </c>
      <c r="E352" s="346" t="s">
        <v>491</v>
      </c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</row>
    <row r="354" spans="1:26" x14ac:dyDescent="0.25">
      <c r="A354" s="225" t="s">
        <v>2</v>
      </c>
      <c r="B354" s="37" t="s">
        <v>3</v>
      </c>
      <c r="C354" s="20" t="s">
        <v>73</v>
      </c>
      <c r="D354" s="20" t="s">
        <v>105</v>
      </c>
      <c r="E354" s="20" t="s">
        <v>267</v>
      </c>
      <c r="F354" s="21" t="s">
        <v>74</v>
      </c>
      <c r="G354" s="21" t="s">
        <v>248</v>
      </c>
      <c r="H354" s="21" t="s">
        <v>14</v>
      </c>
      <c r="I354" s="22" t="s">
        <v>75</v>
      </c>
      <c r="J354" s="22" t="s">
        <v>76</v>
      </c>
      <c r="K354" s="22" t="s">
        <v>15</v>
      </c>
      <c r="L354" s="23" t="s">
        <v>77</v>
      </c>
      <c r="M354" s="23" t="s">
        <v>78</v>
      </c>
      <c r="N354" s="23" t="s">
        <v>268</v>
      </c>
      <c r="O354" s="24" t="s">
        <v>79</v>
      </c>
      <c r="P354" s="24" t="s">
        <v>80</v>
      </c>
      <c r="Q354" s="25" t="s">
        <v>81</v>
      </c>
      <c r="R354" s="25" t="s">
        <v>422</v>
      </c>
      <c r="S354" s="26" t="s">
        <v>82</v>
      </c>
      <c r="T354" s="64" t="s">
        <v>154</v>
      </c>
      <c r="U354" s="64" t="s">
        <v>155</v>
      </c>
      <c r="V354" s="64" t="s">
        <v>157</v>
      </c>
      <c r="W354" s="63" t="s">
        <v>156</v>
      </c>
      <c r="X354" s="63" t="s">
        <v>215</v>
      </c>
      <c r="Y354" s="63" t="s">
        <v>216</v>
      </c>
      <c r="Z354" s="37" t="s">
        <v>3</v>
      </c>
    </row>
    <row r="355" spans="1:26" x14ac:dyDescent="0.25">
      <c r="A355" s="226" t="s">
        <v>210</v>
      </c>
      <c r="B355" s="29">
        <v>1</v>
      </c>
      <c r="C355" s="303" t="s">
        <v>30</v>
      </c>
      <c r="D355" s="305" t="s">
        <v>99</v>
      </c>
      <c r="E355" s="261" t="s">
        <v>167</v>
      </c>
      <c r="F355" s="261" t="s">
        <v>170</v>
      </c>
      <c r="G355" s="46" t="s">
        <v>196</v>
      </c>
      <c r="H355" s="303" t="s">
        <v>182</v>
      </c>
      <c r="I355" s="65" t="s">
        <v>227</v>
      </c>
      <c r="J355" s="155" t="s">
        <v>180</v>
      </c>
      <c r="K355" s="43" t="s">
        <v>95</v>
      </c>
      <c r="L355" s="290" t="s">
        <v>204</v>
      </c>
      <c r="M355" s="48" t="s">
        <v>199</v>
      </c>
      <c r="N355" s="261" t="s">
        <v>168</v>
      </c>
      <c r="O355" s="299" t="s">
        <v>427</v>
      </c>
      <c r="P355" s="183" t="s">
        <v>273</v>
      </c>
      <c r="Q355" s="391" t="s">
        <v>413</v>
      </c>
      <c r="R355" s="289" t="s">
        <v>439</v>
      </c>
      <c r="S355" s="387" t="s">
        <v>425</v>
      </c>
      <c r="T355" s="37"/>
      <c r="U355" s="37"/>
      <c r="V355" s="290" t="s">
        <v>435</v>
      </c>
      <c r="W355" s="389"/>
      <c r="X355" s="389"/>
      <c r="Y355" s="37"/>
      <c r="Z355" s="29">
        <v>1</v>
      </c>
    </row>
    <row r="356" spans="1:26" x14ac:dyDescent="0.25">
      <c r="A356" s="226" t="s">
        <v>210</v>
      </c>
      <c r="B356" s="29">
        <v>2</v>
      </c>
      <c r="C356" s="305" t="s">
        <v>99</v>
      </c>
      <c r="D356" s="303" t="s">
        <v>30</v>
      </c>
      <c r="E356" s="261" t="s">
        <v>165</v>
      </c>
      <c r="F356" s="261" t="s">
        <v>171</v>
      </c>
      <c r="G356" s="303" t="s">
        <v>182</v>
      </c>
      <c r="H356" s="43" t="s">
        <v>95</v>
      </c>
      <c r="I356" s="65" t="s">
        <v>227</v>
      </c>
      <c r="J356" s="48" t="s">
        <v>199</v>
      </c>
      <c r="K356" s="155" t="s">
        <v>181</v>
      </c>
      <c r="L356" s="276" t="s">
        <v>300</v>
      </c>
      <c r="M356" s="302" t="s">
        <v>166</v>
      </c>
      <c r="N356" s="261" t="s">
        <v>169</v>
      </c>
      <c r="O356" s="46" t="s">
        <v>196</v>
      </c>
      <c r="P356" s="299" t="s">
        <v>427</v>
      </c>
      <c r="Q356" s="391" t="s">
        <v>444</v>
      </c>
      <c r="R356" s="387" t="s">
        <v>425</v>
      </c>
      <c r="S356" s="306" t="s">
        <v>142</v>
      </c>
      <c r="T356" s="291" t="s">
        <v>389</v>
      </c>
      <c r="U356" s="291" t="s">
        <v>366</v>
      </c>
      <c r="V356" s="37"/>
      <c r="W356" s="37"/>
      <c r="X356" s="37"/>
      <c r="Y356" s="37"/>
      <c r="Z356" s="29">
        <v>2</v>
      </c>
    </row>
    <row r="357" spans="1:26" x14ac:dyDescent="0.25">
      <c r="A357" s="226" t="s">
        <v>210</v>
      </c>
      <c r="B357" s="29">
        <v>3</v>
      </c>
      <c r="C357" s="261" t="s">
        <v>170</v>
      </c>
      <c r="D357" s="261" t="s">
        <v>167</v>
      </c>
      <c r="E357" s="303" t="s">
        <v>182</v>
      </c>
      <c r="F357" s="155" t="s">
        <v>181</v>
      </c>
      <c r="G357" s="43" t="s">
        <v>95</v>
      </c>
      <c r="H357" s="261" t="s">
        <v>168</v>
      </c>
      <c r="I357" s="292" t="s">
        <v>293</v>
      </c>
      <c r="J357" s="292" t="s">
        <v>437</v>
      </c>
      <c r="K357" s="292" t="s">
        <v>393</v>
      </c>
      <c r="L357" s="65" t="s">
        <v>227</v>
      </c>
      <c r="M357" s="302" t="s">
        <v>164</v>
      </c>
      <c r="N357" s="276" t="s">
        <v>300</v>
      </c>
      <c r="O357" s="183" t="s">
        <v>273</v>
      </c>
      <c r="P357" s="46" t="s">
        <v>196</v>
      </c>
      <c r="Q357" s="383" t="s">
        <v>450</v>
      </c>
      <c r="R357" s="308" t="s">
        <v>199</v>
      </c>
      <c r="S357" s="297" t="s">
        <v>454</v>
      </c>
      <c r="T357" s="389"/>
      <c r="U357" s="389"/>
      <c r="V357" s="389"/>
      <c r="W357" s="37"/>
      <c r="X357" s="37"/>
      <c r="Y357" s="37"/>
      <c r="Z357" s="29">
        <v>3</v>
      </c>
    </row>
    <row r="358" spans="1:26" x14ac:dyDescent="0.25">
      <c r="A358" s="226" t="s">
        <v>210</v>
      </c>
      <c r="B358" s="29">
        <v>4</v>
      </c>
      <c r="C358" s="261" t="s">
        <v>171</v>
      </c>
      <c r="D358" s="261" t="s">
        <v>165</v>
      </c>
      <c r="E358" s="307" t="s">
        <v>431</v>
      </c>
      <c r="F358" s="46" t="s">
        <v>196</v>
      </c>
      <c r="G358" s="302" t="s">
        <v>166</v>
      </c>
      <c r="H358" s="306" t="s">
        <v>143</v>
      </c>
      <c r="I358" s="155" t="s">
        <v>181</v>
      </c>
      <c r="J358" s="43" t="s">
        <v>95</v>
      </c>
      <c r="K358" s="294" t="s">
        <v>64</v>
      </c>
      <c r="L358" s="155" t="s">
        <v>180</v>
      </c>
      <c r="M358" s="303" t="s">
        <v>182</v>
      </c>
      <c r="N358" s="46" t="s">
        <v>197</v>
      </c>
      <c r="O358" s="387" t="s">
        <v>425</v>
      </c>
      <c r="P358" s="261" t="s">
        <v>168</v>
      </c>
      <c r="Q358" s="66" t="s">
        <v>103</v>
      </c>
      <c r="R358" s="183" t="s">
        <v>273</v>
      </c>
      <c r="S358" s="388" t="s">
        <v>445</v>
      </c>
      <c r="T358" s="37"/>
      <c r="U358" s="37"/>
      <c r="V358" s="37"/>
      <c r="W358" s="291" t="s">
        <v>389</v>
      </c>
      <c r="X358" s="291" t="s">
        <v>367</v>
      </c>
      <c r="Y358" s="291" t="s">
        <v>394</v>
      </c>
      <c r="Z358" s="29">
        <v>4</v>
      </c>
    </row>
    <row r="359" spans="1:26" x14ac:dyDescent="0.25">
      <c r="A359" s="226" t="s">
        <v>210</v>
      </c>
      <c r="B359" s="29">
        <v>5</v>
      </c>
      <c r="C359" s="46" t="s">
        <v>196</v>
      </c>
      <c r="D359" s="307" t="s">
        <v>431</v>
      </c>
      <c r="E359" s="305" t="s">
        <v>99</v>
      </c>
      <c r="F359" s="43" t="s">
        <v>95</v>
      </c>
      <c r="G359" s="302" t="s">
        <v>164</v>
      </c>
      <c r="H359" s="46" t="s">
        <v>197</v>
      </c>
      <c r="I359" s="293" t="s">
        <v>442</v>
      </c>
      <c r="J359" s="261" t="s">
        <v>170</v>
      </c>
      <c r="K359" s="65" t="s">
        <v>227</v>
      </c>
      <c r="L359" s="302" t="s">
        <v>165</v>
      </c>
      <c r="M359" s="276" t="s">
        <v>300</v>
      </c>
      <c r="N359" s="155" t="s">
        <v>180</v>
      </c>
      <c r="O359" s="261" t="s">
        <v>168</v>
      </c>
      <c r="P359" s="306" t="s">
        <v>142</v>
      </c>
      <c r="Q359" s="291" t="s">
        <v>391</v>
      </c>
      <c r="R359" s="291" t="s">
        <v>367</v>
      </c>
      <c r="S359" s="155" t="s">
        <v>181</v>
      </c>
      <c r="T359" s="37"/>
      <c r="U359" s="37"/>
      <c r="V359" s="37"/>
      <c r="W359" s="37"/>
      <c r="X359" s="37"/>
      <c r="Y359" s="37"/>
      <c r="Z359" s="29">
        <v>5</v>
      </c>
    </row>
    <row r="360" spans="1:26" x14ac:dyDescent="0.25">
      <c r="A360" s="226" t="s">
        <v>210</v>
      </c>
      <c r="B360" s="29">
        <v>6</v>
      </c>
      <c r="C360" s="65"/>
      <c r="D360" s="65"/>
      <c r="E360" s="65"/>
      <c r="F360" s="65"/>
      <c r="G360" s="65"/>
      <c r="H360" s="65"/>
      <c r="I360" s="43" t="s">
        <v>95</v>
      </c>
      <c r="J360" s="261" t="s">
        <v>171</v>
      </c>
      <c r="K360" s="294" t="s">
        <v>310</v>
      </c>
      <c r="L360" s="261" t="s">
        <v>167</v>
      </c>
      <c r="M360" s="291" t="s">
        <v>407</v>
      </c>
      <c r="N360" s="291" t="s">
        <v>394</v>
      </c>
      <c r="O360" s="261" t="s">
        <v>169</v>
      </c>
      <c r="P360" s="387" t="s">
        <v>425</v>
      </c>
      <c r="Q360" s="388" t="s">
        <v>445</v>
      </c>
      <c r="R360" s="65"/>
      <c r="S360" s="46" t="s">
        <v>163</v>
      </c>
      <c r="T360" s="65"/>
      <c r="U360" s="65"/>
      <c r="V360" s="65"/>
      <c r="W360" s="65"/>
      <c r="X360" s="65"/>
      <c r="Y360" s="65"/>
      <c r="Z360" s="29">
        <v>6</v>
      </c>
    </row>
    <row r="361" spans="1:26" x14ac:dyDescent="0.25">
      <c r="A361" s="226" t="s">
        <v>210</v>
      </c>
      <c r="B361" s="29">
        <v>7</v>
      </c>
      <c r="C361" s="65"/>
      <c r="D361" s="65"/>
      <c r="E361" s="65"/>
      <c r="F361" s="65"/>
      <c r="G361" s="65"/>
      <c r="H361" s="65"/>
      <c r="I361" s="65"/>
      <c r="J361" s="65"/>
      <c r="K361" s="65"/>
      <c r="L361" s="48" t="s">
        <v>198</v>
      </c>
      <c r="M361" s="65"/>
      <c r="N361" s="383" t="s">
        <v>88</v>
      </c>
      <c r="O361" s="380" t="s">
        <v>92</v>
      </c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29">
        <v>7</v>
      </c>
    </row>
    <row r="362" spans="1:26" x14ac:dyDescent="0.25">
      <c r="A362" s="227" t="s">
        <v>211</v>
      </c>
      <c r="B362" s="29">
        <v>1</v>
      </c>
      <c r="C362" s="65" t="s">
        <v>227</v>
      </c>
      <c r="D362" s="301" t="s">
        <v>173</v>
      </c>
      <c r="E362" s="301" t="s">
        <v>303</v>
      </c>
      <c r="F362" s="290" t="s">
        <v>436</v>
      </c>
      <c r="G362" s="299" t="s">
        <v>427</v>
      </c>
      <c r="H362" s="276" t="s">
        <v>300</v>
      </c>
      <c r="I362" s="155" t="s">
        <v>181</v>
      </c>
      <c r="J362" s="155" t="s">
        <v>180</v>
      </c>
      <c r="K362" s="261" t="s">
        <v>170</v>
      </c>
      <c r="L362" s="387" t="s">
        <v>425</v>
      </c>
      <c r="M362" s="46" t="s">
        <v>197</v>
      </c>
      <c r="N362" s="43" t="s">
        <v>95</v>
      </c>
      <c r="O362" s="183" t="s">
        <v>273</v>
      </c>
      <c r="P362" s="261" t="s">
        <v>168</v>
      </c>
      <c r="Q362" s="262" t="s">
        <v>178</v>
      </c>
      <c r="R362" s="299" t="s">
        <v>426</v>
      </c>
      <c r="S362" s="395" t="s">
        <v>413</v>
      </c>
      <c r="T362" s="37"/>
      <c r="U362" s="37"/>
      <c r="V362" s="37"/>
      <c r="W362" s="37"/>
      <c r="X362" s="37"/>
      <c r="Y362" s="37"/>
      <c r="Z362" s="29">
        <v>1</v>
      </c>
    </row>
    <row r="363" spans="1:26" x14ac:dyDescent="0.25">
      <c r="A363" s="227" t="s">
        <v>211</v>
      </c>
      <c r="B363" s="29">
        <v>2</v>
      </c>
      <c r="C363" s="303" t="s">
        <v>30</v>
      </c>
      <c r="D363" s="301" t="s">
        <v>172</v>
      </c>
      <c r="E363" s="301" t="s">
        <v>302</v>
      </c>
      <c r="F363" s="155" t="s">
        <v>181</v>
      </c>
      <c r="G363" s="303" t="s">
        <v>182</v>
      </c>
      <c r="H363" s="299" t="s">
        <v>427</v>
      </c>
      <c r="I363" s="387" t="s">
        <v>425</v>
      </c>
      <c r="J363" s="46" t="s">
        <v>197</v>
      </c>
      <c r="K363" s="261" t="s">
        <v>171</v>
      </c>
      <c r="L363" s="46" t="s">
        <v>196</v>
      </c>
      <c r="M363" s="43" t="s">
        <v>95</v>
      </c>
      <c r="N363" s="155" t="s">
        <v>180</v>
      </c>
      <c r="O363" s="65" t="s">
        <v>227</v>
      </c>
      <c r="P363" s="261" t="s">
        <v>169</v>
      </c>
      <c r="Q363" s="262" t="s">
        <v>179</v>
      </c>
      <c r="R363" s="261" t="s">
        <v>167</v>
      </c>
      <c r="S363" s="395" t="s">
        <v>456</v>
      </c>
      <c r="T363" s="37"/>
      <c r="U363" s="37"/>
      <c r="V363" s="37"/>
      <c r="W363" s="291" t="s">
        <v>389</v>
      </c>
      <c r="X363" s="291" t="s">
        <v>367</v>
      </c>
      <c r="Y363" s="291" t="s">
        <v>394</v>
      </c>
      <c r="Z363" s="29">
        <v>2</v>
      </c>
    </row>
    <row r="364" spans="1:26" x14ac:dyDescent="0.25">
      <c r="A364" s="227" t="s">
        <v>211</v>
      </c>
      <c r="B364" s="29">
        <v>3</v>
      </c>
      <c r="C364" s="301" t="s">
        <v>172</v>
      </c>
      <c r="D364" s="65" t="s">
        <v>227</v>
      </c>
      <c r="E364" s="306" t="s">
        <v>142</v>
      </c>
      <c r="F364" s="299" t="s">
        <v>427</v>
      </c>
      <c r="G364" s="262" t="s">
        <v>178</v>
      </c>
      <c r="H364" s="261" t="s">
        <v>168</v>
      </c>
      <c r="I364" s="276" t="s">
        <v>300</v>
      </c>
      <c r="J364" s="261" t="s">
        <v>170</v>
      </c>
      <c r="K364" s="155" t="s">
        <v>181</v>
      </c>
      <c r="L364" s="155" t="s">
        <v>180</v>
      </c>
      <c r="M364" s="303" t="s">
        <v>182</v>
      </c>
      <c r="N364" s="387" t="s">
        <v>425</v>
      </c>
      <c r="O364" s="292" t="s">
        <v>386</v>
      </c>
      <c r="P364" s="292" t="s">
        <v>394</v>
      </c>
      <c r="Q364" s="43" t="s">
        <v>95</v>
      </c>
      <c r="R364" s="262" t="s">
        <v>174</v>
      </c>
      <c r="S364" s="297" t="s">
        <v>455</v>
      </c>
      <c r="T364" s="37"/>
      <c r="U364" s="37"/>
      <c r="V364" s="290" t="s">
        <v>435</v>
      </c>
      <c r="W364" s="37"/>
      <c r="X364" s="37"/>
      <c r="Y364" s="37"/>
      <c r="Z364" s="29">
        <v>3</v>
      </c>
    </row>
    <row r="365" spans="1:26" x14ac:dyDescent="0.25">
      <c r="A365" s="227" t="s">
        <v>211</v>
      </c>
      <c r="B365" s="29">
        <v>4</v>
      </c>
      <c r="C365" s="301" t="s">
        <v>173</v>
      </c>
      <c r="D365" s="306" t="s">
        <v>142</v>
      </c>
      <c r="E365" s="65" t="s">
        <v>227</v>
      </c>
      <c r="F365" s="276" t="s">
        <v>300</v>
      </c>
      <c r="G365" s="262" t="s">
        <v>179</v>
      </c>
      <c r="H365" s="303" t="s">
        <v>182</v>
      </c>
      <c r="I365" s="299" t="s">
        <v>426</v>
      </c>
      <c r="J365" s="261" t="s">
        <v>171</v>
      </c>
      <c r="K365" s="46" t="s">
        <v>197</v>
      </c>
      <c r="L365" s="261" t="s">
        <v>167</v>
      </c>
      <c r="M365" s="291" t="s">
        <v>407</v>
      </c>
      <c r="N365" s="291" t="s">
        <v>394</v>
      </c>
      <c r="O365" s="293" t="s">
        <v>365</v>
      </c>
      <c r="P365" s="155" t="s">
        <v>181</v>
      </c>
      <c r="Q365" s="382" t="s">
        <v>449</v>
      </c>
      <c r="R365" s="262" t="s">
        <v>175</v>
      </c>
      <c r="S365" s="43" t="s">
        <v>95</v>
      </c>
      <c r="T365" s="37"/>
      <c r="U365" s="37"/>
      <c r="V365" s="37"/>
      <c r="W365" s="37"/>
      <c r="X365" s="37"/>
      <c r="Y365" s="37"/>
      <c r="Z365" s="29">
        <v>4</v>
      </c>
    </row>
    <row r="366" spans="1:26" x14ac:dyDescent="0.25">
      <c r="A366" s="227" t="s">
        <v>211</v>
      </c>
      <c r="B366" s="29">
        <v>5</v>
      </c>
      <c r="C366" s="291" t="s">
        <v>364</v>
      </c>
      <c r="D366" s="291" t="s">
        <v>404</v>
      </c>
      <c r="E366" s="290" t="s">
        <v>367</v>
      </c>
      <c r="F366" s="262" t="s">
        <v>174</v>
      </c>
      <c r="G366" s="302" t="s">
        <v>166</v>
      </c>
      <c r="H366" s="262" t="s">
        <v>178</v>
      </c>
      <c r="I366" s="261" t="s">
        <v>170</v>
      </c>
      <c r="J366" s="299" t="s">
        <v>426</v>
      </c>
      <c r="K366" s="288" t="s">
        <v>428</v>
      </c>
      <c r="L366" s="43" t="s">
        <v>95</v>
      </c>
      <c r="M366" s="387" t="s">
        <v>425</v>
      </c>
      <c r="N366" s="183" t="s">
        <v>273</v>
      </c>
      <c r="O366" s="306" t="s">
        <v>142</v>
      </c>
      <c r="P366" s="294" t="s">
        <v>310</v>
      </c>
      <c r="Q366" s="46" t="s">
        <v>163</v>
      </c>
      <c r="R366" s="155" t="s">
        <v>180</v>
      </c>
      <c r="S366" s="301" t="s">
        <v>176</v>
      </c>
      <c r="T366" s="37"/>
      <c r="U366" s="37"/>
      <c r="V366" s="37"/>
      <c r="W366" s="37"/>
      <c r="X366" s="37"/>
      <c r="Y366" s="37"/>
      <c r="Z366" s="29">
        <v>5</v>
      </c>
    </row>
    <row r="367" spans="1:26" x14ac:dyDescent="0.25">
      <c r="A367" s="227" t="s">
        <v>211</v>
      </c>
      <c r="B367" s="29">
        <v>6</v>
      </c>
      <c r="C367" s="306" t="s">
        <v>142</v>
      </c>
      <c r="D367" s="303" t="s">
        <v>30</v>
      </c>
      <c r="E367" s="303" t="s">
        <v>182</v>
      </c>
      <c r="F367" s="262" t="s">
        <v>175</v>
      </c>
      <c r="G367" s="302" t="s">
        <v>164</v>
      </c>
      <c r="H367" s="262" t="s">
        <v>179</v>
      </c>
      <c r="I367" s="261" t="s">
        <v>171</v>
      </c>
      <c r="J367" s="387" t="s">
        <v>425</v>
      </c>
      <c r="K367" s="299" t="s">
        <v>426</v>
      </c>
      <c r="L367" s="290" t="s">
        <v>204</v>
      </c>
      <c r="M367" s="288" t="s">
        <v>428</v>
      </c>
      <c r="N367" s="301" t="s">
        <v>302</v>
      </c>
      <c r="O367" s="155" t="s">
        <v>181</v>
      </c>
      <c r="P367" s="294" t="s">
        <v>64</v>
      </c>
      <c r="Q367" s="393" t="s">
        <v>476</v>
      </c>
      <c r="R367" s="43" t="s">
        <v>95</v>
      </c>
      <c r="S367" s="301" t="s">
        <v>177</v>
      </c>
      <c r="T367" s="65"/>
      <c r="U367" s="65"/>
      <c r="V367" s="65"/>
      <c r="W367" s="65"/>
      <c r="X367" s="65"/>
      <c r="Y367" s="65"/>
      <c r="Z367" s="29">
        <v>6</v>
      </c>
    </row>
    <row r="368" spans="1:26" x14ac:dyDescent="0.25">
      <c r="A368" s="227" t="s">
        <v>211</v>
      </c>
      <c r="B368" s="29">
        <v>7</v>
      </c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306" t="s">
        <v>141</v>
      </c>
      <c r="N368" s="65"/>
      <c r="O368" s="48" t="s">
        <v>198</v>
      </c>
      <c r="P368" s="65"/>
      <c r="Q368" s="65"/>
      <c r="R368" s="65"/>
      <c r="S368" s="308" t="s">
        <v>199</v>
      </c>
      <c r="T368" s="65"/>
      <c r="U368" s="65"/>
      <c r="V368" s="65"/>
      <c r="W368" s="65"/>
      <c r="X368" s="65"/>
      <c r="Y368" s="65"/>
      <c r="Z368" s="29">
        <v>7</v>
      </c>
    </row>
    <row r="369" spans="1:26" x14ac:dyDescent="0.25">
      <c r="A369" s="228" t="s">
        <v>212</v>
      </c>
      <c r="B369" s="29">
        <v>1</v>
      </c>
      <c r="C369" s="261" t="s">
        <v>170</v>
      </c>
      <c r="D369" s="295" t="s">
        <v>339</v>
      </c>
      <c r="E369" s="261" t="s">
        <v>167</v>
      </c>
      <c r="F369" s="155" t="s">
        <v>181</v>
      </c>
      <c r="G369" s="303" t="s">
        <v>182</v>
      </c>
      <c r="H369" s="46" t="s">
        <v>197</v>
      </c>
      <c r="I369" s="262" t="s">
        <v>178</v>
      </c>
      <c r="J369" s="306" t="s">
        <v>143</v>
      </c>
      <c r="K369" s="301" t="s">
        <v>177</v>
      </c>
      <c r="L369" s="183" t="s">
        <v>273</v>
      </c>
      <c r="M369" s="302" t="s">
        <v>166</v>
      </c>
      <c r="N369" s="301" t="s">
        <v>303</v>
      </c>
      <c r="O369" s="289" t="s">
        <v>438</v>
      </c>
      <c r="P369" s="262" t="s">
        <v>174</v>
      </c>
      <c r="Q369" s="382" t="s">
        <v>449</v>
      </c>
      <c r="R369" s="394" t="s">
        <v>350</v>
      </c>
      <c r="S369" s="290" t="s">
        <v>204</v>
      </c>
      <c r="T369" s="51"/>
      <c r="U369" s="51"/>
      <c r="V369" s="51"/>
      <c r="W369" s="51"/>
      <c r="X369" s="51"/>
      <c r="Y369" s="51"/>
      <c r="Z369" s="29">
        <v>1</v>
      </c>
    </row>
    <row r="370" spans="1:26" x14ac:dyDescent="0.25">
      <c r="A370" s="228" t="s">
        <v>212</v>
      </c>
      <c r="B370" s="29">
        <v>2</v>
      </c>
      <c r="C370" s="261" t="s">
        <v>171</v>
      </c>
      <c r="D370" s="301" t="s">
        <v>172</v>
      </c>
      <c r="E370" s="261" t="s">
        <v>165</v>
      </c>
      <c r="F370" s="306" t="s">
        <v>141</v>
      </c>
      <c r="G370" s="46" t="s">
        <v>196</v>
      </c>
      <c r="H370" s="262" t="s">
        <v>178</v>
      </c>
      <c r="I370" s="183" t="s">
        <v>273</v>
      </c>
      <c r="J370" s="155" t="s">
        <v>180</v>
      </c>
      <c r="K370" s="301" t="s">
        <v>176</v>
      </c>
      <c r="L370" s="262" t="s">
        <v>174</v>
      </c>
      <c r="M370" s="303" t="s">
        <v>182</v>
      </c>
      <c r="N370" s="301" t="s">
        <v>302</v>
      </c>
      <c r="O370" s="155" t="s">
        <v>181</v>
      </c>
      <c r="P370" s="387" t="s">
        <v>425</v>
      </c>
      <c r="Q370" s="306" t="s">
        <v>142</v>
      </c>
      <c r="R370" s="394" t="s">
        <v>349</v>
      </c>
      <c r="S370" s="261" t="s">
        <v>168</v>
      </c>
      <c r="T370" s="291" t="s">
        <v>389</v>
      </c>
      <c r="U370" s="291" t="s">
        <v>366</v>
      </c>
      <c r="V370" s="51"/>
      <c r="W370" s="51"/>
      <c r="X370" s="51"/>
      <c r="Y370" s="51"/>
      <c r="Z370" s="29">
        <v>2</v>
      </c>
    </row>
    <row r="371" spans="1:26" x14ac:dyDescent="0.25">
      <c r="A371" s="228" t="s">
        <v>212</v>
      </c>
      <c r="B371" s="29">
        <v>3</v>
      </c>
      <c r="C371" s="295" t="s">
        <v>339</v>
      </c>
      <c r="D371" s="301" t="s">
        <v>173</v>
      </c>
      <c r="E371" s="301" t="s">
        <v>302</v>
      </c>
      <c r="F371" s="261" t="s">
        <v>170</v>
      </c>
      <c r="G371" s="291" t="s">
        <v>394</v>
      </c>
      <c r="H371" s="291" t="s">
        <v>158</v>
      </c>
      <c r="I371" s="262" t="s">
        <v>179</v>
      </c>
      <c r="J371" s="293" t="s">
        <v>365</v>
      </c>
      <c r="K371" s="306" t="s">
        <v>141</v>
      </c>
      <c r="L371" s="387" t="s">
        <v>425</v>
      </c>
      <c r="M371" s="299" t="s">
        <v>427</v>
      </c>
      <c r="N371" s="155" t="s">
        <v>180</v>
      </c>
      <c r="O371" s="46" t="s">
        <v>196</v>
      </c>
      <c r="P371" s="155" t="s">
        <v>181</v>
      </c>
      <c r="Q371" s="261" t="s">
        <v>167</v>
      </c>
      <c r="R371" s="299" t="s">
        <v>426</v>
      </c>
      <c r="S371" s="261" t="s">
        <v>169</v>
      </c>
      <c r="T371" s="37"/>
      <c r="U371" s="37"/>
      <c r="V371" s="37"/>
      <c r="W371" s="37"/>
      <c r="X371" s="37"/>
      <c r="Y371" s="37"/>
      <c r="Z371" s="29">
        <v>3</v>
      </c>
    </row>
    <row r="372" spans="1:26" x14ac:dyDescent="0.25">
      <c r="A372" s="228" t="s">
        <v>212</v>
      </c>
      <c r="B372" s="29">
        <v>4</v>
      </c>
      <c r="C372" s="301" t="s">
        <v>172</v>
      </c>
      <c r="D372" s="303" t="s">
        <v>30</v>
      </c>
      <c r="E372" s="301" t="s">
        <v>303</v>
      </c>
      <c r="F372" s="261" t="s">
        <v>171</v>
      </c>
      <c r="G372" s="262" t="s">
        <v>178</v>
      </c>
      <c r="H372" s="303" t="s">
        <v>182</v>
      </c>
      <c r="I372" s="292" t="s">
        <v>392</v>
      </c>
      <c r="J372" s="292" t="s">
        <v>283</v>
      </c>
      <c r="K372" s="292" t="s">
        <v>393</v>
      </c>
      <c r="L372" s="262" t="s">
        <v>175</v>
      </c>
      <c r="M372" s="288" t="s">
        <v>428</v>
      </c>
      <c r="N372" s="261" t="s">
        <v>168</v>
      </c>
      <c r="O372" s="387" t="s">
        <v>425</v>
      </c>
      <c r="P372" s="46" t="s">
        <v>196</v>
      </c>
      <c r="Q372" s="261" t="s">
        <v>165</v>
      </c>
      <c r="R372" s="155" t="s">
        <v>180</v>
      </c>
      <c r="S372" s="155" t="s">
        <v>181</v>
      </c>
      <c r="T372" s="37"/>
      <c r="U372" s="37"/>
      <c r="V372" s="37"/>
      <c r="W372" s="37"/>
      <c r="X372" s="37"/>
      <c r="Y372" s="37"/>
      <c r="Z372" s="29">
        <v>4</v>
      </c>
    </row>
    <row r="373" spans="1:26" x14ac:dyDescent="0.25">
      <c r="A373" s="228" t="s">
        <v>212</v>
      </c>
      <c r="B373" s="29">
        <v>5</v>
      </c>
      <c r="C373" s="301" t="s">
        <v>173</v>
      </c>
      <c r="D373" s="261" t="s">
        <v>167</v>
      </c>
      <c r="E373" s="303" t="s">
        <v>182</v>
      </c>
      <c r="F373" s="262" t="s">
        <v>174</v>
      </c>
      <c r="G373" s="306" t="s">
        <v>143</v>
      </c>
      <c r="H373" s="261" t="s">
        <v>168</v>
      </c>
      <c r="I373" s="46" t="s">
        <v>196</v>
      </c>
      <c r="J373" s="299" t="s">
        <v>426</v>
      </c>
      <c r="K373" s="155" t="s">
        <v>181</v>
      </c>
      <c r="L373" s="155" t="s">
        <v>180</v>
      </c>
      <c r="M373" s="306" t="s">
        <v>141</v>
      </c>
      <c r="N373" s="387" t="s">
        <v>425</v>
      </c>
      <c r="O373" s="301" t="s">
        <v>302</v>
      </c>
      <c r="P373" s="289" t="s">
        <v>438</v>
      </c>
      <c r="Q373" s="291" t="s">
        <v>391</v>
      </c>
      <c r="R373" s="291" t="s">
        <v>367</v>
      </c>
      <c r="S373" s="380" t="s">
        <v>452</v>
      </c>
      <c r="T373" s="37"/>
      <c r="U373" s="37"/>
      <c r="V373" s="37"/>
      <c r="W373" s="37"/>
      <c r="X373" s="37"/>
      <c r="Y373" s="37"/>
      <c r="Z373" s="29">
        <v>5</v>
      </c>
    </row>
    <row r="374" spans="1:26" x14ac:dyDescent="0.25">
      <c r="A374" s="228" t="s">
        <v>212</v>
      </c>
      <c r="B374" s="29">
        <v>6</v>
      </c>
      <c r="C374" s="303" t="s">
        <v>30</v>
      </c>
      <c r="D374" s="261" t="s">
        <v>165</v>
      </c>
      <c r="E374" s="295" t="s">
        <v>339</v>
      </c>
      <c r="F374" s="262" t="s">
        <v>175</v>
      </c>
      <c r="G374" s="302" t="s">
        <v>166</v>
      </c>
      <c r="H374" s="261" t="s">
        <v>169</v>
      </c>
      <c r="I374" s="155" t="s">
        <v>181</v>
      </c>
      <c r="J374" s="183" t="s">
        <v>273</v>
      </c>
      <c r="K374" s="299" t="s">
        <v>426</v>
      </c>
      <c r="L374" s="306" t="s">
        <v>141</v>
      </c>
      <c r="M374" s="387" t="s">
        <v>425</v>
      </c>
      <c r="N374" s="299" t="s">
        <v>427</v>
      </c>
      <c r="O374" s="291" t="s">
        <v>385</v>
      </c>
      <c r="P374" s="291" t="s">
        <v>394</v>
      </c>
      <c r="Q374" s="392" t="s">
        <v>446</v>
      </c>
      <c r="R374" s="306" t="s">
        <v>142</v>
      </c>
      <c r="S374" s="46" t="s">
        <v>163</v>
      </c>
      <c r="T374" s="65"/>
      <c r="U374" s="65"/>
      <c r="V374" s="65"/>
      <c r="W374" s="65"/>
      <c r="X374" s="65"/>
      <c r="Y374" s="65"/>
      <c r="Z374" s="29">
        <v>6</v>
      </c>
    </row>
    <row r="375" spans="1:26" x14ac:dyDescent="0.25">
      <c r="A375" s="228" t="s">
        <v>212</v>
      </c>
      <c r="B375" s="29">
        <v>7</v>
      </c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380" t="s">
        <v>92</v>
      </c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29">
        <v>7</v>
      </c>
    </row>
    <row r="376" spans="1:26" x14ac:dyDescent="0.25">
      <c r="A376" s="229" t="s">
        <v>213</v>
      </c>
      <c r="B376" s="29">
        <v>1</v>
      </c>
      <c r="C376" s="301" t="s">
        <v>172</v>
      </c>
      <c r="D376" s="303" t="s">
        <v>30</v>
      </c>
      <c r="E376" s="43" t="s">
        <v>96</v>
      </c>
      <c r="F376" s="65" t="s">
        <v>227</v>
      </c>
      <c r="G376" s="293" t="s">
        <v>371</v>
      </c>
      <c r="H376" s="306" t="s">
        <v>143</v>
      </c>
      <c r="I376" s="48" t="s">
        <v>198</v>
      </c>
      <c r="J376" s="46" t="s">
        <v>197</v>
      </c>
      <c r="K376" s="155" t="s">
        <v>181</v>
      </c>
      <c r="L376" s="299" t="s">
        <v>426</v>
      </c>
      <c r="M376" s="303" t="s">
        <v>182</v>
      </c>
      <c r="N376" s="155" t="s">
        <v>180</v>
      </c>
      <c r="O376" s="276" t="s">
        <v>300</v>
      </c>
      <c r="P376" s="306" t="s">
        <v>142</v>
      </c>
      <c r="Q376" s="262" t="s">
        <v>179</v>
      </c>
      <c r="R376" s="262" t="s">
        <v>175</v>
      </c>
      <c r="S376" s="387" t="s">
        <v>425</v>
      </c>
      <c r="T376" s="291" t="s">
        <v>389</v>
      </c>
      <c r="U376" s="291" t="s">
        <v>366</v>
      </c>
      <c r="V376" s="37"/>
      <c r="W376" s="37"/>
      <c r="X376" s="37"/>
      <c r="Y376" s="37"/>
      <c r="Z376" s="29">
        <v>1</v>
      </c>
    </row>
    <row r="377" spans="1:26" x14ac:dyDescent="0.25">
      <c r="A377" s="229" t="s">
        <v>213</v>
      </c>
      <c r="B377" s="29">
        <v>2</v>
      </c>
      <c r="C377" s="303" t="s">
        <v>30</v>
      </c>
      <c r="D377" s="301" t="s">
        <v>172</v>
      </c>
      <c r="E377" s="301" t="s">
        <v>302</v>
      </c>
      <c r="F377" s="65" t="s">
        <v>227</v>
      </c>
      <c r="G377" s="292" t="s">
        <v>293</v>
      </c>
      <c r="H377" s="292" t="s">
        <v>158</v>
      </c>
      <c r="I377" s="155" t="s">
        <v>181</v>
      </c>
      <c r="J377" s="306" t="s">
        <v>143</v>
      </c>
      <c r="K377" s="46" t="s">
        <v>197</v>
      </c>
      <c r="L377" s="46" t="s">
        <v>196</v>
      </c>
      <c r="M377" s="299" t="s">
        <v>427</v>
      </c>
      <c r="N377" s="306" t="s">
        <v>141</v>
      </c>
      <c r="O377" s="43" t="s">
        <v>95</v>
      </c>
      <c r="P377" s="262" t="s">
        <v>174</v>
      </c>
      <c r="Q377" s="381" t="s">
        <v>451</v>
      </c>
      <c r="R377" s="155" t="s">
        <v>180</v>
      </c>
      <c r="S377" s="34" t="s">
        <v>91</v>
      </c>
      <c r="T377" s="37"/>
      <c r="U377" s="37"/>
      <c r="V377" s="290" t="s">
        <v>435</v>
      </c>
      <c r="W377" s="37"/>
      <c r="X377" s="37"/>
      <c r="Y377" s="37"/>
      <c r="Z377" s="29">
        <v>2</v>
      </c>
    </row>
    <row r="378" spans="1:26" x14ac:dyDescent="0.25">
      <c r="A378" s="229" t="s">
        <v>213</v>
      </c>
      <c r="B378" s="29">
        <v>3</v>
      </c>
      <c r="C378" s="48" t="s">
        <v>198</v>
      </c>
      <c r="D378" s="43" t="s">
        <v>96</v>
      </c>
      <c r="E378" s="308" t="s">
        <v>432</v>
      </c>
      <c r="F378" s="293" t="s">
        <v>440</v>
      </c>
      <c r="G378" s="306" t="s">
        <v>143</v>
      </c>
      <c r="H378" s="303" t="s">
        <v>182</v>
      </c>
      <c r="I378" s="299" t="s">
        <v>426</v>
      </c>
      <c r="J378" s="155" t="s">
        <v>180</v>
      </c>
      <c r="K378" s="301" t="s">
        <v>176</v>
      </c>
      <c r="L378" s="306" t="s">
        <v>141</v>
      </c>
      <c r="M378" s="65" t="s">
        <v>227</v>
      </c>
      <c r="N378" s="183" t="s">
        <v>273</v>
      </c>
      <c r="O378" s="301" t="s">
        <v>302</v>
      </c>
      <c r="P378" s="262" t="s">
        <v>175</v>
      </c>
      <c r="Q378" s="306" t="s">
        <v>142</v>
      </c>
      <c r="R378" s="387" t="s">
        <v>425</v>
      </c>
      <c r="S378" s="155" t="s">
        <v>181</v>
      </c>
      <c r="T378" s="37"/>
      <c r="U378" s="37"/>
      <c r="V378" s="37"/>
      <c r="W378" s="291" t="s">
        <v>389</v>
      </c>
      <c r="X378" s="291" t="s">
        <v>367</v>
      </c>
      <c r="Y378" s="291" t="s">
        <v>394</v>
      </c>
      <c r="Z378" s="29">
        <v>3</v>
      </c>
    </row>
    <row r="379" spans="1:26" x14ac:dyDescent="0.25">
      <c r="A379" s="229" t="s">
        <v>213</v>
      </c>
      <c r="B379" s="29">
        <v>4</v>
      </c>
      <c r="C379" s="291" t="s">
        <v>364</v>
      </c>
      <c r="D379" s="291" t="s">
        <v>404</v>
      </c>
      <c r="E379" s="290" t="s">
        <v>367</v>
      </c>
      <c r="F379" s="46" t="s">
        <v>196</v>
      </c>
      <c r="G379" s="303" t="s">
        <v>182</v>
      </c>
      <c r="H379" s="294" t="s">
        <v>64</v>
      </c>
      <c r="I379" s="306" t="s">
        <v>141</v>
      </c>
      <c r="J379" s="262" t="s">
        <v>178</v>
      </c>
      <c r="K379" s="306" t="s">
        <v>141</v>
      </c>
      <c r="L379" s="262" t="s">
        <v>174</v>
      </c>
      <c r="M379" s="43" t="s">
        <v>95</v>
      </c>
      <c r="N379" s="299" t="s">
        <v>427</v>
      </c>
      <c r="O379" s="301" t="s">
        <v>303</v>
      </c>
      <c r="P379" s="155" t="s">
        <v>181</v>
      </c>
      <c r="Q379" s="382" t="s">
        <v>449</v>
      </c>
      <c r="R379" s="66" t="s">
        <v>103</v>
      </c>
      <c r="S379" s="381" t="s">
        <v>453</v>
      </c>
      <c r="T379" s="37"/>
      <c r="U379" s="37"/>
      <c r="V379" s="37"/>
      <c r="W379" s="37"/>
      <c r="X379" s="37"/>
      <c r="Y379" s="37"/>
      <c r="Z379" s="29">
        <v>4</v>
      </c>
    </row>
    <row r="380" spans="1:26" x14ac:dyDescent="0.25">
      <c r="A380" s="229" t="s">
        <v>213</v>
      </c>
      <c r="B380" s="29">
        <v>5</v>
      </c>
      <c r="C380" s="43" t="s">
        <v>96</v>
      </c>
      <c r="D380" s="308" t="s">
        <v>432</v>
      </c>
      <c r="E380" s="303" t="s">
        <v>182</v>
      </c>
      <c r="F380" s="292" t="s">
        <v>441</v>
      </c>
      <c r="G380" s="48" t="s">
        <v>198</v>
      </c>
      <c r="H380" s="65" t="s">
        <v>227</v>
      </c>
      <c r="I380" s="306" t="s">
        <v>141</v>
      </c>
      <c r="J380" s="262" t="s">
        <v>179</v>
      </c>
      <c r="K380" s="387" t="s">
        <v>425</v>
      </c>
      <c r="L380" s="183" t="s">
        <v>273</v>
      </c>
      <c r="M380" s="301" t="s">
        <v>174</v>
      </c>
      <c r="N380" s="46" t="s">
        <v>197</v>
      </c>
      <c r="O380" s="155" t="s">
        <v>181</v>
      </c>
      <c r="P380" s="276" t="s">
        <v>300</v>
      </c>
      <c r="Q380" s="381" t="s">
        <v>477</v>
      </c>
      <c r="R380" s="183" t="s">
        <v>273</v>
      </c>
      <c r="S380" s="306" t="s">
        <v>142</v>
      </c>
      <c r="T380" s="37"/>
      <c r="U380" s="37"/>
      <c r="V380" s="37"/>
      <c r="W380" s="37"/>
      <c r="X380" s="37"/>
      <c r="Y380" s="37"/>
      <c r="Z380" s="29">
        <v>5</v>
      </c>
    </row>
    <row r="381" spans="1:26" x14ac:dyDescent="0.25">
      <c r="A381" s="229" t="s">
        <v>213</v>
      </c>
      <c r="B381" s="29">
        <v>6</v>
      </c>
      <c r="C381" s="65"/>
      <c r="D381" s="65"/>
      <c r="E381" s="65"/>
      <c r="F381" s="155" t="s">
        <v>181</v>
      </c>
      <c r="G381" s="276" t="s">
        <v>300</v>
      </c>
      <c r="H381" s="294" t="s">
        <v>310</v>
      </c>
      <c r="I381" s="291" t="s">
        <v>392</v>
      </c>
      <c r="J381" s="291" t="s">
        <v>437</v>
      </c>
      <c r="K381" s="291" t="s">
        <v>393</v>
      </c>
      <c r="L381" s="155" t="s">
        <v>180</v>
      </c>
      <c r="M381" s="262" t="s">
        <v>175</v>
      </c>
      <c r="N381" s="301" t="s">
        <v>303</v>
      </c>
      <c r="O381" s="306" t="s">
        <v>142</v>
      </c>
      <c r="P381" s="43" t="s">
        <v>95</v>
      </c>
      <c r="Q381" s="380" t="s">
        <v>452</v>
      </c>
      <c r="R381" s="65"/>
      <c r="S381" s="381" t="s">
        <v>93</v>
      </c>
      <c r="T381" s="65"/>
      <c r="U381" s="65"/>
      <c r="V381" s="65"/>
      <c r="W381" s="65"/>
      <c r="X381" s="65"/>
      <c r="Y381" s="65"/>
      <c r="Z381" s="29">
        <v>6</v>
      </c>
    </row>
    <row r="382" spans="1:26" x14ac:dyDescent="0.25">
      <c r="A382" s="229" t="s">
        <v>213</v>
      </c>
      <c r="B382" s="29">
        <v>7</v>
      </c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48" t="s">
        <v>198</v>
      </c>
      <c r="R382" s="65"/>
      <c r="S382" s="65"/>
      <c r="T382" s="65"/>
      <c r="U382" s="65"/>
      <c r="V382" s="65"/>
      <c r="W382" s="65"/>
      <c r="X382" s="65"/>
      <c r="Y382" s="65"/>
      <c r="Z382" s="29">
        <v>7</v>
      </c>
    </row>
    <row r="383" spans="1:26" x14ac:dyDescent="0.25">
      <c r="A383" s="230" t="s">
        <v>214</v>
      </c>
      <c r="B383" s="29">
        <v>1</v>
      </c>
      <c r="C383" s="46" t="s">
        <v>196</v>
      </c>
      <c r="D383" s="306" t="s">
        <v>142</v>
      </c>
      <c r="E383" s="307" t="s">
        <v>431</v>
      </c>
      <c r="F383" s="262" t="s">
        <v>174</v>
      </c>
      <c r="G383" s="65" t="s">
        <v>227</v>
      </c>
      <c r="H383" s="302" t="s">
        <v>169</v>
      </c>
      <c r="I383" s="261" t="s">
        <v>170</v>
      </c>
      <c r="J383" s="262" t="s">
        <v>178</v>
      </c>
      <c r="K383" s="387" t="s">
        <v>425</v>
      </c>
      <c r="L383" s="155" t="s">
        <v>180</v>
      </c>
      <c r="M383" s="293" t="s">
        <v>283</v>
      </c>
      <c r="N383" s="306" t="s">
        <v>141</v>
      </c>
      <c r="O383" s="43" t="s">
        <v>95</v>
      </c>
      <c r="P383" s="155" t="s">
        <v>181</v>
      </c>
      <c r="Q383" s="381" t="s">
        <v>451</v>
      </c>
      <c r="R383" s="261" t="s">
        <v>167</v>
      </c>
      <c r="S383" s="301" t="s">
        <v>176</v>
      </c>
      <c r="T383" s="37"/>
      <c r="U383" s="37"/>
      <c r="V383" s="37"/>
      <c r="W383" s="37"/>
      <c r="X383" s="37"/>
      <c r="Y383" s="37"/>
      <c r="Z383" s="29">
        <v>1</v>
      </c>
    </row>
    <row r="384" spans="1:26" x14ac:dyDescent="0.25">
      <c r="A384" s="230" t="s">
        <v>214</v>
      </c>
      <c r="B384" s="29">
        <v>2</v>
      </c>
      <c r="C384" s="306" t="s">
        <v>142</v>
      </c>
      <c r="D384" s="303" t="s">
        <v>30</v>
      </c>
      <c r="E384" s="303" t="s">
        <v>182</v>
      </c>
      <c r="F384" s="306" t="s">
        <v>141</v>
      </c>
      <c r="G384" s="65" t="s">
        <v>227</v>
      </c>
      <c r="H384" s="262" t="s">
        <v>178</v>
      </c>
      <c r="I384" s="261" t="s">
        <v>171</v>
      </c>
      <c r="J384" s="387" t="s">
        <v>425</v>
      </c>
      <c r="K384" s="48" t="s">
        <v>199</v>
      </c>
      <c r="L384" s="43" t="s">
        <v>95</v>
      </c>
      <c r="M384" s="292" t="s">
        <v>443</v>
      </c>
      <c r="N384" s="292" t="s">
        <v>394</v>
      </c>
      <c r="O384" s="155" t="s">
        <v>181</v>
      </c>
      <c r="P384" s="261" t="s">
        <v>169</v>
      </c>
      <c r="Q384" s="380" t="s">
        <v>452</v>
      </c>
      <c r="R384" s="261" t="s">
        <v>165</v>
      </c>
      <c r="S384" s="290" t="s">
        <v>204</v>
      </c>
      <c r="T384" s="37"/>
      <c r="U384" s="37"/>
      <c r="V384" s="37"/>
      <c r="W384" s="37"/>
      <c r="X384" s="37"/>
      <c r="Y384" s="37"/>
      <c r="Z384" s="29">
        <v>2</v>
      </c>
    </row>
    <row r="385" spans="1:26" x14ac:dyDescent="0.25">
      <c r="A385" s="230" t="s">
        <v>214</v>
      </c>
      <c r="B385" s="29">
        <v>3</v>
      </c>
      <c r="C385" s="261" t="s">
        <v>170</v>
      </c>
      <c r="D385" s="261" t="s">
        <v>167</v>
      </c>
      <c r="E385" s="306" t="s">
        <v>142</v>
      </c>
      <c r="F385" s="155" t="s">
        <v>181</v>
      </c>
      <c r="G385" s="303" t="s">
        <v>182</v>
      </c>
      <c r="H385" s="262" t="s">
        <v>179</v>
      </c>
      <c r="I385" s="387" t="s">
        <v>425</v>
      </c>
      <c r="J385" s="65" t="s">
        <v>227</v>
      </c>
      <c r="K385" s="276" t="s">
        <v>300</v>
      </c>
      <c r="L385" s="293" t="s">
        <v>282</v>
      </c>
      <c r="M385" s="262" t="s">
        <v>174</v>
      </c>
      <c r="N385" s="43" t="s">
        <v>95</v>
      </c>
      <c r="O385" s="291" t="s">
        <v>385</v>
      </c>
      <c r="P385" s="291" t="s">
        <v>394</v>
      </c>
      <c r="Q385" s="46" t="s">
        <v>163</v>
      </c>
      <c r="R385" s="155" t="s">
        <v>180</v>
      </c>
      <c r="S385" s="381" t="s">
        <v>453</v>
      </c>
      <c r="T385" s="37"/>
      <c r="U385" s="37"/>
      <c r="V385" s="37"/>
      <c r="W385" s="37"/>
      <c r="X385" s="37"/>
      <c r="Y385" s="37"/>
      <c r="Z385" s="29">
        <v>3</v>
      </c>
    </row>
    <row r="386" spans="1:26" x14ac:dyDescent="0.25">
      <c r="A386" s="230" t="s">
        <v>214</v>
      </c>
      <c r="B386" s="29">
        <v>4</v>
      </c>
      <c r="C386" s="303" t="s">
        <v>30</v>
      </c>
      <c r="D386" s="307" t="s">
        <v>431</v>
      </c>
      <c r="E386" s="261" t="s">
        <v>167</v>
      </c>
      <c r="F386" s="261" t="s">
        <v>170</v>
      </c>
      <c r="G386" s="291" t="s">
        <v>394</v>
      </c>
      <c r="H386" s="291" t="s">
        <v>158</v>
      </c>
      <c r="I386" s="262" t="s">
        <v>178</v>
      </c>
      <c r="J386" s="65" t="s">
        <v>227</v>
      </c>
      <c r="K386" s="155" t="s">
        <v>181</v>
      </c>
      <c r="L386" s="293" t="s">
        <v>397</v>
      </c>
      <c r="M386" s="262" t="s">
        <v>175</v>
      </c>
      <c r="N386" s="155" t="s">
        <v>180</v>
      </c>
      <c r="O386" s="387" t="s">
        <v>425</v>
      </c>
      <c r="P386" s="183" t="s">
        <v>273</v>
      </c>
      <c r="Q386" s="382" t="s">
        <v>449</v>
      </c>
      <c r="R386" s="46" t="s">
        <v>163</v>
      </c>
      <c r="S386" s="302" t="s">
        <v>169</v>
      </c>
      <c r="T386" s="37"/>
      <c r="U386" s="37"/>
      <c r="V386" s="37"/>
      <c r="W386" s="37"/>
      <c r="X386" s="37"/>
      <c r="Y386" s="37"/>
      <c r="Z386" s="29">
        <v>4</v>
      </c>
    </row>
    <row r="387" spans="1:26" x14ac:dyDescent="0.25">
      <c r="A387" s="230" t="s">
        <v>214</v>
      </c>
      <c r="B387" s="29">
        <v>5</v>
      </c>
      <c r="C387" s="291" t="s">
        <v>364</v>
      </c>
      <c r="D387" s="291" t="s">
        <v>404</v>
      </c>
      <c r="E387" s="290" t="s">
        <v>367</v>
      </c>
      <c r="F387" s="48" t="s">
        <v>198</v>
      </c>
      <c r="G387" s="262" t="s">
        <v>178</v>
      </c>
      <c r="H387" s="303" t="s">
        <v>182</v>
      </c>
      <c r="I387" s="155" t="s">
        <v>181</v>
      </c>
      <c r="J387" s="276" t="s">
        <v>300</v>
      </c>
      <c r="K387" s="261" t="s">
        <v>170</v>
      </c>
      <c r="L387" s="262" t="s">
        <v>174</v>
      </c>
      <c r="M387" s="46" t="s">
        <v>197</v>
      </c>
      <c r="N387" s="294" t="s">
        <v>64</v>
      </c>
      <c r="O387" s="261" t="s">
        <v>168</v>
      </c>
      <c r="P387" s="43" t="s">
        <v>95</v>
      </c>
      <c r="Q387" s="383" t="s">
        <v>450</v>
      </c>
      <c r="R387" s="306" t="s">
        <v>142</v>
      </c>
      <c r="S387" s="380" t="s">
        <v>452</v>
      </c>
      <c r="T387" s="65"/>
      <c r="U387" s="65"/>
      <c r="V387" s="65"/>
      <c r="W387" s="65"/>
      <c r="X387" s="65"/>
      <c r="Y387" s="65"/>
      <c r="Z387" s="29">
        <v>5</v>
      </c>
    </row>
    <row r="388" spans="1:26" x14ac:dyDescent="0.25">
      <c r="A388" s="230" t="s">
        <v>214</v>
      </c>
      <c r="B388" s="29">
        <v>6</v>
      </c>
      <c r="C388" s="65"/>
      <c r="D388" s="65"/>
      <c r="E388" s="65"/>
      <c r="F388" s="290" t="s">
        <v>436</v>
      </c>
      <c r="G388" s="262" t="s">
        <v>179</v>
      </c>
      <c r="H388" s="48" t="s">
        <v>199</v>
      </c>
      <c r="I388" s="46" t="s">
        <v>196</v>
      </c>
      <c r="J388" s="155" t="s">
        <v>180</v>
      </c>
      <c r="K388" s="261" t="s">
        <v>171</v>
      </c>
      <c r="L388" s="299" t="s">
        <v>426</v>
      </c>
      <c r="M388" s="303" t="s">
        <v>182</v>
      </c>
      <c r="N388" s="294" t="s">
        <v>310</v>
      </c>
      <c r="O388" s="261" t="s">
        <v>169</v>
      </c>
      <c r="P388" s="387" t="s">
        <v>425</v>
      </c>
      <c r="Q388" s="261" t="s">
        <v>167</v>
      </c>
      <c r="R388" s="65"/>
      <c r="S388" s="155" t="s">
        <v>181</v>
      </c>
      <c r="T388" s="65"/>
      <c r="U388" s="65"/>
      <c r="V388" s="65"/>
      <c r="W388" s="65"/>
      <c r="X388" s="65"/>
      <c r="Y388" s="65"/>
      <c r="Z388" s="29">
        <v>6</v>
      </c>
    </row>
    <row r="389" spans="1:26" x14ac:dyDescent="0.25">
      <c r="A389" s="230" t="s">
        <v>214</v>
      </c>
      <c r="B389" s="29">
        <v>7</v>
      </c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48" t="s">
        <v>199</v>
      </c>
      <c r="O389" s="65"/>
      <c r="P389" s="48" t="s">
        <v>198</v>
      </c>
      <c r="Q389" s="65"/>
      <c r="R389" s="65"/>
      <c r="S389" s="65"/>
      <c r="T389" s="65"/>
      <c r="U389" s="65"/>
      <c r="V389" s="65"/>
      <c r="W389" s="65"/>
      <c r="X389" s="65"/>
      <c r="Y389" s="65"/>
      <c r="Z389" s="29">
        <v>7</v>
      </c>
    </row>
    <row r="391" spans="1:26" x14ac:dyDescent="0.25">
      <c r="A391" s="320">
        <f>A352+1</f>
        <v>2411</v>
      </c>
      <c r="B391" s="343"/>
      <c r="C391" s="344">
        <v>45537</v>
      </c>
      <c r="D391" s="345">
        <v>0.91388888888888886</v>
      </c>
      <c r="E391" s="346" t="s">
        <v>492</v>
      </c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</row>
    <row r="393" spans="1:26" x14ac:dyDescent="0.25">
      <c r="A393" s="225" t="s">
        <v>2</v>
      </c>
      <c r="B393" s="37" t="s">
        <v>3</v>
      </c>
      <c r="C393" s="20" t="s">
        <v>73</v>
      </c>
      <c r="D393" s="20" t="s">
        <v>105</v>
      </c>
      <c r="E393" s="20" t="s">
        <v>267</v>
      </c>
      <c r="F393" s="21" t="s">
        <v>74</v>
      </c>
      <c r="G393" s="21" t="s">
        <v>248</v>
      </c>
      <c r="H393" s="21" t="s">
        <v>14</v>
      </c>
      <c r="I393" s="22" t="s">
        <v>75</v>
      </c>
      <c r="J393" s="22" t="s">
        <v>76</v>
      </c>
      <c r="K393" s="22" t="s">
        <v>15</v>
      </c>
      <c r="L393" s="23" t="s">
        <v>77</v>
      </c>
      <c r="M393" s="23" t="s">
        <v>78</v>
      </c>
      <c r="N393" s="23" t="s">
        <v>268</v>
      </c>
      <c r="O393" s="24" t="s">
        <v>79</v>
      </c>
      <c r="P393" s="24" t="s">
        <v>80</v>
      </c>
      <c r="Q393" s="25" t="s">
        <v>81</v>
      </c>
      <c r="R393" s="25" t="s">
        <v>422</v>
      </c>
      <c r="S393" s="26" t="s">
        <v>82</v>
      </c>
      <c r="T393" s="64" t="s">
        <v>154</v>
      </c>
      <c r="U393" s="64" t="s">
        <v>155</v>
      </c>
      <c r="V393" s="64" t="s">
        <v>157</v>
      </c>
      <c r="W393" s="63" t="s">
        <v>156</v>
      </c>
      <c r="X393" s="63" t="s">
        <v>215</v>
      </c>
      <c r="Y393" s="63" t="s">
        <v>216</v>
      </c>
      <c r="Z393" s="37" t="s">
        <v>3</v>
      </c>
    </row>
    <row r="394" spans="1:26" x14ac:dyDescent="0.25">
      <c r="A394" s="226" t="s">
        <v>210</v>
      </c>
      <c r="B394" s="29">
        <v>1</v>
      </c>
      <c r="C394" s="305" t="s">
        <v>99</v>
      </c>
      <c r="D394" s="303" t="s">
        <v>30</v>
      </c>
      <c r="E394" s="261" t="s">
        <v>167</v>
      </c>
      <c r="F394" s="261" t="s">
        <v>170</v>
      </c>
      <c r="G394" s="46" t="s">
        <v>196</v>
      </c>
      <c r="H394" s="303" t="s">
        <v>182</v>
      </c>
      <c r="I394" s="65" t="s">
        <v>227</v>
      </c>
      <c r="J394" s="155" t="s">
        <v>180</v>
      </c>
      <c r="K394" s="43" t="s">
        <v>95</v>
      </c>
      <c r="L394" s="290" t="s">
        <v>204</v>
      </c>
      <c r="M394" s="48" t="s">
        <v>199</v>
      </c>
      <c r="N394" s="261" t="s">
        <v>168</v>
      </c>
      <c r="O394" s="299" t="s">
        <v>427</v>
      </c>
      <c r="P394" s="183" t="s">
        <v>273</v>
      </c>
      <c r="Q394" s="391" t="s">
        <v>413</v>
      </c>
      <c r="R394" s="289" t="s">
        <v>439</v>
      </c>
      <c r="S394" s="387" t="s">
        <v>425</v>
      </c>
      <c r="T394" s="37"/>
      <c r="U394" s="37"/>
      <c r="V394" s="290" t="s">
        <v>435</v>
      </c>
      <c r="W394" s="389"/>
      <c r="X394" s="389"/>
      <c r="Y394" s="37"/>
      <c r="Z394" s="29">
        <v>1</v>
      </c>
    </row>
    <row r="395" spans="1:26" x14ac:dyDescent="0.25">
      <c r="A395" s="226" t="s">
        <v>210</v>
      </c>
      <c r="B395" s="29">
        <v>2</v>
      </c>
      <c r="C395" s="303" t="s">
        <v>30</v>
      </c>
      <c r="D395" s="305" t="s">
        <v>99</v>
      </c>
      <c r="E395" s="261" t="s">
        <v>165</v>
      </c>
      <c r="F395" s="261" t="s">
        <v>171</v>
      </c>
      <c r="G395" s="303" t="s">
        <v>182</v>
      </c>
      <c r="H395" s="43" t="s">
        <v>95</v>
      </c>
      <c r="I395" s="65" t="s">
        <v>227</v>
      </c>
      <c r="J395" s="46" t="s">
        <v>197</v>
      </c>
      <c r="K395" s="155" t="s">
        <v>181</v>
      </c>
      <c r="L395" s="276" t="s">
        <v>300</v>
      </c>
      <c r="M395" s="302" t="s">
        <v>166</v>
      </c>
      <c r="N395" s="261" t="s">
        <v>169</v>
      </c>
      <c r="O395" s="46" t="s">
        <v>196</v>
      </c>
      <c r="P395" s="299" t="s">
        <v>427</v>
      </c>
      <c r="Q395" s="391" t="s">
        <v>444</v>
      </c>
      <c r="R395" s="387" t="s">
        <v>425</v>
      </c>
      <c r="S395" s="306" t="s">
        <v>142</v>
      </c>
      <c r="T395" s="291" t="s">
        <v>389</v>
      </c>
      <c r="U395" s="291" t="s">
        <v>366</v>
      </c>
      <c r="V395" s="37"/>
      <c r="W395" s="37"/>
      <c r="X395" s="37"/>
      <c r="Y395" s="37"/>
      <c r="Z395" s="29">
        <v>2</v>
      </c>
    </row>
    <row r="396" spans="1:26" x14ac:dyDescent="0.25">
      <c r="A396" s="226" t="s">
        <v>210</v>
      </c>
      <c r="B396" s="29">
        <v>3</v>
      </c>
      <c r="C396" s="261" t="s">
        <v>170</v>
      </c>
      <c r="D396" s="261" t="s">
        <v>167</v>
      </c>
      <c r="E396" s="303" t="s">
        <v>182</v>
      </c>
      <c r="F396" s="155" t="s">
        <v>181</v>
      </c>
      <c r="G396" s="43" t="s">
        <v>95</v>
      </c>
      <c r="H396" s="261" t="s">
        <v>168</v>
      </c>
      <c r="I396" s="292" t="s">
        <v>293</v>
      </c>
      <c r="J396" s="292" t="s">
        <v>437</v>
      </c>
      <c r="K396" s="292" t="s">
        <v>393</v>
      </c>
      <c r="L396" s="65" t="s">
        <v>227</v>
      </c>
      <c r="M396" s="302" t="s">
        <v>164</v>
      </c>
      <c r="N396" s="276" t="s">
        <v>300</v>
      </c>
      <c r="O396" s="183" t="s">
        <v>273</v>
      </c>
      <c r="P396" s="46" t="s">
        <v>196</v>
      </c>
      <c r="Q396" s="383" t="s">
        <v>450</v>
      </c>
      <c r="R396" s="308" t="s">
        <v>199</v>
      </c>
      <c r="S396" s="297" t="s">
        <v>454</v>
      </c>
      <c r="T396" s="389"/>
      <c r="U396" s="389"/>
      <c r="V396" s="389"/>
      <c r="W396" s="37"/>
      <c r="X396" s="37"/>
      <c r="Y396" s="37"/>
      <c r="Z396" s="29">
        <v>3</v>
      </c>
    </row>
    <row r="397" spans="1:26" x14ac:dyDescent="0.25">
      <c r="A397" s="226" t="s">
        <v>210</v>
      </c>
      <c r="B397" s="29">
        <v>4</v>
      </c>
      <c r="C397" s="261" t="s">
        <v>171</v>
      </c>
      <c r="D397" s="261" t="s">
        <v>165</v>
      </c>
      <c r="E397" s="307" t="s">
        <v>431</v>
      </c>
      <c r="F397" s="46" t="s">
        <v>196</v>
      </c>
      <c r="G397" s="302" t="s">
        <v>166</v>
      </c>
      <c r="H397" s="306" t="s">
        <v>143</v>
      </c>
      <c r="I397" s="155" t="s">
        <v>181</v>
      </c>
      <c r="J397" s="43" t="s">
        <v>95</v>
      </c>
      <c r="K397" s="294" t="s">
        <v>64</v>
      </c>
      <c r="L397" s="155" t="s">
        <v>180</v>
      </c>
      <c r="M397" s="303" t="s">
        <v>182</v>
      </c>
      <c r="N397" s="46" t="s">
        <v>197</v>
      </c>
      <c r="O397" s="387" t="s">
        <v>425</v>
      </c>
      <c r="P397" s="261" t="s">
        <v>168</v>
      </c>
      <c r="Q397" s="66" t="s">
        <v>103</v>
      </c>
      <c r="R397" s="183" t="s">
        <v>273</v>
      </c>
      <c r="S397" s="388" t="s">
        <v>445</v>
      </c>
      <c r="T397" s="37"/>
      <c r="U397" s="37"/>
      <c r="V397" s="37"/>
      <c r="W397" s="291" t="s">
        <v>389</v>
      </c>
      <c r="X397" s="291" t="s">
        <v>367</v>
      </c>
      <c r="Y397" s="291" t="s">
        <v>394</v>
      </c>
      <c r="Z397" s="29">
        <v>4</v>
      </c>
    </row>
    <row r="398" spans="1:26" x14ac:dyDescent="0.25">
      <c r="A398" s="226" t="s">
        <v>210</v>
      </c>
      <c r="B398" s="29">
        <v>5</v>
      </c>
      <c r="C398" s="46" t="s">
        <v>196</v>
      </c>
      <c r="D398" s="307" t="s">
        <v>431</v>
      </c>
      <c r="E398" s="305" t="s">
        <v>99</v>
      </c>
      <c r="F398" s="43" t="s">
        <v>95</v>
      </c>
      <c r="G398" s="302" t="s">
        <v>164</v>
      </c>
      <c r="H398" s="46" t="s">
        <v>197</v>
      </c>
      <c r="I398" s="293" t="s">
        <v>442</v>
      </c>
      <c r="J398" s="261" t="s">
        <v>170</v>
      </c>
      <c r="K398" s="65" t="s">
        <v>227</v>
      </c>
      <c r="L398" s="302" t="s">
        <v>165</v>
      </c>
      <c r="M398" s="276" t="s">
        <v>300</v>
      </c>
      <c r="N398" s="155" t="s">
        <v>180</v>
      </c>
      <c r="O398" s="261" t="s">
        <v>168</v>
      </c>
      <c r="P398" s="306" t="s">
        <v>142</v>
      </c>
      <c r="Q398" s="291" t="s">
        <v>391</v>
      </c>
      <c r="R398" s="291" t="s">
        <v>367</v>
      </c>
      <c r="S398" s="155" t="s">
        <v>181</v>
      </c>
      <c r="T398" s="37"/>
      <c r="U398" s="37"/>
      <c r="V398" s="37"/>
      <c r="W398" s="37"/>
      <c r="X398" s="37"/>
      <c r="Y398" s="37"/>
      <c r="Z398" s="29">
        <v>5</v>
      </c>
    </row>
    <row r="399" spans="1:26" x14ac:dyDescent="0.25">
      <c r="A399" s="226" t="s">
        <v>210</v>
      </c>
      <c r="B399" s="29">
        <v>6</v>
      </c>
      <c r="C399" s="65"/>
      <c r="D399" s="65"/>
      <c r="E399" s="65"/>
      <c r="F399" s="65"/>
      <c r="G399" s="65"/>
      <c r="H399" s="65"/>
      <c r="I399" s="43" t="s">
        <v>95</v>
      </c>
      <c r="J399" s="261" t="s">
        <v>171</v>
      </c>
      <c r="K399" s="294" t="s">
        <v>310</v>
      </c>
      <c r="L399" s="261" t="s">
        <v>167</v>
      </c>
      <c r="M399" s="291" t="s">
        <v>407</v>
      </c>
      <c r="N399" s="291" t="s">
        <v>394</v>
      </c>
      <c r="O399" s="261" t="s">
        <v>169</v>
      </c>
      <c r="P399" s="387" t="s">
        <v>425</v>
      </c>
      <c r="Q399" s="388" t="s">
        <v>445</v>
      </c>
      <c r="R399" s="65"/>
      <c r="S399" s="46" t="s">
        <v>163</v>
      </c>
      <c r="T399" s="65"/>
      <c r="U399" s="65"/>
      <c r="V399" s="65"/>
      <c r="W399" s="65"/>
      <c r="X399" s="65"/>
      <c r="Y399" s="65"/>
      <c r="Z399" s="29">
        <v>6</v>
      </c>
    </row>
    <row r="400" spans="1:26" x14ac:dyDescent="0.25">
      <c r="A400" s="226" t="s">
        <v>210</v>
      </c>
      <c r="B400" s="29">
        <v>7</v>
      </c>
      <c r="C400" s="65"/>
      <c r="D400" s="65"/>
      <c r="E400" s="65"/>
      <c r="F400" s="65"/>
      <c r="G400" s="65"/>
      <c r="H400" s="65"/>
      <c r="I400" s="65"/>
      <c r="J400" s="65"/>
      <c r="K400" s="65"/>
      <c r="L400" s="48" t="s">
        <v>198</v>
      </c>
      <c r="M400" s="65"/>
      <c r="N400" s="383" t="s">
        <v>88</v>
      </c>
      <c r="O400" s="380" t="s">
        <v>92</v>
      </c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29">
        <v>7</v>
      </c>
    </row>
    <row r="401" spans="1:26" x14ac:dyDescent="0.25">
      <c r="A401" s="227" t="s">
        <v>211</v>
      </c>
      <c r="B401" s="29">
        <v>1</v>
      </c>
      <c r="C401" s="65" t="s">
        <v>227</v>
      </c>
      <c r="D401" s="301" t="s">
        <v>173</v>
      </c>
      <c r="E401" s="301" t="s">
        <v>303</v>
      </c>
      <c r="F401" s="290" t="s">
        <v>436</v>
      </c>
      <c r="G401" s="299" t="s">
        <v>427</v>
      </c>
      <c r="H401" s="276" t="s">
        <v>300</v>
      </c>
      <c r="I401" s="155" t="s">
        <v>181</v>
      </c>
      <c r="J401" s="299" t="s">
        <v>426</v>
      </c>
      <c r="K401" s="261" t="s">
        <v>170</v>
      </c>
      <c r="L401" s="387" t="s">
        <v>425</v>
      </c>
      <c r="M401" s="43" t="s">
        <v>95</v>
      </c>
      <c r="N401" s="155" t="s">
        <v>180</v>
      </c>
      <c r="O401" s="183" t="s">
        <v>273</v>
      </c>
      <c r="P401" s="261" t="s">
        <v>168</v>
      </c>
      <c r="Q401" s="262" t="s">
        <v>178</v>
      </c>
      <c r="R401" s="261" t="s">
        <v>167</v>
      </c>
      <c r="S401" s="395" t="s">
        <v>413</v>
      </c>
      <c r="T401" s="37"/>
      <c r="U401" s="37"/>
      <c r="V401" s="37"/>
      <c r="W401" s="37"/>
      <c r="X401" s="37"/>
      <c r="Y401" s="37"/>
      <c r="Z401" s="29">
        <v>1</v>
      </c>
    </row>
    <row r="402" spans="1:26" x14ac:dyDescent="0.25">
      <c r="A402" s="227" t="s">
        <v>211</v>
      </c>
      <c r="B402" s="29">
        <v>2</v>
      </c>
      <c r="C402" s="303" t="s">
        <v>30</v>
      </c>
      <c r="D402" s="301" t="s">
        <v>172</v>
      </c>
      <c r="E402" s="301" t="s">
        <v>302</v>
      </c>
      <c r="F402" s="155" t="s">
        <v>181</v>
      </c>
      <c r="G402" s="303" t="s">
        <v>182</v>
      </c>
      <c r="H402" s="299" t="s">
        <v>427</v>
      </c>
      <c r="I402" s="306" t="s">
        <v>141</v>
      </c>
      <c r="J402" s="155" t="s">
        <v>180</v>
      </c>
      <c r="K402" s="261" t="s">
        <v>171</v>
      </c>
      <c r="L402" s="46" t="s">
        <v>196</v>
      </c>
      <c r="M402" s="387" t="s">
        <v>425</v>
      </c>
      <c r="N402" s="43" t="s">
        <v>95</v>
      </c>
      <c r="O402" s="65" t="s">
        <v>227</v>
      </c>
      <c r="P402" s="261" t="s">
        <v>169</v>
      </c>
      <c r="Q402" s="262" t="s">
        <v>179</v>
      </c>
      <c r="R402" s="299" t="s">
        <v>426</v>
      </c>
      <c r="S402" s="395" t="s">
        <v>456</v>
      </c>
      <c r="T402" s="37"/>
      <c r="U402" s="37"/>
      <c r="V402" s="37"/>
      <c r="W402" s="291" t="s">
        <v>389</v>
      </c>
      <c r="X402" s="291" t="s">
        <v>367</v>
      </c>
      <c r="Y402" s="291" t="s">
        <v>394</v>
      </c>
      <c r="Z402" s="29">
        <v>2</v>
      </c>
    </row>
    <row r="403" spans="1:26" x14ac:dyDescent="0.25">
      <c r="A403" s="227" t="s">
        <v>211</v>
      </c>
      <c r="B403" s="29">
        <v>3</v>
      </c>
      <c r="C403" s="301" t="s">
        <v>172</v>
      </c>
      <c r="D403" s="65" t="s">
        <v>227</v>
      </c>
      <c r="E403" s="306" t="s">
        <v>142</v>
      </c>
      <c r="F403" s="299" t="s">
        <v>427</v>
      </c>
      <c r="G403" s="262" t="s">
        <v>178</v>
      </c>
      <c r="H403" s="261" t="s">
        <v>168</v>
      </c>
      <c r="I403" s="387" t="s">
        <v>425</v>
      </c>
      <c r="J403" s="261" t="s">
        <v>170</v>
      </c>
      <c r="K403" s="155" t="s">
        <v>181</v>
      </c>
      <c r="L403" s="155" t="s">
        <v>180</v>
      </c>
      <c r="M403" s="306" t="s">
        <v>141</v>
      </c>
      <c r="N403" s="183" t="s">
        <v>273</v>
      </c>
      <c r="O403" s="292" t="s">
        <v>386</v>
      </c>
      <c r="P403" s="292" t="s">
        <v>394</v>
      </c>
      <c r="Q403" s="46" t="s">
        <v>163</v>
      </c>
      <c r="R403" s="262" t="s">
        <v>174</v>
      </c>
      <c r="S403" s="297" t="s">
        <v>455</v>
      </c>
      <c r="T403" s="37"/>
      <c r="U403" s="37"/>
      <c r="V403" s="290" t="s">
        <v>435</v>
      </c>
      <c r="W403" s="37"/>
      <c r="X403" s="37"/>
      <c r="Y403" s="37"/>
      <c r="Z403" s="29">
        <v>3</v>
      </c>
    </row>
    <row r="404" spans="1:26" x14ac:dyDescent="0.25">
      <c r="A404" s="227" t="s">
        <v>211</v>
      </c>
      <c r="B404" s="29">
        <v>4</v>
      </c>
      <c r="C404" s="301" t="s">
        <v>173</v>
      </c>
      <c r="D404" s="306" t="s">
        <v>142</v>
      </c>
      <c r="E404" s="65" t="s">
        <v>227</v>
      </c>
      <c r="F404" s="276" t="s">
        <v>300</v>
      </c>
      <c r="G404" s="262" t="s">
        <v>179</v>
      </c>
      <c r="H404" s="303" t="s">
        <v>182</v>
      </c>
      <c r="I404" s="299" t="s">
        <v>426</v>
      </c>
      <c r="J404" s="261" t="s">
        <v>171</v>
      </c>
      <c r="K404" s="46" t="s">
        <v>197</v>
      </c>
      <c r="L404" s="261" t="s">
        <v>167</v>
      </c>
      <c r="M404" s="291" t="s">
        <v>407</v>
      </c>
      <c r="N404" s="291" t="s">
        <v>394</v>
      </c>
      <c r="O404" s="293" t="s">
        <v>365</v>
      </c>
      <c r="P404" s="155" t="s">
        <v>181</v>
      </c>
      <c r="Q404" s="382" t="s">
        <v>449</v>
      </c>
      <c r="R404" s="262" t="s">
        <v>175</v>
      </c>
      <c r="S404" s="43" t="s">
        <v>95</v>
      </c>
      <c r="T404" s="37"/>
      <c r="U404" s="37"/>
      <c r="V404" s="37"/>
      <c r="W404" s="37"/>
      <c r="X404" s="37"/>
      <c r="Y404" s="37"/>
      <c r="Z404" s="29">
        <v>4</v>
      </c>
    </row>
    <row r="405" spans="1:26" x14ac:dyDescent="0.25">
      <c r="A405" s="227" t="s">
        <v>211</v>
      </c>
      <c r="B405" s="29">
        <v>5</v>
      </c>
      <c r="C405" s="291" t="s">
        <v>364</v>
      </c>
      <c r="D405" s="291" t="s">
        <v>404</v>
      </c>
      <c r="E405" s="290" t="s">
        <v>367</v>
      </c>
      <c r="F405" s="262" t="s">
        <v>174</v>
      </c>
      <c r="G405" s="302" t="s">
        <v>166</v>
      </c>
      <c r="H405" s="262" t="s">
        <v>178</v>
      </c>
      <c r="I405" s="261" t="s">
        <v>170</v>
      </c>
      <c r="J405" s="306" t="s">
        <v>143</v>
      </c>
      <c r="K405" s="288" t="s">
        <v>428</v>
      </c>
      <c r="L405" s="43" t="s">
        <v>95</v>
      </c>
      <c r="M405" s="303" t="s">
        <v>182</v>
      </c>
      <c r="N405" s="387" t="s">
        <v>425</v>
      </c>
      <c r="O405" s="306" t="s">
        <v>142</v>
      </c>
      <c r="P405" s="294" t="s">
        <v>310</v>
      </c>
      <c r="Q405" s="381" t="s">
        <v>451</v>
      </c>
      <c r="R405" s="155" t="s">
        <v>180</v>
      </c>
      <c r="S405" s="301" t="s">
        <v>176</v>
      </c>
      <c r="T405" s="37"/>
      <c r="U405" s="37"/>
      <c r="V405" s="37"/>
      <c r="W405" s="37"/>
      <c r="X405" s="37"/>
      <c r="Y405" s="37"/>
      <c r="Z405" s="29">
        <v>5</v>
      </c>
    </row>
    <row r="406" spans="1:26" x14ac:dyDescent="0.25">
      <c r="A406" s="227" t="s">
        <v>211</v>
      </c>
      <c r="B406" s="29">
        <v>6</v>
      </c>
      <c r="C406" s="306" t="s">
        <v>142</v>
      </c>
      <c r="D406" s="303" t="s">
        <v>30</v>
      </c>
      <c r="E406" s="303" t="s">
        <v>182</v>
      </c>
      <c r="F406" s="262" t="s">
        <v>175</v>
      </c>
      <c r="G406" s="302" t="s">
        <v>164</v>
      </c>
      <c r="H406" s="262" t="s">
        <v>179</v>
      </c>
      <c r="I406" s="261" t="s">
        <v>171</v>
      </c>
      <c r="J406" s="387" t="s">
        <v>425</v>
      </c>
      <c r="K406" s="299" t="s">
        <v>426</v>
      </c>
      <c r="L406" s="290" t="s">
        <v>204</v>
      </c>
      <c r="M406" s="288" t="s">
        <v>428</v>
      </c>
      <c r="N406" s="301" t="s">
        <v>302</v>
      </c>
      <c r="O406" s="155" t="s">
        <v>181</v>
      </c>
      <c r="P406" s="294" t="s">
        <v>64</v>
      </c>
      <c r="Q406" s="393" t="s">
        <v>476</v>
      </c>
      <c r="R406" s="43" t="s">
        <v>95</v>
      </c>
      <c r="S406" s="301" t="s">
        <v>177</v>
      </c>
      <c r="T406" s="65"/>
      <c r="U406" s="65"/>
      <c r="V406" s="65"/>
      <c r="W406" s="65"/>
      <c r="X406" s="65"/>
      <c r="Y406" s="65"/>
      <c r="Z406" s="29">
        <v>6</v>
      </c>
    </row>
    <row r="407" spans="1:26" x14ac:dyDescent="0.25">
      <c r="A407" s="227" t="s">
        <v>211</v>
      </c>
      <c r="B407" s="29">
        <v>7</v>
      </c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46" t="s">
        <v>197</v>
      </c>
      <c r="N407" s="65"/>
      <c r="O407" s="48" t="s">
        <v>198</v>
      </c>
      <c r="P407" s="65"/>
      <c r="Q407" s="65"/>
      <c r="R407" s="65"/>
      <c r="S407" s="308" t="s">
        <v>199</v>
      </c>
      <c r="T407" s="65"/>
      <c r="U407" s="65"/>
      <c r="V407" s="65"/>
      <c r="W407" s="65"/>
      <c r="X407" s="65"/>
      <c r="Y407" s="65"/>
      <c r="Z407" s="29">
        <v>7</v>
      </c>
    </row>
    <row r="408" spans="1:26" x14ac:dyDescent="0.25">
      <c r="A408" s="228" t="s">
        <v>212</v>
      </c>
      <c r="B408" s="29">
        <v>1</v>
      </c>
      <c r="C408" s="261" t="s">
        <v>170</v>
      </c>
      <c r="D408" s="295" t="s">
        <v>339</v>
      </c>
      <c r="E408" s="261" t="s">
        <v>167</v>
      </c>
      <c r="F408" s="155" t="s">
        <v>181</v>
      </c>
      <c r="G408" s="303" t="s">
        <v>182</v>
      </c>
      <c r="H408" s="48" t="s">
        <v>199</v>
      </c>
      <c r="I408" s="262" t="s">
        <v>178</v>
      </c>
      <c r="J408" s="299" t="s">
        <v>426</v>
      </c>
      <c r="K408" s="306" t="s">
        <v>141</v>
      </c>
      <c r="L408" s="183" t="s">
        <v>273</v>
      </c>
      <c r="M408" s="302" t="s">
        <v>166</v>
      </c>
      <c r="N408" s="301" t="s">
        <v>303</v>
      </c>
      <c r="O408" s="289" t="s">
        <v>438</v>
      </c>
      <c r="P408" s="262" t="s">
        <v>174</v>
      </c>
      <c r="Q408" s="382" t="s">
        <v>449</v>
      </c>
      <c r="R408" s="394" t="s">
        <v>350</v>
      </c>
      <c r="S408" s="290" t="s">
        <v>204</v>
      </c>
      <c r="T408" s="51"/>
      <c r="U408" s="51"/>
      <c r="V408" s="51"/>
      <c r="W408" s="51"/>
      <c r="X408" s="51"/>
      <c r="Y408" s="51"/>
      <c r="Z408" s="29">
        <v>1</v>
      </c>
    </row>
    <row r="409" spans="1:26" x14ac:dyDescent="0.25">
      <c r="A409" s="228" t="s">
        <v>212</v>
      </c>
      <c r="B409" s="29">
        <v>2</v>
      </c>
      <c r="C409" s="261" t="s">
        <v>171</v>
      </c>
      <c r="D409" s="301" t="s">
        <v>172</v>
      </c>
      <c r="E409" s="261" t="s">
        <v>165</v>
      </c>
      <c r="F409" s="306" t="s">
        <v>141</v>
      </c>
      <c r="G409" s="46" t="s">
        <v>196</v>
      </c>
      <c r="H409" s="303" t="s">
        <v>182</v>
      </c>
      <c r="I409" s="262" t="s">
        <v>179</v>
      </c>
      <c r="J409" s="155" t="s">
        <v>180</v>
      </c>
      <c r="K409" s="299" t="s">
        <v>426</v>
      </c>
      <c r="L409" s="262" t="s">
        <v>174</v>
      </c>
      <c r="M409" s="288" t="s">
        <v>428</v>
      </c>
      <c r="N409" s="301" t="s">
        <v>302</v>
      </c>
      <c r="O409" s="155" t="s">
        <v>181</v>
      </c>
      <c r="P409" s="387" t="s">
        <v>425</v>
      </c>
      <c r="Q409" s="306" t="s">
        <v>142</v>
      </c>
      <c r="R409" s="394" t="s">
        <v>349</v>
      </c>
      <c r="S409" s="261" t="s">
        <v>168</v>
      </c>
      <c r="T409" s="291" t="s">
        <v>389</v>
      </c>
      <c r="U409" s="291" t="s">
        <v>366</v>
      </c>
      <c r="V409" s="51"/>
      <c r="W409" s="51"/>
      <c r="X409" s="51"/>
      <c r="Y409" s="51"/>
      <c r="Z409" s="29">
        <v>2</v>
      </c>
    </row>
    <row r="410" spans="1:26" x14ac:dyDescent="0.25">
      <c r="A410" s="228" t="s">
        <v>212</v>
      </c>
      <c r="B410" s="29">
        <v>3</v>
      </c>
      <c r="C410" s="295" t="s">
        <v>339</v>
      </c>
      <c r="D410" s="301" t="s">
        <v>173</v>
      </c>
      <c r="E410" s="301" t="s">
        <v>302</v>
      </c>
      <c r="F410" s="261" t="s">
        <v>170</v>
      </c>
      <c r="G410" s="291" t="s">
        <v>394</v>
      </c>
      <c r="H410" s="291" t="s">
        <v>158</v>
      </c>
      <c r="I410" s="183" t="s">
        <v>273</v>
      </c>
      <c r="J410" s="293" t="s">
        <v>365</v>
      </c>
      <c r="K410" s="301" t="s">
        <v>176</v>
      </c>
      <c r="L410" s="387" t="s">
        <v>425</v>
      </c>
      <c r="M410" s="299" t="s">
        <v>427</v>
      </c>
      <c r="N410" s="155" t="s">
        <v>180</v>
      </c>
      <c r="O410" s="46" t="s">
        <v>196</v>
      </c>
      <c r="P410" s="155" t="s">
        <v>181</v>
      </c>
      <c r="Q410" s="261" t="s">
        <v>167</v>
      </c>
      <c r="R410" s="299" t="s">
        <v>426</v>
      </c>
      <c r="S410" s="261" t="s">
        <v>169</v>
      </c>
      <c r="T410" s="37"/>
      <c r="U410" s="37"/>
      <c r="V410" s="37"/>
      <c r="W410" s="37"/>
      <c r="X410" s="37"/>
      <c r="Y410" s="37"/>
      <c r="Z410" s="29">
        <v>3</v>
      </c>
    </row>
    <row r="411" spans="1:26" x14ac:dyDescent="0.25">
      <c r="A411" s="228" t="s">
        <v>212</v>
      </c>
      <c r="B411" s="29">
        <v>4</v>
      </c>
      <c r="C411" s="301" t="s">
        <v>172</v>
      </c>
      <c r="D411" s="303" t="s">
        <v>30</v>
      </c>
      <c r="E411" s="301" t="s">
        <v>303</v>
      </c>
      <c r="F411" s="261" t="s">
        <v>171</v>
      </c>
      <c r="G411" s="306" t="s">
        <v>143</v>
      </c>
      <c r="H411" s="262" t="s">
        <v>178</v>
      </c>
      <c r="I411" s="292" t="s">
        <v>392</v>
      </c>
      <c r="J411" s="292" t="s">
        <v>283</v>
      </c>
      <c r="K411" s="292" t="s">
        <v>393</v>
      </c>
      <c r="L411" s="262" t="s">
        <v>175</v>
      </c>
      <c r="M411" s="303" t="s">
        <v>182</v>
      </c>
      <c r="N411" s="261" t="s">
        <v>168</v>
      </c>
      <c r="O411" s="387" t="s">
        <v>425</v>
      </c>
      <c r="P411" s="276" t="s">
        <v>300</v>
      </c>
      <c r="Q411" s="261" t="s">
        <v>165</v>
      </c>
      <c r="R411" s="155" t="s">
        <v>180</v>
      </c>
      <c r="S411" s="155" t="s">
        <v>181</v>
      </c>
      <c r="T411" s="37"/>
      <c r="U411" s="37"/>
      <c r="V411" s="37"/>
      <c r="W411" s="37"/>
      <c r="X411" s="37"/>
      <c r="Y411" s="37"/>
      <c r="Z411" s="29">
        <v>4</v>
      </c>
    </row>
    <row r="412" spans="1:26" x14ac:dyDescent="0.25">
      <c r="A412" s="228" t="s">
        <v>212</v>
      </c>
      <c r="B412" s="29">
        <v>5</v>
      </c>
      <c r="C412" s="301" t="s">
        <v>173</v>
      </c>
      <c r="D412" s="261" t="s">
        <v>167</v>
      </c>
      <c r="E412" s="303" t="s">
        <v>182</v>
      </c>
      <c r="F412" s="262" t="s">
        <v>174</v>
      </c>
      <c r="G412" s="262" t="s">
        <v>178</v>
      </c>
      <c r="H412" s="261" t="s">
        <v>169</v>
      </c>
      <c r="I412" s="46" t="s">
        <v>196</v>
      </c>
      <c r="J412" s="46" t="s">
        <v>197</v>
      </c>
      <c r="K412" s="155" t="s">
        <v>181</v>
      </c>
      <c r="L412" s="155" t="s">
        <v>180</v>
      </c>
      <c r="M412" s="306" t="s">
        <v>141</v>
      </c>
      <c r="N412" s="387" t="s">
        <v>425</v>
      </c>
      <c r="O412" s="301" t="s">
        <v>302</v>
      </c>
      <c r="P412" s="289" t="s">
        <v>438</v>
      </c>
      <c r="Q412" s="291" t="s">
        <v>391</v>
      </c>
      <c r="R412" s="291" t="s">
        <v>367</v>
      </c>
      <c r="S412" s="380" t="s">
        <v>452</v>
      </c>
      <c r="T412" s="37"/>
      <c r="U412" s="37"/>
      <c r="V412" s="37"/>
      <c r="W412" s="37"/>
      <c r="X412" s="37"/>
      <c r="Y412" s="37"/>
      <c r="Z412" s="29">
        <v>5</v>
      </c>
    </row>
    <row r="413" spans="1:26" x14ac:dyDescent="0.25">
      <c r="A413" s="228" t="s">
        <v>212</v>
      </c>
      <c r="B413" s="29">
        <v>6</v>
      </c>
      <c r="C413" s="303" t="s">
        <v>30</v>
      </c>
      <c r="D413" s="261" t="s">
        <v>165</v>
      </c>
      <c r="E413" s="295" t="s">
        <v>339</v>
      </c>
      <c r="F413" s="262" t="s">
        <v>175</v>
      </c>
      <c r="G413" s="302" t="s">
        <v>166</v>
      </c>
      <c r="H413" s="261" t="s">
        <v>168</v>
      </c>
      <c r="I413" s="155" t="s">
        <v>181</v>
      </c>
      <c r="J413" s="183" t="s">
        <v>273</v>
      </c>
      <c r="K413" s="301" t="s">
        <v>177</v>
      </c>
      <c r="L413" s="306" t="s">
        <v>141</v>
      </c>
      <c r="M413" s="387" t="s">
        <v>425</v>
      </c>
      <c r="N413" s="299" t="s">
        <v>427</v>
      </c>
      <c r="O413" s="291" t="s">
        <v>385</v>
      </c>
      <c r="P413" s="291" t="s">
        <v>394</v>
      </c>
      <c r="Q413" s="392" t="s">
        <v>446</v>
      </c>
      <c r="R413" s="306" t="s">
        <v>142</v>
      </c>
      <c r="S413" s="46" t="s">
        <v>163</v>
      </c>
      <c r="T413" s="65"/>
      <c r="U413" s="65"/>
      <c r="V413" s="65"/>
      <c r="W413" s="65"/>
      <c r="X413" s="65"/>
      <c r="Y413" s="65"/>
      <c r="Z413" s="29">
        <v>6</v>
      </c>
    </row>
    <row r="414" spans="1:26" x14ac:dyDescent="0.25">
      <c r="A414" s="228" t="s">
        <v>212</v>
      </c>
      <c r="B414" s="29">
        <v>7</v>
      </c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380" t="s">
        <v>92</v>
      </c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29">
        <v>7</v>
      </c>
    </row>
    <row r="415" spans="1:26" x14ac:dyDescent="0.25">
      <c r="A415" s="229" t="s">
        <v>213</v>
      </c>
      <c r="B415" s="29">
        <v>1</v>
      </c>
      <c r="C415" s="303" t="s">
        <v>30</v>
      </c>
      <c r="D415" s="306" t="s">
        <v>142</v>
      </c>
      <c r="E415" s="303" t="s">
        <v>182</v>
      </c>
      <c r="F415" s="65" t="s">
        <v>227</v>
      </c>
      <c r="G415" s="293" t="s">
        <v>371</v>
      </c>
      <c r="H415" s="306" t="s">
        <v>143</v>
      </c>
      <c r="I415" s="48" t="s">
        <v>198</v>
      </c>
      <c r="J415" s="48" t="s">
        <v>199</v>
      </c>
      <c r="K415" s="155" t="s">
        <v>181</v>
      </c>
      <c r="L415" s="299" t="s">
        <v>426</v>
      </c>
      <c r="M415" s="299" t="s">
        <v>427</v>
      </c>
      <c r="N415" s="306" t="s">
        <v>141</v>
      </c>
      <c r="O415" s="43" t="s">
        <v>95</v>
      </c>
      <c r="P415" s="262" t="s">
        <v>174</v>
      </c>
      <c r="Q415" s="262" t="s">
        <v>179</v>
      </c>
      <c r="R415" s="155" t="s">
        <v>180</v>
      </c>
      <c r="S415" s="34" t="s">
        <v>91</v>
      </c>
      <c r="T415" s="291" t="s">
        <v>389</v>
      </c>
      <c r="U415" s="291" t="s">
        <v>366</v>
      </c>
      <c r="V415" s="37"/>
      <c r="W415" s="37"/>
      <c r="X415" s="37"/>
      <c r="Y415" s="37"/>
      <c r="Z415" s="29">
        <v>1</v>
      </c>
    </row>
    <row r="416" spans="1:26" x14ac:dyDescent="0.25">
      <c r="A416" s="229" t="s">
        <v>213</v>
      </c>
      <c r="B416" s="29">
        <v>2</v>
      </c>
      <c r="C416" s="48" t="s">
        <v>198</v>
      </c>
      <c r="D416" s="303" t="s">
        <v>30</v>
      </c>
      <c r="E416" s="43" t="s">
        <v>96</v>
      </c>
      <c r="F416" s="65" t="s">
        <v>227</v>
      </c>
      <c r="G416" s="292" t="s">
        <v>293</v>
      </c>
      <c r="H416" s="292" t="s">
        <v>158</v>
      </c>
      <c r="I416" s="262" t="s">
        <v>178</v>
      </c>
      <c r="J416" s="306" t="s">
        <v>143</v>
      </c>
      <c r="K416" s="48" t="s">
        <v>199</v>
      </c>
      <c r="L416" s="155" t="s">
        <v>180</v>
      </c>
      <c r="M416" s="303" t="s">
        <v>182</v>
      </c>
      <c r="N416" s="301" t="s">
        <v>303</v>
      </c>
      <c r="O416" s="276" t="s">
        <v>300</v>
      </c>
      <c r="P416" s="262" t="s">
        <v>175</v>
      </c>
      <c r="Q416" s="380" t="s">
        <v>452</v>
      </c>
      <c r="R416" s="387" t="s">
        <v>425</v>
      </c>
      <c r="S416" s="155" t="s">
        <v>181</v>
      </c>
      <c r="T416" s="37"/>
      <c r="U416" s="37"/>
      <c r="V416" s="290" t="s">
        <v>435</v>
      </c>
      <c r="W416" s="37"/>
      <c r="X416" s="37"/>
      <c r="Y416" s="37"/>
      <c r="Z416" s="29">
        <v>2</v>
      </c>
    </row>
    <row r="417" spans="1:26" x14ac:dyDescent="0.25">
      <c r="A417" s="229" t="s">
        <v>213</v>
      </c>
      <c r="B417" s="29">
        <v>3</v>
      </c>
      <c r="C417" s="306" t="s">
        <v>142</v>
      </c>
      <c r="D417" s="301" t="s">
        <v>172</v>
      </c>
      <c r="E417" s="308" t="s">
        <v>432</v>
      </c>
      <c r="F417" s="293" t="s">
        <v>440</v>
      </c>
      <c r="G417" s="48" t="s">
        <v>198</v>
      </c>
      <c r="H417" s="303" t="s">
        <v>182</v>
      </c>
      <c r="I417" s="299" t="s">
        <v>426</v>
      </c>
      <c r="J417" s="155" t="s">
        <v>180</v>
      </c>
      <c r="K417" s="301" t="s">
        <v>176</v>
      </c>
      <c r="L417" s="306" t="s">
        <v>141</v>
      </c>
      <c r="M417" s="65" t="s">
        <v>227</v>
      </c>
      <c r="N417" s="183" t="s">
        <v>273</v>
      </c>
      <c r="O417" s="301" t="s">
        <v>302</v>
      </c>
      <c r="P417" s="155" t="s">
        <v>181</v>
      </c>
      <c r="Q417" s="43" t="s">
        <v>95</v>
      </c>
      <c r="R417" s="262" t="s">
        <v>175</v>
      </c>
      <c r="S417" s="387" t="s">
        <v>425</v>
      </c>
      <c r="T417" s="37"/>
      <c r="U417" s="37"/>
      <c r="V417" s="37"/>
      <c r="W417" s="291" t="s">
        <v>389</v>
      </c>
      <c r="X417" s="291" t="s">
        <v>367</v>
      </c>
      <c r="Y417" s="291" t="s">
        <v>394</v>
      </c>
      <c r="Z417" s="29">
        <v>3</v>
      </c>
    </row>
    <row r="418" spans="1:26" x14ac:dyDescent="0.25">
      <c r="A418" s="229" t="s">
        <v>213</v>
      </c>
      <c r="B418" s="29">
        <v>4</v>
      </c>
      <c r="C418" s="291" t="s">
        <v>364</v>
      </c>
      <c r="D418" s="291" t="s">
        <v>404</v>
      </c>
      <c r="E418" s="290" t="s">
        <v>367</v>
      </c>
      <c r="F418" s="46" t="s">
        <v>196</v>
      </c>
      <c r="G418" s="303" t="s">
        <v>182</v>
      </c>
      <c r="H418" s="294" t="s">
        <v>64</v>
      </c>
      <c r="I418" s="155" t="s">
        <v>181</v>
      </c>
      <c r="J418" s="262" t="s">
        <v>178</v>
      </c>
      <c r="K418" s="276" t="s">
        <v>300</v>
      </c>
      <c r="L418" s="262" t="s">
        <v>174</v>
      </c>
      <c r="M418" s="43" t="s">
        <v>95</v>
      </c>
      <c r="N418" s="299" t="s">
        <v>427</v>
      </c>
      <c r="O418" s="301" t="s">
        <v>303</v>
      </c>
      <c r="P418" s="306" t="s">
        <v>142</v>
      </c>
      <c r="Q418" s="382" t="s">
        <v>449</v>
      </c>
      <c r="R418" s="66" t="s">
        <v>103</v>
      </c>
      <c r="S418" s="381" t="s">
        <v>453</v>
      </c>
      <c r="T418" s="37"/>
      <c r="U418" s="37"/>
      <c r="V418" s="37"/>
      <c r="W418" s="37"/>
      <c r="X418" s="37"/>
      <c r="Y418" s="37"/>
      <c r="Z418" s="29">
        <v>4</v>
      </c>
    </row>
    <row r="419" spans="1:26" x14ac:dyDescent="0.25">
      <c r="A419" s="229" t="s">
        <v>213</v>
      </c>
      <c r="B419" s="29">
        <v>5</v>
      </c>
      <c r="C419" s="301" t="s">
        <v>172</v>
      </c>
      <c r="D419" s="308" t="s">
        <v>432</v>
      </c>
      <c r="E419" s="301" t="s">
        <v>302</v>
      </c>
      <c r="F419" s="292" t="s">
        <v>441</v>
      </c>
      <c r="G419" s="306" t="s">
        <v>143</v>
      </c>
      <c r="H419" s="65" t="s">
        <v>227</v>
      </c>
      <c r="I419" s="276" t="s">
        <v>300</v>
      </c>
      <c r="J419" s="262" t="s">
        <v>179</v>
      </c>
      <c r="K419" s="387" t="s">
        <v>425</v>
      </c>
      <c r="L419" s="46" t="s">
        <v>196</v>
      </c>
      <c r="M419" s="301" t="s">
        <v>174</v>
      </c>
      <c r="N419" s="46" t="s">
        <v>197</v>
      </c>
      <c r="O419" s="155" t="s">
        <v>181</v>
      </c>
      <c r="P419" s="43" t="s">
        <v>95</v>
      </c>
      <c r="Q419" s="381" t="s">
        <v>477</v>
      </c>
      <c r="R419" s="183" t="s">
        <v>273</v>
      </c>
      <c r="S419" s="306" t="s">
        <v>142</v>
      </c>
      <c r="T419" s="37"/>
      <c r="U419" s="37"/>
      <c r="V419" s="37"/>
      <c r="W419" s="37"/>
      <c r="X419" s="37"/>
      <c r="Y419" s="37"/>
      <c r="Z419" s="29">
        <v>5</v>
      </c>
    </row>
    <row r="420" spans="1:26" x14ac:dyDescent="0.25">
      <c r="A420" s="229" t="s">
        <v>213</v>
      </c>
      <c r="B420" s="29">
        <v>6</v>
      </c>
      <c r="C420" s="65"/>
      <c r="D420" s="65"/>
      <c r="E420" s="65"/>
      <c r="F420" s="155" t="s">
        <v>181</v>
      </c>
      <c r="G420" s="276" t="s">
        <v>300</v>
      </c>
      <c r="H420" s="294" t="s">
        <v>310</v>
      </c>
      <c r="I420" s="291" t="s">
        <v>392</v>
      </c>
      <c r="J420" s="291" t="s">
        <v>437</v>
      </c>
      <c r="K420" s="291" t="s">
        <v>393</v>
      </c>
      <c r="L420" s="183" t="s">
        <v>273</v>
      </c>
      <c r="M420" s="262" t="s">
        <v>175</v>
      </c>
      <c r="N420" s="155" t="s">
        <v>180</v>
      </c>
      <c r="O420" s="387" t="s">
        <v>425</v>
      </c>
      <c r="P420" s="46" t="s">
        <v>196</v>
      </c>
      <c r="Q420" s="306" t="s">
        <v>142</v>
      </c>
      <c r="R420" s="65"/>
      <c r="S420" s="381" t="s">
        <v>93</v>
      </c>
      <c r="T420" s="65"/>
      <c r="U420" s="65"/>
      <c r="V420" s="65"/>
      <c r="W420" s="65"/>
      <c r="X420" s="65"/>
      <c r="Y420" s="65"/>
      <c r="Z420" s="29">
        <v>6</v>
      </c>
    </row>
    <row r="421" spans="1:26" x14ac:dyDescent="0.25">
      <c r="A421" s="229" t="s">
        <v>213</v>
      </c>
      <c r="B421" s="29">
        <v>7</v>
      </c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48" t="s">
        <v>198</v>
      </c>
      <c r="R421" s="65"/>
      <c r="S421" s="65"/>
      <c r="T421" s="65"/>
      <c r="U421" s="65"/>
      <c r="V421" s="65"/>
      <c r="W421" s="65"/>
      <c r="X421" s="65"/>
      <c r="Y421" s="65"/>
      <c r="Z421" s="29">
        <v>7</v>
      </c>
    </row>
    <row r="422" spans="1:26" x14ac:dyDescent="0.25">
      <c r="A422" s="230" t="s">
        <v>214</v>
      </c>
      <c r="B422" s="29">
        <v>1</v>
      </c>
      <c r="C422" s="46" t="s">
        <v>196</v>
      </c>
      <c r="D422" s="43" t="s">
        <v>96</v>
      </c>
      <c r="E422" s="307" t="s">
        <v>431</v>
      </c>
      <c r="F422" s="262" t="s">
        <v>174</v>
      </c>
      <c r="G422" s="65" t="s">
        <v>227</v>
      </c>
      <c r="H422" s="302" t="s">
        <v>169</v>
      </c>
      <c r="I422" s="261" t="s">
        <v>170</v>
      </c>
      <c r="J422" s="262" t="s">
        <v>178</v>
      </c>
      <c r="K422" s="387" t="s">
        <v>425</v>
      </c>
      <c r="L422" s="155" t="s">
        <v>180</v>
      </c>
      <c r="M422" s="293" t="s">
        <v>283</v>
      </c>
      <c r="N422" s="306" t="s">
        <v>141</v>
      </c>
      <c r="O422" s="306" t="s">
        <v>142</v>
      </c>
      <c r="P422" s="155" t="s">
        <v>181</v>
      </c>
      <c r="Q422" s="381" t="s">
        <v>451</v>
      </c>
      <c r="R422" s="261" t="s">
        <v>167</v>
      </c>
      <c r="S422" s="301" t="s">
        <v>176</v>
      </c>
      <c r="T422" s="37"/>
      <c r="U422" s="37"/>
      <c r="V422" s="37"/>
      <c r="W422" s="37"/>
      <c r="X422" s="37"/>
      <c r="Y422" s="37"/>
      <c r="Z422" s="29">
        <v>1</v>
      </c>
    </row>
    <row r="423" spans="1:26" x14ac:dyDescent="0.25">
      <c r="A423" s="230" t="s">
        <v>214</v>
      </c>
      <c r="B423" s="29">
        <v>2</v>
      </c>
      <c r="C423" s="43" t="s">
        <v>96</v>
      </c>
      <c r="D423" s="303" t="s">
        <v>30</v>
      </c>
      <c r="E423" s="303" t="s">
        <v>182</v>
      </c>
      <c r="F423" s="306" t="s">
        <v>141</v>
      </c>
      <c r="G423" s="65" t="s">
        <v>227</v>
      </c>
      <c r="H423" s="262" t="s">
        <v>178</v>
      </c>
      <c r="I423" s="261" t="s">
        <v>171</v>
      </c>
      <c r="J423" s="387" t="s">
        <v>425</v>
      </c>
      <c r="K423" s="46" t="s">
        <v>197</v>
      </c>
      <c r="L423" s="299" t="s">
        <v>426</v>
      </c>
      <c r="M423" s="292" t="s">
        <v>443</v>
      </c>
      <c r="N423" s="292" t="s">
        <v>394</v>
      </c>
      <c r="O423" s="155" t="s">
        <v>181</v>
      </c>
      <c r="P423" s="261" t="s">
        <v>169</v>
      </c>
      <c r="Q423" s="382" t="s">
        <v>449</v>
      </c>
      <c r="R423" s="261" t="s">
        <v>165</v>
      </c>
      <c r="S423" s="290" t="s">
        <v>204</v>
      </c>
      <c r="T423" s="37"/>
      <c r="U423" s="37"/>
      <c r="V423" s="37"/>
      <c r="W423" s="37"/>
      <c r="X423" s="37"/>
      <c r="Y423" s="37"/>
      <c r="Z423" s="29">
        <v>2</v>
      </c>
    </row>
    <row r="424" spans="1:26" x14ac:dyDescent="0.25">
      <c r="A424" s="230" t="s">
        <v>214</v>
      </c>
      <c r="B424" s="29">
        <v>3</v>
      </c>
      <c r="C424" s="261" t="s">
        <v>170</v>
      </c>
      <c r="D424" s="261" t="s">
        <v>167</v>
      </c>
      <c r="E424" s="306" t="s">
        <v>142</v>
      </c>
      <c r="F424" s="155" t="s">
        <v>181</v>
      </c>
      <c r="G424" s="303" t="s">
        <v>182</v>
      </c>
      <c r="H424" s="262" t="s">
        <v>179</v>
      </c>
      <c r="I424" s="387" t="s">
        <v>425</v>
      </c>
      <c r="J424" s="65" t="s">
        <v>227</v>
      </c>
      <c r="K424" s="306" t="s">
        <v>141</v>
      </c>
      <c r="L424" s="293" t="s">
        <v>282</v>
      </c>
      <c r="M424" s="262" t="s">
        <v>174</v>
      </c>
      <c r="N424" s="43" t="s">
        <v>95</v>
      </c>
      <c r="O424" s="291" t="s">
        <v>385</v>
      </c>
      <c r="P424" s="291" t="s">
        <v>394</v>
      </c>
      <c r="Q424" s="46" t="s">
        <v>163</v>
      </c>
      <c r="R424" s="155" t="s">
        <v>180</v>
      </c>
      <c r="S424" s="381" t="s">
        <v>453</v>
      </c>
      <c r="T424" s="37"/>
      <c r="U424" s="37"/>
      <c r="V424" s="37"/>
      <c r="W424" s="37"/>
      <c r="X424" s="37"/>
      <c r="Y424" s="37"/>
      <c r="Z424" s="29">
        <v>3</v>
      </c>
    </row>
    <row r="425" spans="1:26" x14ac:dyDescent="0.25">
      <c r="A425" s="230" t="s">
        <v>214</v>
      </c>
      <c r="B425" s="29">
        <v>4</v>
      </c>
      <c r="C425" s="303" t="s">
        <v>30</v>
      </c>
      <c r="D425" s="307" t="s">
        <v>431</v>
      </c>
      <c r="E425" s="261" t="s">
        <v>167</v>
      </c>
      <c r="F425" s="261" t="s">
        <v>170</v>
      </c>
      <c r="G425" s="291" t="s">
        <v>394</v>
      </c>
      <c r="H425" s="291" t="s">
        <v>158</v>
      </c>
      <c r="I425" s="306" t="s">
        <v>141</v>
      </c>
      <c r="J425" s="65" t="s">
        <v>227</v>
      </c>
      <c r="K425" s="155" t="s">
        <v>181</v>
      </c>
      <c r="L425" s="293" t="s">
        <v>397</v>
      </c>
      <c r="M425" s="262" t="s">
        <v>175</v>
      </c>
      <c r="N425" s="155" t="s">
        <v>180</v>
      </c>
      <c r="O425" s="43" t="s">
        <v>95</v>
      </c>
      <c r="P425" s="387" t="s">
        <v>425</v>
      </c>
      <c r="Q425" s="380" t="s">
        <v>452</v>
      </c>
      <c r="R425" s="46" t="s">
        <v>163</v>
      </c>
      <c r="S425" s="302" t="s">
        <v>169</v>
      </c>
      <c r="T425" s="37"/>
      <c r="U425" s="37"/>
      <c r="V425" s="37"/>
      <c r="W425" s="37"/>
      <c r="X425" s="37"/>
      <c r="Y425" s="37"/>
      <c r="Z425" s="29">
        <v>4</v>
      </c>
    </row>
    <row r="426" spans="1:26" x14ac:dyDescent="0.25">
      <c r="A426" s="230" t="s">
        <v>214</v>
      </c>
      <c r="B426" s="29">
        <v>5</v>
      </c>
      <c r="C426" s="291" t="s">
        <v>364</v>
      </c>
      <c r="D426" s="291" t="s">
        <v>404</v>
      </c>
      <c r="E426" s="290" t="s">
        <v>367</v>
      </c>
      <c r="F426" s="48" t="s">
        <v>198</v>
      </c>
      <c r="G426" s="262" t="s">
        <v>178</v>
      </c>
      <c r="H426" s="303" t="s">
        <v>182</v>
      </c>
      <c r="I426" s="155" t="s">
        <v>181</v>
      </c>
      <c r="J426" s="276" t="s">
        <v>300</v>
      </c>
      <c r="K426" s="261" t="s">
        <v>170</v>
      </c>
      <c r="L426" s="262" t="s">
        <v>174</v>
      </c>
      <c r="M426" s="46" t="s">
        <v>197</v>
      </c>
      <c r="N426" s="294" t="s">
        <v>64</v>
      </c>
      <c r="O426" s="261" t="s">
        <v>168</v>
      </c>
      <c r="P426" s="43" t="s">
        <v>95</v>
      </c>
      <c r="Q426" s="383" t="s">
        <v>450</v>
      </c>
      <c r="R426" s="306" t="s">
        <v>142</v>
      </c>
      <c r="S426" s="380" t="s">
        <v>452</v>
      </c>
      <c r="T426" s="65"/>
      <c r="U426" s="65"/>
      <c r="V426" s="65"/>
      <c r="W426" s="65"/>
      <c r="X426" s="65"/>
      <c r="Y426" s="65"/>
      <c r="Z426" s="29">
        <v>5</v>
      </c>
    </row>
    <row r="427" spans="1:26" x14ac:dyDescent="0.25">
      <c r="A427" s="230" t="s">
        <v>214</v>
      </c>
      <c r="B427" s="29">
        <v>6</v>
      </c>
      <c r="C427" s="65"/>
      <c r="D427" s="65"/>
      <c r="E427" s="65"/>
      <c r="F427" s="290" t="s">
        <v>436</v>
      </c>
      <c r="G427" s="262" t="s">
        <v>179</v>
      </c>
      <c r="H427" s="46" t="s">
        <v>197</v>
      </c>
      <c r="I427" s="46" t="s">
        <v>196</v>
      </c>
      <c r="J427" s="155" t="s">
        <v>180</v>
      </c>
      <c r="K427" s="261" t="s">
        <v>171</v>
      </c>
      <c r="L427" s="43" t="s">
        <v>95</v>
      </c>
      <c r="M427" s="303" t="s">
        <v>182</v>
      </c>
      <c r="N427" s="294" t="s">
        <v>310</v>
      </c>
      <c r="O427" s="261" t="s">
        <v>169</v>
      </c>
      <c r="P427" s="183" t="s">
        <v>273</v>
      </c>
      <c r="Q427" s="261" t="s">
        <v>167</v>
      </c>
      <c r="R427" s="65"/>
      <c r="S427" s="155" t="s">
        <v>181</v>
      </c>
      <c r="T427" s="65"/>
      <c r="U427" s="65"/>
      <c r="V427" s="65"/>
      <c r="W427" s="65"/>
      <c r="X427" s="65"/>
      <c r="Y427" s="65"/>
      <c r="Z427" s="29">
        <v>6</v>
      </c>
    </row>
    <row r="428" spans="1:26" x14ac:dyDescent="0.25">
      <c r="A428" s="230" t="s">
        <v>214</v>
      </c>
      <c r="B428" s="29">
        <v>7</v>
      </c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48" t="s">
        <v>199</v>
      </c>
      <c r="O428" s="65"/>
      <c r="P428" s="48" t="s">
        <v>198</v>
      </c>
      <c r="Q428" s="65"/>
      <c r="R428" s="65"/>
      <c r="S428" s="65"/>
      <c r="T428" s="65"/>
      <c r="U428" s="65"/>
      <c r="V428" s="65"/>
      <c r="W428" s="65"/>
      <c r="X428" s="65"/>
      <c r="Y428" s="65"/>
      <c r="Z428" s="29">
        <v>7</v>
      </c>
    </row>
    <row r="430" spans="1:26" x14ac:dyDescent="0.25">
      <c r="A430" s="320">
        <f>A391+1</f>
        <v>2412</v>
      </c>
      <c r="B430" s="343"/>
      <c r="C430" s="344">
        <v>45537</v>
      </c>
      <c r="D430" s="345">
        <v>0.95000000000000007</v>
      </c>
      <c r="E430" s="346" t="s">
        <v>493</v>
      </c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</row>
    <row r="432" spans="1:26" x14ac:dyDescent="0.25">
      <c r="A432" s="225" t="s">
        <v>2</v>
      </c>
      <c r="B432" s="37" t="s">
        <v>3</v>
      </c>
      <c r="C432" s="20" t="s">
        <v>73</v>
      </c>
      <c r="D432" s="20" t="s">
        <v>105</v>
      </c>
      <c r="E432" s="20" t="s">
        <v>267</v>
      </c>
      <c r="F432" s="21" t="s">
        <v>74</v>
      </c>
      <c r="G432" s="21" t="s">
        <v>248</v>
      </c>
      <c r="H432" s="21" t="s">
        <v>14</v>
      </c>
      <c r="I432" s="22" t="s">
        <v>75</v>
      </c>
      <c r="J432" s="22" t="s">
        <v>76</v>
      </c>
      <c r="K432" s="22" t="s">
        <v>15</v>
      </c>
      <c r="L432" s="23" t="s">
        <v>77</v>
      </c>
      <c r="M432" s="23" t="s">
        <v>78</v>
      </c>
      <c r="N432" s="23" t="s">
        <v>268</v>
      </c>
      <c r="O432" s="24" t="s">
        <v>79</v>
      </c>
      <c r="P432" s="24" t="s">
        <v>80</v>
      </c>
      <c r="Q432" s="25" t="s">
        <v>81</v>
      </c>
      <c r="R432" s="25" t="s">
        <v>422</v>
      </c>
      <c r="S432" s="26" t="s">
        <v>82</v>
      </c>
      <c r="T432" s="64" t="s">
        <v>154</v>
      </c>
      <c r="U432" s="64" t="s">
        <v>155</v>
      </c>
      <c r="V432" s="64" t="s">
        <v>157</v>
      </c>
      <c r="W432" s="63" t="s">
        <v>156</v>
      </c>
      <c r="X432" s="63" t="s">
        <v>215</v>
      </c>
      <c r="Y432" s="63" t="s">
        <v>216</v>
      </c>
      <c r="Z432" s="37" t="s">
        <v>3</v>
      </c>
    </row>
    <row r="433" spans="1:26" x14ac:dyDescent="0.25">
      <c r="A433" s="226" t="s">
        <v>210</v>
      </c>
      <c r="B433" s="29">
        <v>1</v>
      </c>
      <c r="C433" s="305" t="s">
        <v>99</v>
      </c>
      <c r="D433" s="303" t="s">
        <v>30</v>
      </c>
      <c r="E433" s="261" t="s">
        <v>167</v>
      </c>
      <c r="F433" s="261" t="s">
        <v>170</v>
      </c>
      <c r="G433" s="46" t="s">
        <v>196</v>
      </c>
      <c r="H433" s="303" t="s">
        <v>182</v>
      </c>
      <c r="I433" s="65" t="s">
        <v>227</v>
      </c>
      <c r="J433" s="155" t="s">
        <v>180</v>
      </c>
      <c r="K433" s="43" t="s">
        <v>95</v>
      </c>
      <c r="L433" s="290" t="s">
        <v>204</v>
      </c>
      <c r="M433" s="48" t="s">
        <v>199</v>
      </c>
      <c r="N433" s="261" t="s">
        <v>168</v>
      </c>
      <c r="O433" s="299" t="s">
        <v>427</v>
      </c>
      <c r="P433" s="183" t="s">
        <v>273</v>
      </c>
      <c r="Q433" s="391" t="s">
        <v>413</v>
      </c>
      <c r="R433" s="289" t="s">
        <v>439</v>
      </c>
      <c r="S433" s="387" t="s">
        <v>425</v>
      </c>
      <c r="T433" s="37"/>
      <c r="U433" s="37"/>
      <c r="V433" s="290" t="s">
        <v>435</v>
      </c>
      <c r="W433" s="389"/>
      <c r="X433" s="389"/>
      <c r="Y433" s="37"/>
      <c r="Z433" s="29">
        <v>1</v>
      </c>
    </row>
    <row r="434" spans="1:26" x14ac:dyDescent="0.25">
      <c r="A434" s="226" t="s">
        <v>210</v>
      </c>
      <c r="B434" s="29">
        <v>2</v>
      </c>
      <c r="C434" s="303" t="s">
        <v>30</v>
      </c>
      <c r="D434" s="305" t="s">
        <v>99</v>
      </c>
      <c r="E434" s="261" t="s">
        <v>165</v>
      </c>
      <c r="F434" s="261" t="s">
        <v>171</v>
      </c>
      <c r="G434" s="303" t="s">
        <v>182</v>
      </c>
      <c r="H434" s="43" t="s">
        <v>95</v>
      </c>
      <c r="I434" s="65" t="s">
        <v>227</v>
      </c>
      <c r="J434" s="46" t="s">
        <v>197</v>
      </c>
      <c r="K434" s="155" t="s">
        <v>181</v>
      </c>
      <c r="L434" s="276" t="s">
        <v>300</v>
      </c>
      <c r="M434" s="302" t="s">
        <v>166</v>
      </c>
      <c r="N434" s="261" t="s">
        <v>169</v>
      </c>
      <c r="O434" s="46" t="s">
        <v>196</v>
      </c>
      <c r="P434" s="299" t="s">
        <v>427</v>
      </c>
      <c r="Q434" s="391" t="s">
        <v>444</v>
      </c>
      <c r="R434" s="387" t="s">
        <v>425</v>
      </c>
      <c r="S434" s="306" t="s">
        <v>142</v>
      </c>
      <c r="T434" s="291" t="s">
        <v>389</v>
      </c>
      <c r="U434" s="291" t="s">
        <v>366</v>
      </c>
      <c r="V434" s="37"/>
      <c r="W434" s="37"/>
      <c r="X434" s="37"/>
      <c r="Y434" s="37"/>
      <c r="Z434" s="29">
        <v>2</v>
      </c>
    </row>
    <row r="435" spans="1:26" x14ac:dyDescent="0.25">
      <c r="A435" s="226" t="s">
        <v>210</v>
      </c>
      <c r="B435" s="29">
        <v>3</v>
      </c>
      <c r="C435" s="261" t="s">
        <v>170</v>
      </c>
      <c r="D435" s="261" t="s">
        <v>167</v>
      </c>
      <c r="E435" s="303" t="s">
        <v>182</v>
      </c>
      <c r="F435" s="155" t="s">
        <v>181</v>
      </c>
      <c r="G435" s="43" t="s">
        <v>95</v>
      </c>
      <c r="H435" s="261" t="s">
        <v>168</v>
      </c>
      <c r="I435" s="292" t="s">
        <v>293</v>
      </c>
      <c r="J435" s="292" t="s">
        <v>437</v>
      </c>
      <c r="K435" s="292" t="s">
        <v>393</v>
      </c>
      <c r="L435" s="65" t="s">
        <v>227</v>
      </c>
      <c r="M435" s="302" t="s">
        <v>164</v>
      </c>
      <c r="N435" s="276" t="s">
        <v>300</v>
      </c>
      <c r="O435" s="289" t="s">
        <v>438</v>
      </c>
      <c r="P435" s="46" t="s">
        <v>196</v>
      </c>
      <c r="Q435" s="383" t="s">
        <v>450</v>
      </c>
      <c r="R435" s="308" t="s">
        <v>199</v>
      </c>
      <c r="S435" s="297" t="s">
        <v>454</v>
      </c>
      <c r="T435" s="389"/>
      <c r="U435" s="389"/>
      <c r="V435" s="389"/>
      <c r="W435" s="37"/>
      <c r="X435" s="37"/>
      <c r="Y435" s="37"/>
      <c r="Z435" s="29">
        <v>3</v>
      </c>
    </row>
    <row r="436" spans="1:26" x14ac:dyDescent="0.25">
      <c r="A436" s="226" t="s">
        <v>210</v>
      </c>
      <c r="B436" s="29">
        <v>4</v>
      </c>
      <c r="C436" s="261" t="s">
        <v>171</v>
      </c>
      <c r="D436" s="261" t="s">
        <v>165</v>
      </c>
      <c r="E436" s="307" t="s">
        <v>431</v>
      </c>
      <c r="F436" s="46" t="s">
        <v>196</v>
      </c>
      <c r="G436" s="302" t="s">
        <v>166</v>
      </c>
      <c r="H436" s="306" t="s">
        <v>143</v>
      </c>
      <c r="I436" s="155" t="s">
        <v>181</v>
      </c>
      <c r="J436" s="43" t="s">
        <v>95</v>
      </c>
      <c r="K436" s="294" t="s">
        <v>64</v>
      </c>
      <c r="L436" s="155" t="s">
        <v>180</v>
      </c>
      <c r="M436" s="303" t="s">
        <v>182</v>
      </c>
      <c r="N436" s="46" t="s">
        <v>197</v>
      </c>
      <c r="O436" s="387" t="s">
        <v>425</v>
      </c>
      <c r="P436" s="261" t="s">
        <v>168</v>
      </c>
      <c r="Q436" s="66" t="s">
        <v>103</v>
      </c>
      <c r="R436" s="183" t="s">
        <v>273</v>
      </c>
      <c r="S436" s="388" t="s">
        <v>445</v>
      </c>
      <c r="T436" s="37"/>
      <c r="U436" s="37"/>
      <c r="V436" s="37"/>
      <c r="W436" s="291" t="s">
        <v>389</v>
      </c>
      <c r="X436" s="291" t="s">
        <v>367</v>
      </c>
      <c r="Y436" s="291" t="s">
        <v>394</v>
      </c>
      <c r="Z436" s="29">
        <v>4</v>
      </c>
    </row>
    <row r="437" spans="1:26" x14ac:dyDescent="0.25">
      <c r="A437" s="226" t="s">
        <v>210</v>
      </c>
      <c r="B437" s="29">
        <v>5</v>
      </c>
      <c r="C437" s="46" t="s">
        <v>196</v>
      </c>
      <c r="D437" s="307" t="s">
        <v>431</v>
      </c>
      <c r="E437" s="305" t="s">
        <v>99</v>
      </c>
      <c r="F437" s="43" t="s">
        <v>95</v>
      </c>
      <c r="G437" s="302" t="s">
        <v>164</v>
      </c>
      <c r="H437" s="46" t="s">
        <v>197</v>
      </c>
      <c r="I437" s="293" t="s">
        <v>442</v>
      </c>
      <c r="J437" s="261" t="s">
        <v>170</v>
      </c>
      <c r="K437" s="65" t="s">
        <v>227</v>
      </c>
      <c r="L437" s="302" t="s">
        <v>165</v>
      </c>
      <c r="M437" s="276" t="s">
        <v>300</v>
      </c>
      <c r="N437" s="155" t="s">
        <v>180</v>
      </c>
      <c r="O437" s="261" t="s">
        <v>168</v>
      </c>
      <c r="P437" s="306" t="s">
        <v>142</v>
      </c>
      <c r="Q437" s="291" t="s">
        <v>391</v>
      </c>
      <c r="R437" s="291" t="s">
        <v>367</v>
      </c>
      <c r="S437" s="155" t="s">
        <v>181</v>
      </c>
      <c r="T437" s="37"/>
      <c r="U437" s="37"/>
      <c r="V437" s="37"/>
      <c r="W437" s="37"/>
      <c r="X437" s="37"/>
      <c r="Y437" s="37"/>
      <c r="Z437" s="29">
        <v>5</v>
      </c>
    </row>
    <row r="438" spans="1:26" x14ac:dyDescent="0.25">
      <c r="A438" s="226" t="s">
        <v>210</v>
      </c>
      <c r="B438" s="29">
        <v>6</v>
      </c>
      <c r="C438" s="65"/>
      <c r="D438" s="65"/>
      <c r="E438" s="65"/>
      <c r="F438" s="65"/>
      <c r="G438" s="65"/>
      <c r="H438" s="65"/>
      <c r="I438" s="43" t="s">
        <v>95</v>
      </c>
      <c r="J438" s="261" t="s">
        <v>171</v>
      </c>
      <c r="K438" s="294" t="s">
        <v>310</v>
      </c>
      <c r="L438" s="261" t="s">
        <v>167</v>
      </c>
      <c r="M438" s="291" t="s">
        <v>407</v>
      </c>
      <c r="N438" s="291" t="s">
        <v>394</v>
      </c>
      <c r="O438" s="261" t="s">
        <v>169</v>
      </c>
      <c r="P438" s="387" t="s">
        <v>425</v>
      </c>
      <c r="Q438" s="388" t="s">
        <v>445</v>
      </c>
      <c r="R438" s="65"/>
      <c r="S438" s="46" t="s">
        <v>163</v>
      </c>
      <c r="T438" s="65"/>
      <c r="U438" s="65"/>
      <c r="V438" s="65"/>
      <c r="W438" s="65"/>
      <c r="X438" s="65"/>
      <c r="Y438" s="65"/>
      <c r="Z438" s="29">
        <v>6</v>
      </c>
    </row>
    <row r="439" spans="1:26" x14ac:dyDescent="0.25">
      <c r="A439" s="226" t="s">
        <v>210</v>
      </c>
      <c r="B439" s="29">
        <v>7</v>
      </c>
      <c r="C439" s="65"/>
      <c r="D439" s="65"/>
      <c r="E439" s="65"/>
      <c r="F439" s="65"/>
      <c r="G439" s="65"/>
      <c r="H439" s="65"/>
      <c r="I439" s="65"/>
      <c r="J439" s="65"/>
      <c r="K439" s="65"/>
      <c r="L439" s="48" t="s">
        <v>198</v>
      </c>
      <c r="M439" s="65"/>
      <c r="N439" s="383" t="s">
        <v>88</v>
      </c>
      <c r="O439" s="380" t="s">
        <v>92</v>
      </c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29">
        <v>7</v>
      </c>
    </row>
    <row r="440" spans="1:26" x14ac:dyDescent="0.25">
      <c r="A440" s="227" t="s">
        <v>211</v>
      </c>
      <c r="B440" s="29">
        <v>1</v>
      </c>
      <c r="C440" s="301" t="s">
        <v>173</v>
      </c>
      <c r="D440" s="306" t="s">
        <v>142</v>
      </c>
      <c r="E440" s="301" t="s">
        <v>302</v>
      </c>
      <c r="F440" s="290" t="s">
        <v>436</v>
      </c>
      <c r="G440" s="299" t="s">
        <v>427</v>
      </c>
      <c r="H440" s="276" t="s">
        <v>300</v>
      </c>
      <c r="I440" s="155" t="s">
        <v>181</v>
      </c>
      <c r="J440" s="299" t="s">
        <v>426</v>
      </c>
      <c r="K440" s="261" t="s">
        <v>170</v>
      </c>
      <c r="L440" s="387" t="s">
        <v>425</v>
      </c>
      <c r="M440" s="43" t="s">
        <v>95</v>
      </c>
      <c r="N440" s="155" t="s">
        <v>180</v>
      </c>
      <c r="O440" s="65" t="s">
        <v>227</v>
      </c>
      <c r="P440" s="261" t="s">
        <v>168</v>
      </c>
      <c r="Q440" s="262" t="s">
        <v>178</v>
      </c>
      <c r="R440" s="261" t="s">
        <v>167</v>
      </c>
      <c r="S440" s="395" t="s">
        <v>456</v>
      </c>
      <c r="T440" s="37"/>
      <c r="U440" s="37"/>
      <c r="V440" s="37"/>
      <c r="W440" s="37"/>
      <c r="X440" s="37"/>
      <c r="Y440" s="37"/>
      <c r="Z440" s="29">
        <v>1</v>
      </c>
    </row>
    <row r="441" spans="1:26" x14ac:dyDescent="0.25">
      <c r="A441" s="227" t="s">
        <v>211</v>
      </c>
      <c r="B441" s="29">
        <v>2</v>
      </c>
      <c r="C441" s="301" t="s">
        <v>172</v>
      </c>
      <c r="D441" s="65" t="s">
        <v>227</v>
      </c>
      <c r="E441" s="301" t="s">
        <v>303</v>
      </c>
      <c r="F441" s="155" t="s">
        <v>181</v>
      </c>
      <c r="G441" s="303" t="s">
        <v>182</v>
      </c>
      <c r="H441" s="299" t="s">
        <v>427</v>
      </c>
      <c r="I441" s="306" t="s">
        <v>141</v>
      </c>
      <c r="J441" s="155" t="s">
        <v>180</v>
      </c>
      <c r="K441" s="261" t="s">
        <v>171</v>
      </c>
      <c r="L441" s="46" t="s">
        <v>196</v>
      </c>
      <c r="M441" s="387" t="s">
        <v>425</v>
      </c>
      <c r="N441" s="43" t="s">
        <v>95</v>
      </c>
      <c r="O441" s="183" t="s">
        <v>273</v>
      </c>
      <c r="P441" s="261" t="s">
        <v>169</v>
      </c>
      <c r="Q441" s="262" t="s">
        <v>179</v>
      </c>
      <c r="R441" s="299" t="s">
        <v>426</v>
      </c>
      <c r="S441" s="395" t="s">
        <v>413</v>
      </c>
      <c r="T441" s="37"/>
      <c r="U441" s="37"/>
      <c r="V441" s="37"/>
      <c r="W441" s="291" t="s">
        <v>389</v>
      </c>
      <c r="X441" s="291" t="s">
        <v>367</v>
      </c>
      <c r="Y441" s="291" t="s">
        <v>394</v>
      </c>
      <c r="Z441" s="29">
        <v>2</v>
      </c>
    </row>
    <row r="442" spans="1:26" x14ac:dyDescent="0.25">
      <c r="A442" s="227" t="s">
        <v>211</v>
      </c>
      <c r="B442" s="29">
        <v>3</v>
      </c>
      <c r="C442" s="303" t="s">
        <v>30</v>
      </c>
      <c r="D442" s="301" t="s">
        <v>172</v>
      </c>
      <c r="E442" s="65" t="s">
        <v>227</v>
      </c>
      <c r="F442" s="299" t="s">
        <v>427</v>
      </c>
      <c r="G442" s="262" t="s">
        <v>178</v>
      </c>
      <c r="H442" s="261" t="s">
        <v>168</v>
      </c>
      <c r="I442" s="387" t="s">
        <v>425</v>
      </c>
      <c r="J442" s="261" t="s">
        <v>170</v>
      </c>
      <c r="K442" s="155" t="s">
        <v>181</v>
      </c>
      <c r="L442" s="155" t="s">
        <v>180</v>
      </c>
      <c r="M442" s="306" t="s">
        <v>141</v>
      </c>
      <c r="N442" s="183" t="s">
        <v>273</v>
      </c>
      <c r="O442" s="292" t="s">
        <v>386</v>
      </c>
      <c r="P442" s="292" t="s">
        <v>394</v>
      </c>
      <c r="Q442" s="46" t="s">
        <v>163</v>
      </c>
      <c r="R442" s="262" t="s">
        <v>174</v>
      </c>
      <c r="S442" s="297" t="s">
        <v>455</v>
      </c>
      <c r="T442" s="37"/>
      <c r="U442" s="37"/>
      <c r="V442" s="290" t="s">
        <v>435</v>
      </c>
      <c r="W442" s="37"/>
      <c r="X442" s="37"/>
      <c r="Y442" s="37"/>
      <c r="Z442" s="29">
        <v>3</v>
      </c>
    </row>
    <row r="443" spans="1:26" x14ac:dyDescent="0.25">
      <c r="A443" s="227" t="s">
        <v>211</v>
      </c>
      <c r="B443" s="29">
        <v>4</v>
      </c>
      <c r="C443" s="65" t="s">
        <v>227</v>
      </c>
      <c r="D443" s="301" t="s">
        <v>173</v>
      </c>
      <c r="E443" s="306" t="s">
        <v>142</v>
      </c>
      <c r="F443" s="276" t="s">
        <v>300</v>
      </c>
      <c r="G443" s="262" t="s">
        <v>179</v>
      </c>
      <c r="H443" s="303" t="s">
        <v>182</v>
      </c>
      <c r="I443" s="299" t="s">
        <v>426</v>
      </c>
      <c r="J443" s="261" t="s">
        <v>171</v>
      </c>
      <c r="K443" s="46" t="s">
        <v>197</v>
      </c>
      <c r="L443" s="261" t="s">
        <v>167</v>
      </c>
      <c r="M443" s="291" t="s">
        <v>407</v>
      </c>
      <c r="N443" s="291" t="s">
        <v>394</v>
      </c>
      <c r="O443" s="293" t="s">
        <v>365</v>
      </c>
      <c r="P443" s="155" t="s">
        <v>181</v>
      </c>
      <c r="Q443" s="382" t="s">
        <v>449</v>
      </c>
      <c r="R443" s="262" t="s">
        <v>175</v>
      </c>
      <c r="S443" s="43" t="s">
        <v>95</v>
      </c>
      <c r="T443" s="37"/>
      <c r="U443" s="37"/>
      <c r="V443" s="37"/>
      <c r="W443" s="37"/>
      <c r="X443" s="37"/>
      <c r="Y443" s="37"/>
      <c r="Z443" s="29">
        <v>4</v>
      </c>
    </row>
    <row r="444" spans="1:26" x14ac:dyDescent="0.25">
      <c r="A444" s="227" t="s">
        <v>211</v>
      </c>
      <c r="B444" s="29">
        <v>5</v>
      </c>
      <c r="C444" s="291" t="s">
        <v>364</v>
      </c>
      <c r="D444" s="291" t="s">
        <v>404</v>
      </c>
      <c r="E444" s="290" t="s">
        <v>367</v>
      </c>
      <c r="F444" s="262" t="s">
        <v>174</v>
      </c>
      <c r="G444" s="302" t="s">
        <v>166</v>
      </c>
      <c r="H444" s="262" t="s">
        <v>178</v>
      </c>
      <c r="I444" s="261" t="s">
        <v>170</v>
      </c>
      <c r="J444" s="306" t="s">
        <v>143</v>
      </c>
      <c r="K444" s="288" t="s">
        <v>428</v>
      </c>
      <c r="L444" s="43" t="s">
        <v>95</v>
      </c>
      <c r="M444" s="303" t="s">
        <v>182</v>
      </c>
      <c r="N444" s="387" t="s">
        <v>425</v>
      </c>
      <c r="O444" s="306" t="s">
        <v>142</v>
      </c>
      <c r="P444" s="294" t="s">
        <v>310</v>
      </c>
      <c r="Q444" s="381" t="s">
        <v>451</v>
      </c>
      <c r="R444" s="155" t="s">
        <v>180</v>
      </c>
      <c r="S444" s="301" t="s">
        <v>176</v>
      </c>
      <c r="T444" s="37"/>
      <c r="U444" s="37"/>
      <c r="V444" s="37"/>
      <c r="W444" s="37"/>
      <c r="X444" s="37"/>
      <c r="Y444" s="37"/>
      <c r="Z444" s="29">
        <v>5</v>
      </c>
    </row>
    <row r="445" spans="1:26" x14ac:dyDescent="0.25">
      <c r="A445" s="227" t="s">
        <v>211</v>
      </c>
      <c r="B445" s="29">
        <v>6</v>
      </c>
      <c r="C445" s="306" t="s">
        <v>142</v>
      </c>
      <c r="D445" s="303" t="s">
        <v>30</v>
      </c>
      <c r="E445" s="303" t="s">
        <v>182</v>
      </c>
      <c r="F445" s="262" t="s">
        <v>175</v>
      </c>
      <c r="G445" s="302" t="s">
        <v>164</v>
      </c>
      <c r="H445" s="262" t="s">
        <v>179</v>
      </c>
      <c r="I445" s="261" t="s">
        <v>171</v>
      </c>
      <c r="J445" s="387" t="s">
        <v>425</v>
      </c>
      <c r="K445" s="299" t="s">
        <v>426</v>
      </c>
      <c r="L445" s="290" t="s">
        <v>204</v>
      </c>
      <c r="M445" s="288" t="s">
        <v>428</v>
      </c>
      <c r="N445" s="301" t="s">
        <v>302</v>
      </c>
      <c r="O445" s="155" t="s">
        <v>181</v>
      </c>
      <c r="P445" s="294" t="s">
        <v>64</v>
      </c>
      <c r="Q445" s="393" t="s">
        <v>476</v>
      </c>
      <c r="R445" s="43" t="s">
        <v>95</v>
      </c>
      <c r="S445" s="301" t="s">
        <v>177</v>
      </c>
      <c r="T445" s="65"/>
      <c r="U445" s="65"/>
      <c r="V445" s="65"/>
      <c r="W445" s="65"/>
      <c r="X445" s="65"/>
      <c r="Y445" s="65"/>
      <c r="Z445" s="29">
        <v>6</v>
      </c>
    </row>
    <row r="446" spans="1:26" x14ac:dyDescent="0.25">
      <c r="A446" s="227" t="s">
        <v>211</v>
      </c>
      <c r="B446" s="29">
        <v>7</v>
      </c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46" t="s">
        <v>197</v>
      </c>
      <c r="N446" s="65"/>
      <c r="O446" s="48" t="s">
        <v>198</v>
      </c>
      <c r="P446" s="65"/>
      <c r="Q446" s="65"/>
      <c r="R446" s="65"/>
      <c r="S446" s="308" t="s">
        <v>199</v>
      </c>
      <c r="T446" s="65"/>
      <c r="U446" s="65"/>
      <c r="V446" s="65"/>
      <c r="W446" s="65"/>
      <c r="X446" s="65"/>
      <c r="Y446" s="65"/>
      <c r="Z446" s="29">
        <v>7</v>
      </c>
    </row>
    <row r="447" spans="1:26" x14ac:dyDescent="0.25">
      <c r="A447" s="228" t="s">
        <v>212</v>
      </c>
      <c r="B447" s="29">
        <v>1</v>
      </c>
      <c r="C447" s="261" t="s">
        <v>170</v>
      </c>
      <c r="D447" s="295" t="s">
        <v>339</v>
      </c>
      <c r="E447" s="261" t="s">
        <v>167</v>
      </c>
      <c r="F447" s="155" t="s">
        <v>181</v>
      </c>
      <c r="G447" s="303" t="s">
        <v>182</v>
      </c>
      <c r="H447" s="48" t="s">
        <v>199</v>
      </c>
      <c r="I447" s="262" t="s">
        <v>178</v>
      </c>
      <c r="J447" s="299" t="s">
        <v>426</v>
      </c>
      <c r="K447" s="301" t="s">
        <v>176</v>
      </c>
      <c r="L447" s="262" t="s">
        <v>174</v>
      </c>
      <c r="M447" s="302" t="s">
        <v>166</v>
      </c>
      <c r="N447" s="301" t="s">
        <v>303</v>
      </c>
      <c r="O447" s="183" t="s">
        <v>273</v>
      </c>
      <c r="P447" s="276" t="s">
        <v>300</v>
      </c>
      <c r="Q447" s="382" t="s">
        <v>449</v>
      </c>
      <c r="R447" s="394" t="s">
        <v>350</v>
      </c>
      <c r="S447" s="290" t="s">
        <v>204</v>
      </c>
      <c r="T447" s="51"/>
      <c r="U447" s="51"/>
      <c r="V447" s="51"/>
      <c r="W447" s="51"/>
      <c r="X447" s="51"/>
      <c r="Y447" s="51"/>
      <c r="Z447" s="29">
        <v>1</v>
      </c>
    </row>
    <row r="448" spans="1:26" x14ac:dyDescent="0.25">
      <c r="A448" s="228" t="s">
        <v>212</v>
      </c>
      <c r="B448" s="29">
        <v>2</v>
      </c>
      <c r="C448" s="261" t="s">
        <v>171</v>
      </c>
      <c r="D448" s="301" t="s">
        <v>172</v>
      </c>
      <c r="E448" s="261" t="s">
        <v>165</v>
      </c>
      <c r="F448" s="306" t="s">
        <v>141</v>
      </c>
      <c r="G448" s="46" t="s">
        <v>196</v>
      </c>
      <c r="H448" s="303" t="s">
        <v>182</v>
      </c>
      <c r="I448" s="262" t="s">
        <v>179</v>
      </c>
      <c r="J448" s="155" t="s">
        <v>180</v>
      </c>
      <c r="K448" s="299" t="s">
        <v>426</v>
      </c>
      <c r="L448" s="301" t="s">
        <v>175</v>
      </c>
      <c r="M448" s="288" t="s">
        <v>428</v>
      </c>
      <c r="N448" s="301" t="s">
        <v>302</v>
      </c>
      <c r="O448" s="155" t="s">
        <v>181</v>
      </c>
      <c r="P448" s="387" t="s">
        <v>425</v>
      </c>
      <c r="Q448" s="306" t="s">
        <v>142</v>
      </c>
      <c r="R448" s="394" t="s">
        <v>349</v>
      </c>
      <c r="S448" s="261" t="s">
        <v>168</v>
      </c>
      <c r="T448" s="291" t="s">
        <v>389</v>
      </c>
      <c r="U448" s="291" t="s">
        <v>366</v>
      </c>
      <c r="V448" s="51"/>
      <c r="W448" s="51"/>
      <c r="X448" s="51"/>
      <c r="Y448" s="51"/>
      <c r="Z448" s="29">
        <v>2</v>
      </c>
    </row>
    <row r="449" spans="1:26" x14ac:dyDescent="0.25">
      <c r="A449" s="228" t="s">
        <v>212</v>
      </c>
      <c r="B449" s="29">
        <v>3</v>
      </c>
      <c r="C449" s="295" t="s">
        <v>339</v>
      </c>
      <c r="D449" s="301" t="s">
        <v>173</v>
      </c>
      <c r="E449" s="301" t="s">
        <v>302</v>
      </c>
      <c r="F449" s="261" t="s">
        <v>170</v>
      </c>
      <c r="G449" s="291" t="s">
        <v>394</v>
      </c>
      <c r="H449" s="291" t="s">
        <v>158</v>
      </c>
      <c r="I449" s="183" t="s">
        <v>273</v>
      </c>
      <c r="J449" s="293" t="s">
        <v>365</v>
      </c>
      <c r="K449" s="306" t="s">
        <v>141</v>
      </c>
      <c r="L449" s="387" t="s">
        <v>425</v>
      </c>
      <c r="M449" s="299" t="s">
        <v>427</v>
      </c>
      <c r="N449" s="155" t="s">
        <v>180</v>
      </c>
      <c r="O449" s="46" t="s">
        <v>196</v>
      </c>
      <c r="P449" s="155" t="s">
        <v>181</v>
      </c>
      <c r="Q449" s="261" t="s">
        <v>167</v>
      </c>
      <c r="R449" s="299" t="s">
        <v>426</v>
      </c>
      <c r="S449" s="261" t="s">
        <v>169</v>
      </c>
      <c r="T449" s="37"/>
      <c r="U449" s="37"/>
      <c r="V449" s="37"/>
      <c r="W449" s="37"/>
      <c r="X449" s="37"/>
      <c r="Y449" s="37"/>
      <c r="Z449" s="29">
        <v>3</v>
      </c>
    </row>
    <row r="450" spans="1:26" x14ac:dyDescent="0.25">
      <c r="A450" s="228" t="s">
        <v>212</v>
      </c>
      <c r="B450" s="29">
        <v>4</v>
      </c>
      <c r="C450" s="301" t="s">
        <v>172</v>
      </c>
      <c r="D450" s="303" t="s">
        <v>30</v>
      </c>
      <c r="E450" s="301" t="s">
        <v>303</v>
      </c>
      <c r="F450" s="261" t="s">
        <v>171</v>
      </c>
      <c r="G450" s="306" t="s">
        <v>143</v>
      </c>
      <c r="H450" s="262" t="s">
        <v>178</v>
      </c>
      <c r="I450" s="292" t="s">
        <v>392</v>
      </c>
      <c r="J450" s="292" t="s">
        <v>283</v>
      </c>
      <c r="K450" s="292" t="s">
        <v>393</v>
      </c>
      <c r="L450" s="183" t="s">
        <v>273</v>
      </c>
      <c r="M450" s="303" t="s">
        <v>182</v>
      </c>
      <c r="N450" s="261" t="s">
        <v>168</v>
      </c>
      <c r="O450" s="387" t="s">
        <v>425</v>
      </c>
      <c r="P450" s="262" t="s">
        <v>174</v>
      </c>
      <c r="Q450" s="261" t="s">
        <v>165</v>
      </c>
      <c r="R450" s="155" t="s">
        <v>180</v>
      </c>
      <c r="S450" s="155" t="s">
        <v>181</v>
      </c>
      <c r="T450" s="37"/>
      <c r="U450" s="37"/>
      <c r="V450" s="37"/>
      <c r="W450" s="37"/>
      <c r="X450" s="37"/>
      <c r="Y450" s="37"/>
      <c r="Z450" s="29">
        <v>4</v>
      </c>
    </row>
    <row r="451" spans="1:26" x14ac:dyDescent="0.25">
      <c r="A451" s="228" t="s">
        <v>212</v>
      </c>
      <c r="B451" s="29">
        <v>5</v>
      </c>
      <c r="C451" s="301" t="s">
        <v>173</v>
      </c>
      <c r="D451" s="261" t="s">
        <v>167</v>
      </c>
      <c r="E451" s="303" t="s">
        <v>182</v>
      </c>
      <c r="F451" s="262" t="s">
        <v>174</v>
      </c>
      <c r="G451" s="262" t="s">
        <v>178</v>
      </c>
      <c r="H451" s="261" t="s">
        <v>169</v>
      </c>
      <c r="I451" s="46" t="s">
        <v>196</v>
      </c>
      <c r="J451" s="46" t="s">
        <v>197</v>
      </c>
      <c r="K451" s="155" t="s">
        <v>181</v>
      </c>
      <c r="L451" s="155" t="s">
        <v>180</v>
      </c>
      <c r="M451" s="306" t="s">
        <v>141</v>
      </c>
      <c r="N451" s="387" t="s">
        <v>425</v>
      </c>
      <c r="O451" s="301" t="s">
        <v>302</v>
      </c>
      <c r="P451" s="289" t="s">
        <v>438</v>
      </c>
      <c r="Q451" s="291" t="s">
        <v>391</v>
      </c>
      <c r="R451" s="291" t="s">
        <v>367</v>
      </c>
      <c r="S451" s="380" t="s">
        <v>452</v>
      </c>
      <c r="T451" s="37"/>
      <c r="U451" s="37"/>
      <c r="V451" s="37"/>
      <c r="W451" s="37"/>
      <c r="X451" s="37"/>
      <c r="Y451" s="37"/>
      <c r="Z451" s="29">
        <v>5</v>
      </c>
    </row>
    <row r="452" spans="1:26" x14ac:dyDescent="0.25">
      <c r="A452" s="228" t="s">
        <v>212</v>
      </c>
      <c r="B452" s="29">
        <v>6</v>
      </c>
      <c r="C452" s="303" t="s">
        <v>30</v>
      </c>
      <c r="D452" s="261" t="s">
        <v>165</v>
      </c>
      <c r="E452" s="295" t="s">
        <v>339</v>
      </c>
      <c r="F452" s="262" t="s">
        <v>175</v>
      </c>
      <c r="G452" s="302" t="s">
        <v>166</v>
      </c>
      <c r="H452" s="261" t="s">
        <v>168</v>
      </c>
      <c r="I452" s="155" t="s">
        <v>181</v>
      </c>
      <c r="J452" s="183" t="s">
        <v>273</v>
      </c>
      <c r="K452" s="301" t="s">
        <v>177</v>
      </c>
      <c r="L452" s="306" t="s">
        <v>141</v>
      </c>
      <c r="M452" s="387" t="s">
        <v>425</v>
      </c>
      <c r="N452" s="299" t="s">
        <v>427</v>
      </c>
      <c r="O452" s="291" t="s">
        <v>385</v>
      </c>
      <c r="P452" s="291" t="s">
        <v>394</v>
      </c>
      <c r="Q452" s="392" t="s">
        <v>446</v>
      </c>
      <c r="R452" s="306" t="s">
        <v>142</v>
      </c>
      <c r="S452" s="46" t="s">
        <v>163</v>
      </c>
      <c r="T452" s="65"/>
      <c r="U452" s="65"/>
      <c r="V452" s="65"/>
      <c r="W452" s="65"/>
      <c r="X452" s="65"/>
      <c r="Y452" s="65"/>
      <c r="Z452" s="29">
        <v>6</v>
      </c>
    </row>
    <row r="453" spans="1:26" x14ac:dyDescent="0.25">
      <c r="A453" s="228" t="s">
        <v>212</v>
      </c>
      <c r="B453" s="29">
        <v>7</v>
      </c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380" t="s">
        <v>92</v>
      </c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29">
        <v>7</v>
      </c>
    </row>
    <row r="454" spans="1:26" x14ac:dyDescent="0.25">
      <c r="A454" s="229" t="s">
        <v>213</v>
      </c>
      <c r="B454" s="29">
        <v>1</v>
      </c>
      <c r="C454" s="303" t="s">
        <v>30</v>
      </c>
      <c r="D454" s="306" t="s">
        <v>142</v>
      </c>
      <c r="E454" s="303" t="s">
        <v>182</v>
      </c>
      <c r="F454" s="65" t="s">
        <v>227</v>
      </c>
      <c r="G454" s="293" t="s">
        <v>371</v>
      </c>
      <c r="H454" s="306" t="s">
        <v>143</v>
      </c>
      <c r="I454" s="48" t="s">
        <v>198</v>
      </c>
      <c r="J454" s="48" t="s">
        <v>199</v>
      </c>
      <c r="K454" s="155" t="s">
        <v>181</v>
      </c>
      <c r="L454" s="299" t="s">
        <v>426</v>
      </c>
      <c r="M454" s="299" t="s">
        <v>427</v>
      </c>
      <c r="N454" s="306" t="s">
        <v>141</v>
      </c>
      <c r="O454" s="43" t="s">
        <v>95</v>
      </c>
      <c r="P454" s="262" t="s">
        <v>174</v>
      </c>
      <c r="Q454" s="262" t="s">
        <v>179</v>
      </c>
      <c r="R454" s="155" t="s">
        <v>180</v>
      </c>
      <c r="S454" s="34" t="s">
        <v>91</v>
      </c>
      <c r="T454" s="291" t="s">
        <v>389</v>
      </c>
      <c r="U454" s="291" t="s">
        <v>366</v>
      </c>
      <c r="V454" s="37"/>
      <c r="W454" s="37"/>
      <c r="X454" s="37"/>
      <c r="Y454" s="37"/>
      <c r="Z454" s="29">
        <v>1</v>
      </c>
    </row>
    <row r="455" spans="1:26" x14ac:dyDescent="0.25">
      <c r="A455" s="229" t="s">
        <v>213</v>
      </c>
      <c r="B455" s="29">
        <v>2</v>
      </c>
      <c r="C455" s="48" t="s">
        <v>198</v>
      </c>
      <c r="D455" s="303" t="s">
        <v>30</v>
      </c>
      <c r="E455" s="43" t="s">
        <v>96</v>
      </c>
      <c r="F455" s="65" t="s">
        <v>227</v>
      </c>
      <c r="G455" s="292" t="s">
        <v>293</v>
      </c>
      <c r="H455" s="292" t="s">
        <v>158</v>
      </c>
      <c r="I455" s="262" t="s">
        <v>178</v>
      </c>
      <c r="J455" s="306" t="s">
        <v>143</v>
      </c>
      <c r="K455" s="48" t="s">
        <v>199</v>
      </c>
      <c r="L455" s="155" t="s">
        <v>180</v>
      </c>
      <c r="M455" s="303" t="s">
        <v>182</v>
      </c>
      <c r="N455" s="301" t="s">
        <v>303</v>
      </c>
      <c r="O455" s="276" t="s">
        <v>300</v>
      </c>
      <c r="P455" s="262" t="s">
        <v>175</v>
      </c>
      <c r="Q455" s="380" t="s">
        <v>452</v>
      </c>
      <c r="R455" s="387" t="s">
        <v>425</v>
      </c>
      <c r="S455" s="155" t="s">
        <v>181</v>
      </c>
      <c r="T455" s="37"/>
      <c r="U455" s="37"/>
      <c r="V455" s="290" t="s">
        <v>435</v>
      </c>
      <c r="W455" s="37"/>
      <c r="X455" s="37"/>
      <c r="Y455" s="37"/>
      <c r="Z455" s="29">
        <v>2</v>
      </c>
    </row>
    <row r="456" spans="1:26" x14ac:dyDescent="0.25">
      <c r="A456" s="229" t="s">
        <v>213</v>
      </c>
      <c r="B456" s="29">
        <v>3</v>
      </c>
      <c r="C456" s="306" t="s">
        <v>142</v>
      </c>
      <c r="D456" s="301" t="s">
        <v>172</v>
      </c>
      <c r="E456" s="308" t="s">
        <v>432</v>
      </c>
      <c r="F456" s="293" t="s">
        <v>440</v>
      </c>
      <c r="G456" s="48" t="s">
        <v>198</v>
      </c>
      <c r="H456" s="303" t="s">
        <v>182</v>
      </c>
      <c r="I456" s="299" t="s">
        <v>426</v>
      </c>
      <c r="J456" s="155" t="s">
        <v>180</v>
      </c>
      <c r="K456" s="301" t="s">
        <v>176</v>
      </c>
      <c r="L456" s="306" t="s">
        <v>141</v>
      </c>
      <c r="M456" s="65" t="s">
        <v>227</v>
      </c>
      <c r="N456" s="183" t="s">
        <v>273</v>
      </c>
      <c r="O456" s="301" t="s">
        <v>302</v>
      </c>
      <c r="P456" s="155" t="s">
        <v>181</v>
      </c>
      <c r="Q456" s="43" t="s">
        <v>95</v>
      </c>
      <c r="R456" s="262" t="s">
        <v>175</v>
      </c>
      <c r="S456" s="387" t="s">
        <v>425</v>
      </c>
      <c r="T456" s="37"/>
      <c r="U456" s="37"/>
      <c r="V456" s="37"/>
      <c r="W456" s="291" t="s">
        <v>389</v>
      </c>
      <c r="X456" s="291" t="s">
        <v>367</v>
      </c>
      <c r="Y456" s="291" t="s">
        <v>394</v>
      </c>
      <c r="Z456" s="29">
        <v>3</v>
      </c>
    </row>
    <row r="457" spans="1:26" x14ac:dyDescent="0.25">
      <c r="A457" s="229" t="s">
        <v>213</v>
      </c>
      <c r="B457" s="29">
        <v>4</v>
      </c>
      <c r="C457" s="291" t="s">
        <v>364</v>
      </c>
      <c r="D457" s="291" t="s">
        <v>404</v>
      </c>
      <c r="E457" s="290" t="s">
        <v>367</v>
      </c>
      <c r="F457" s="46" t="s">
        <v>196</v>
      </c>
      <c r="G457" s="303" t="s">
        <v>182</v>
      </c>
      <c r="H457" s="294" t="s">
        <v>64</v>
      </c>
      <c r="I457" s="155" t="s">
        <v>181</v>
      </c>
      <c r="J457" s="262" t="s">
        <v>178</v>
      </c>
      <c r="K457" s="276" t="s">
        <v>300</v>
      </c>
      <c r="L457" s="262" t="s">
        <v>174</v>
      </c>
      <c r="M457" s="43" t="s">
        <v>95</v>
      </c>
      <c r="N457" s="299" t="s">
        <v>427</v>
      </c>
      <c r="O457" s="301" t="s">
        <v>303</v>
      </c>
      <c r="P457" s="306" t="s">
        <v>142</v>
      </c>
      <c r="Q457" s="382" t="s">
        <v>449</v>
      </c>
      <c r="R457" s="66" t="s">
        <v>103</v>
      </c>
      <c r="S457" s="381" t="s">
        <v>453</v>
      </c>
      <c r="T457" s="37"/>
      <c r="U457" s="37"/>
      <c r="V457" s="37"/>
      <c r="W457" s="37"/>
      <c r="X457" s="37"/>
      <c r="Y457" s="37"/>
      <c r="Z457" s="29">
        <v>4</v>
      </c>
    </row>
    <row r="458" spans="1:26" x14ac:dyDescent="0.25">
      <c r="A458" s="229" t="s">
        <v>213</v>
      </c>
      <c r="B458" s="29">
        <v>5</v>
      </c>
      <c r="C458" s="301" t="s">
        <v>172</v>
      </c>
      <c r="D458" s="308" t="s">
        <v>432</v>
      </c>
      <c r="E458" s="301" t="s">
        <v>302</v>
      </c>
      <c r="F458" s="292" t="s">
        <v>441</v>
      </c>
      <c r="G458" s="306" t="s">
        <v>143</v>
      </c>
      <c r="H458" s="65" t="s">
        <v>227</v>
      </c>
      <c r="I458" s="276" t="s">
        <v>300</v>
      </c>
      <c r="J458" s="262" t="s">
        <v>179</v>
      </c>
      <c r="K458" s="387" t="s">
        <v>425</v>
      </c>
      <c r="L458" s="46" t="s">
        <v>196</v>
      </c>
      <c r="M458" s="301" t="s">
        <v>174</v>
      </c>
      <c r="N458" s="46" t="s">
        <v>197</v>
      </c>
      <c r="O458" s="155" t="s">
        <v>181</v>
      </c>
      <c r="P458" s="43" t="s">
        <v>95</v>
      </c>
      <c r="Q458" s="381" t="s">
        <v>477</v>
      </c>
      <c r="R458" s="183" t="s">
        <v>273</v>
      </c>
      <c r="S458" s="306" t="s">
        <v>142</v>
      </c>
      <c r="T458" s="37"/>
      <c r="U458" s="37"/>
      <c r="V458" s="37"/>
      <c r="W458" s="37"/>
      <c r="X458" s="37"/>
      <c r="Y458" s="37"/>
      <c r="Z458" s="29">
        <v>5</v>
      </c>
    </row>
    <row r="459" spans="1:26" x14ac:dyDescent="0.25">
      <c r="A459" s="229" t="s">
        <v>213</v>
      </c>
      <c r="B459" s="29">
        <v>6</v>
      </c>
      <c r="C459" s="65"/>
      <c r="D459" s="65"/>
      <c r="E459" s="65"/>
      <c r="F459" s="155" t="s">
        <v>181</v>
      </c>
      <c r="G459" s="276" t="s">
        <v>300</v>
      </c>
      <c r="H459" s="294" t="s">
        <v>310</v>
      </c>
      <c r="I459" s="291" t="s">
        <v>392</v>
      </c>
      <c r="J459" s="291" t="s">
        <v>437</v>
      </c>
      <c r="K459" s="291" t="s">
        <v>393</v>
      </c>
      <c r="L459" s="183" t="s">
        <v>273</v>
      </c>
      <c r="M459" s="262" t="s">
        <v>175</v>
      </c>
      <c r="N459" s="155" t="s">
        <v>180</v>
      </c>
      <c r="O459" s="387" t="s">
        <v>425</v>
      </c>
      <c r="P459" s="46" t="s">
        <v>196</v>
      </c>
      <c r="Q459" s="306" t="s">
        <v>142</v>
      </c>
      <c r="R459" s="65"/>
      <c r="S459" s="381" t="s">
        <v>93</v>
      </c>
      <c r="T459" s="65"/>
      <c r="U459" s="65"/>
      <c r="V459" s="65"/>
      <c r="W459" s="65"/>
      <c r="X459" s="65"/>
      <c r="Y459" s="65"/>
      <c r="Z459" s="29">
        <v>6</v>
      </c>
    </row>
    <row r="460" spans="1:26" x14ac:dyDescent="0.25">
      <c r="A460" s="229" t="s">
        <v>213</v>
      </c>
      <c r="B460" s="29">
        <v>7</v>
      </c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48" t="s">
        <v>198</v>
      </c>
      <c r="R460" s="65"/>
      <c r="S460" s="65"/>
      <c r="T460" s="65"/>
      <c r="U460" s="65"/>
      <c r="V460" s="65"/>
      <c r="W460" s="65"/>
      <c r="X460" s="65"/>
      <c r="Y460" s="65"/>
      <c r="Z460" s="29">
        <v>7</v>
      </c>
    </row>
    <row r="461" spans="1:26" x14ac:dyDescent="0.25">
      <c r="A461" s="230" t="s">
        <v>214</v>
      </c>
      <c r="B461" s="29">
        <v>1</v>
      </c>
      <c r="C461" s="46" t="s">
        <v>196</v>
      </c>
      <c r="D461" s="43" t="s">
        <v>96</v>
      </c>
      <c r="E461" s="307" t="s">
        <v>431</v>
      </c>
      <c r="F461" s="262" t="s">
        <v>174</v>
      </c>
      <c r="G461" s="65" t="s">
        <v>227</v>
      </c>
      <c r="H461" s="302" t="s">
        <v>169</v>
      </c>
      <c r="I461" s="261" t="s">
        <v>170</v>
      </c>
      <c r="J461" s="262" t="s">
        <v>178</v>
      </c>
      <c r="K461" s="387" t="s">
        <v>425</v>
      </c>
      <c r="L461" s="155" t="s">
        <v>180</v>
      </c>
      <c r="M461" s="293" t="s">
        <v>283</v>
      </c>
      <c r="N461" s="306" t="s">
        <v>141</v>
      </c>
      <c r="O461" s="306" t="s">
        <v>142</v>
      </c>
      <c r="P461" s="155" t="s">
        <v>181</v>
      </c>
      <c r="Q461" s="381" t="s">
        <v>451</v>
      </c>
      <c r="R461" s="261" t="s">
        <v>167</v>
      </c>
      <c r="S461" s="301" t="s">
        <v>176</v>
      </c>
      <c r="T461" s="37"/>
      <c r="U461" s="37"/>
      <c r="V461" s="37"/>
      <c r="W461" s="37"/>
      <c r="X461" s="37"/>
      <c r="Y461" s="37"/>
      <c r="Z461" s="29">
        <v>1</v>
      </c>
    </row>
    <row r="462" spans="1:26" x14ac:dyDescent="0.25">
      <c r="A462" s="230" t="s">
        <v>214</v>
      </c>
      <c r="B462" s="29">
        <v>2</v>
      </c>
      <c r="C462" s="43" t="s">
        <v>96</v>
      </c>
      <c r="D462" s="303" t="s">
        <v>30</v>
      </c>
      <c r="E462" s="303" t="s">
        <v>182</v>
      </c>
      <c r="F462" s="306" t="s">
        <v>141</v>
      </c>
      <c r="G462" s="65" t="s">
        <v>227</v>
      </c>
      <c r="H462" s="262" t="s">
        <v>178</v>
      </c>
      <c r="I462" s="261" t="s">
        <v>171</v>
      </c>
      <c r="J462" s="387" t="s">
        <v>425</v>
      </c>
      <c r="K462" s="46" t="s">
        <v>197</v>
      </c>
      <c r="L462" s="299" t="s">
        <v>426</v>
      </c>
      <c r="M462" s="292" t="s">
        <v>443</v>
      </c>
      <c r="N462" s="292" t="s">
        <v>394</v>
      </c>
      <c r="O462" s="155" t="s">
        <v>181</v>
      </c>
      <c r="P462" s="261" t="s">
        <v>169</v>
      </c>
      <c r="Q462" s="382" t="s">
        <v>449</v>
      </c>
      <c r="R462" s="261" t="s">
        <v>165</v>
      </c>
      <c r="S462" s="290" t="s">
        <v>204</v>
      </c>
      <c r="T462" s="37"/>
      <c r="U462" s="37"/>
      <c r="V462" s="37"/>
      <c r="W462" s="37"/>
      <c r="X462" s="37"/>
      <c r="Y462" s="37"/>
      <c r="Z462" s="29">
        <v>2</v>
      </c>
    </row>
    <row r="463" spans="1:26" x14ac:dyDescent="0.25">
      <c r="A463" s="230" t="s">
        <v>214</v>
      </c>
      <c r="B463" s="29">
        <v>3</v>
      </c>
      <c r="C463" s="261" t="s">
        <v>170</v>
      </c>
      <c r="D463" s="261" t="s">
        <v>167</v>
      </c>
      <c r="E463" s="306" t="s">
        <v>142</v>
      </c>
      <c r="F463" s="155" t="s">
        <v>181</v>
      </c>
      <c r="G463" s="303" t="s">
        <v>182</v>
      </c>
      <c r="H463" s="262" t="s">
        <v>179</v>
      </c>
      <c r="I463" s="387" t="s">
        <v>425</v>
      </c>
      <c r="J463" s="65" t="s">
        <v>227</v>
      </c>
      <c r="K463" s="306" t="s">
        <v>141</v>
      </c>
      <c r="L463" s="293" t="s">
        <v>282</v>
      </c>
      <c r="M463" s="262" t="s">
        <v>174</v>
      </c>
      <c r="N463" s="43" t="s">
        <v>95</v>
      </c>
      <c r="O463" s="291" t="s">
        <v>385</v>
      </c>
      <c r="P463" s="291" t="s">
        <v>394</v>
      </c>
      <c r="Q463" s="46" t="s">
        <v>163</v>
      </c>
      <c r="R463" s="155" t="s">
        <v>180</v>
      </c>
      <c r="S463" s="381" t="s">
        <v>453</v>
      </c>
      <c r="T463" s="37"/>
      <c r="U463" s="37"/>
      <c r="V463" s="37"/>
      <c r="W463" s="37"/>
      <c r="X463" s="37"/>
      <c r="Y463" s="37"/>
      <c r="Z463" s="29">
        <v>3</v>
      </c>
    </row>
    <row r="464" spans="1:26" x14ac:dyDescent="0.25">
      <c r="A464" s="230" t="s">
        <v>214</v>
      </c>
      <c r="B464" s="29">
        <v>4</v>
      </c>
      <c r="C464" s="303" t="s">
        <v>30</v>
      </c>
      <c r="D464" s="307" t="s">
        <v>431</v>
      </c>
      <c r="E464" s="261" t="s">
        <v>167</v>
      </c>
      <c r="F464" s="261" t="s">
        <v>170</v>
      </c>
      <c r="G464" s="291" t="s">
        <v>394</v>
      </c>
      <c r="H464" s="291" t="s">
        <v>158</v>
      </c>
      <c r="I464" s="306" t="s">
        <v>141</v>
      </c>
      <c r="J464" s="65" t="s">
        <v>227</v>
      </c>
      <c r="K464" s="155" t="s">
        <v>181</v>
      </c>
      <c r="L464" s="293" t="s">
        <v>397</v>
      </c>
      <c r="M464" s="262" t="s">
        <v>175</v>
      </c>
      <c r="N464" s="155" t="s">
        <v>180</v>
      </c>
      <c r="O464" s="43" t="s">
        <v>95</v>
      </c>
      <c r="P464" s="387" t="s">
        <v>425</v>
      </c>
      <c r="Q464" s="380" t="s">
        <v>452</v>
      </c>
      <c r="R464" s="46" t="s">
        <v>163</v>
      </c>
      <c r="S464" s="302" t="s">
        <v>169</v>
      </c>
      <c r="T464" s="37"/>
      <c r="U464" s="37"/>
      <c r="V464" s="37"/>
      <c r="W464" s="37"/>
      <c r="X464" s="37"/>
      <c r="Y464" s="37"/>
      <c r="Z464" s="29">
        <v>4</v>
      </c>
    </row>
    <row r="465" spans="1:26" x14ac:dyDescent="0.25">
      <c r="A465" s="230" t="s">
        <v>214</v>
      </c>
      <c r="B465" s="29">
        <v>5</v>
      </c>
      <c r="C465" s="291" t="s">
        <v>364</v>
      </c>
      <c r="D465" s="291" t="s">
        <v>404</v>
      </c>
      <c r="E465" s="290" t="s">
        <v>367</v>
      </c>
      <c r="F465" s="48" t="s">
        <v>198</v>
      </c>
      <c r="G465" s="262" t="s">
        <v>178</v>
      </c>
      <c r="H465" s="303" t="s">
        <v>182</v>
      </c>
      <c r="I465" s="155" t="s">
        <v>181</v>
      </c>
      <c r="J465" s="276" t="s">
        <v>300</v>
      </c>
      <c r="K465" s="261" t="s">
        <v>170</v>
      </c>
      <c r="L465" s="262" t="s">
        <v>174</v>
      </c>
      <c r="M465" s="46" t="s">
        <v>197</v>
      </c>
      <c r="N465" s="294" t="s">
        <v>64</v>
      </c>
      <c r="O465" s="261" t="s">
        <v>168</v>
      </c>
      <c r="P465" s="43" t="s">
        <v>95</v>
      </c>
      <c r="Q465" s="383" t="s">
        <v>450</v>
      </c>
      <c r="R465" s="306" t="s">
        <v>142</v>
      </c>
      <c r="S465" s="380" t="s">
        <v>452</v>
      </c>
      <c r="T465" s="65"/>
      <c r="U465" s="65"/>
      <c r="V465" s="65"/>
      <c r="W465" s="65"/>
      <c r="X465" s="65"/>
      <c r="Y465" s="65"/>
      <c r="Z465" s="29">
        <v>5</v>
      </c>
    </row>
    <row r="466" spans="1:26" x14ac:dyDescent="0.25">
      <c r="A466" s="230" t="s">
        <v>214</v>
      </c>
      <c r="B466" s="29">
        <v>6</v>
      </c>
      <c r="C466" s="65"/>
      <c r="D466" s="65"/>
      <c r="E466" s="65"/>
      <c r="F466" s="290" t="s">
        <v>436</v>
      </c>
      <c r="G466" s="262" t="s">
        <v>179</v>
      </c>
      <c r="H466" s="46" t="s">
        <v>197</v>
      </c>
      <c r="I466" s="46" t="s">
        <v>196</v>
      </c>
      <c r="J466" s="155" t="s">
        <v>180</v>
      </c>
      <c r="K466" s="261" t="s">
        <v>171</v>
      </c>
      <c r="L466" s="43" t="s">
        <v>95</v>
      </c>
      <c r="M466" s="303" t="s">
        <v>182</v>
      </c>
      <c r="N466" s="294" t="s">
        <v>310</v>
      </c>
      <c r="O466" s="261" t="s">
        <v>169</v>
      </c>
      <c r="P466" s="183" t="s">
        <v>273</v>
      </c>
      <c r="Q466" s="261" t="s">
        <v>167</v>
      </c>
      <c r="R466" s="65"/>
      <c r="S466" s="155" t="s">
        <v>181</v>
      </c>
      <c r="T466" s="65"/>
      <c r="U466" s="65"/>
      <c r="V466" s="65"/>
      <c r="W466" s="65"/>
      <c r="X466" s="65"/>
      <c r="Y466" s="65"/>
      <c r="Z466" s="29">
        <v>6</v>
      </c>
    </row>
    <row r="467" spans="1:26" x14ac:dyDescent="0.25">
      <c r="A467" s="230" t="s">
        <v>214</v>
      </c>
      <c r="B467" s="29">
        <v>7</v>
      </c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48" t="s">
        <v>199</v>
      </c>
      <c r="O467" s="65"/>
      <c r="P467" s="48" t="s">
        <v>198</v>
      </c>
      <c r="Q467" s="65"/>
      <c r="R467" s="65"/>
      <c r="S467" s="65"/>
      <c r="T467" s="65"/>
      <c r="U467" s="65"/>
      <c r="V467" s="65"/>
      <c r="W467" s="65"/>
      <c r="X467" s="65"/>
      <c r="Y467" s="65"/>
      <c r="Z467" s="29">
        <v>7</v>
      </c>
    </row>
    <row r="469" spans="1:26" x14ac:dyDescent="0.25">
      <c r="A469" s="320">
        <f>A430+1</f>
        <v>2413</v>
      </c>
      <c r="B469" s="343"/>
      <c r="C469" s="344">
        <v>45538</v>
      </c>
      <c r="D469" s="345">
        <v>2.0833333333333332E-2</v>
      </c>
      <c r="E469" s="346" t="s">
        <v>498</v>
      </c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</row>
    <row r="471" spans="1:26" x14ac:dyDescent="0.25">
      <c r="A471" s="225" t="s">
        <v>2</v>
      </c>
      <c r="B471" s="37" t="s">
        <v>3</v>
      </c>
      <c r="C471" s="20" t="s">
        <v>73</v>
      </c>
      <c r="D471" s="20" t="s">
        <v>105</v>
      </c>
      <c r="E471" s="20" t="s">
        <v>267</v>
      </c>
      <c r="F471" s="21" t="s">
        <v>74</v>
      </c>
      <c r="G471" s="21" t="s">
        <v>248</v>
      </c>
      <c r="H471" s="21" t="s">
        <v>14</v>
      </c>
      <c r="I471" s="22" t="s">
        <v>75</v>
      </c>
      <c r="J471" s="22" t="s">
        <v>76</v>
      </c>
      <c r="K471" s="22" t="s">
        <v>15</v>
      </c>
      <c r="L471" s="23" t="s">
        <v>77</v>
      </c>
      <c r="M471" s="23" t="s">
        <v>78</v>
      </c>
      <c r="N471" s="23" t="s">
        <v>268</v>
      </c>
      <c r="O471" s="24" t="s">
        <v>79</v>
      </c>
      <c r="P471" s="24" t="s">
        <v>80</v>
      </c>
      <c r="Q471" s="25" t="s">
        <v>81</v>
      </c>
      <c r="R471" s="25" t="s">
        <v>422</v>
      </c>
      <c r="S471" s="26" t="s">
        <v>82</v>
      </c>
      <c r="T471" s="64" t="s">
        <v>154</v>
      </c>
      <c r="U471" s="64" t="s">
        <v>155</v>
      </c>
      <c r="V471" s="64" t="s">
        <v>157</v>
      </c>
      <c r="W471" s="63" t="s">
        <v>156</v>
      </c>
      <c r="X471" s="63" t="s">
        <v>215</v>
      </c>
      <c r="Y471" s="63" t="s">
        <v>216</v>
      </c>
      <c r="Z471" s="37" t="s">
        <v>3</v>
      </c>
    </row>
    <row r="472" spans="1:26" x14ac:dyDescent="0.25">
      <c r="A472" s="226" t="s">
        <v>210</v>
      </c>
      <c r="B472" s="29">
        <v>1</v>
      </c>
      <c r="C472" s="305" t="s">
        <v>99</v>
      </c>
      <c r="D472" s="303" t="s">
        <v>30</v>
      </c>
      <c r="E472" s="261" t="s">
        <v>167</v>
      </c>
      <c r="F472" s="261" t="s">
        <v>170</v>
      </c>
      <c r="G472" s="46" t="s">
        <v>196</v>
      </c>
      <c r="H472" s="303" t="s">
        <v>182</v>
      </c>
      <c r="I472" s="65" t="s">
        <v>227</v>
      </c>
      <c r="J472" s="155" t="s">
        <v>180</v>
      </c>
      <c r="K472" s="43" t="s">
        <v>95</v>
      </c>
      <c r="L472" s="290" t="s">
        <v>204</v>
      </c>
      <c r="M472" s="46" t="s">
        <v>197</v>
      </c>
      <c r="N472" s="261" t="s">
        <v>168</v>
      </c>
      <c r="O472" s="299" t="s">
        <v>427</v>
      </c>
      <c r="P472" s="183" t="s">
        <v>273</v>
      </c>
      <c r="Q472" s="391" t="s">
        <v>413</v>
      </c>
      <c r="R472" s="289" t="s">
        <v>439</v>
      </c>
      <c r="S472" s="387" t="s">
        <v>425</v>
      </c>
      <c r="T472" s="37"/>
      <c r="U472" s="37"/>
      <c r="V472" s="290" t="s">
        <v>435</v>
      </c>
      <c r="W472" s="389"/>
      <c r="X472" s="389"/>
      <c r="Y472" s="37"/>
      <c r="Z472" s="29">
        <v>1</v>
      </c>
    </row>
    <row r="473" spans="1:26" x14ac:dyDescent="0.25">
      <c r="A473" s="226" t="s">
        <v>210</v>
      </c>
      <c r="B473" s="29">
        <v>2</v>
      </c>
      <c r="C473" s="303" t="s">
        <v>30</v>
      </c>
      <c r="D473" s="305" t="s">
        <v>99</v>
      </c>
      <c r="E473" s="261" t="s">
        <v>165</v>
      </c>
      <c r="F473" s="261" t="s">
        <v>171</v>
      </c>
      <c r="G473" s="303" t="s">
        <v>182</v>
      </c>
      <c r="H473" s="43" t="s">
        <v>95</v>
      </c>
      <c r="I473" s="65" t="s">
        <v>227</v>
      </c>
      <c r="J473" s="46" t="s">
        <v>197</v>
      </c>
      <c r="K473" s="155" t="s">
        <v>181</v>
      </c>
      <c r="L473" s="276" t="s">
        <v>300</v>
      </c>
      <c r="M473" s="302" t="s">
        <v>166</v>
      </c>
      <c r="N473" s="261" t="s">
        <v>169</v>
      </c>
      <c r="O473" s="46" t="s">
        <v>196</v>
      </c>
      <c r="P473" s="299" t="s">
        <v>427</v>
      </c>
      <c r="Q473" s="391" t="s">
        <v>444</v>
      </c>
      <c r="R473" s="387" t="s">
        <v>425</v>
      </c>
      <c r="S473" s="306" t="s">
        <v>142</v>
      </c>
      <c r="T473" s="291" t="s">
        <v>389</v>
      </c>
      <c r="U473" s="291" t="s">
        <v>366</v>
      </c>
      <c r="V473" s="37"/>
      <c r="W473" s="37"/>
      <c r="X473" s="37"/>
      <c r="Y473" s="37"/>
      <c r="Z473" s="29">
        <v>2</v>
      </c>
    </row>
    <row r="474" spans="1:26" x14ac:dyDescent="0.25">
      <c r="A474" s="226" t="s">
        <v>210</v>
      </c>
      <c r="B474" s="29">
        <v>3</v>
      </c>
      <c r="C474" s="261" t="s">
        <v>170</v>
      </c>
      <c r="D474" s="261" t="s">
        <v>167</v>
      </c>
      <c r="E474" s="303" t="s">
        <v>182</v>
      </c>
      <c r="F474" s="155" t="s">
        <v>181</v>
      </c>
      <c r="G474" s="43" t="s">
        <v>95</v>
      </c>
      <c r="H474" s="261" t="s">
        <v>168</v>
      </c>
      <c r="I474" s="292" t="s">
        <v>293</v>
      </c>
      <c r="J474" s="292" t="s">
        <v>437</v>
      </c>
      <c r="K474" s="292" t="s">
        <v>393</v>
      </c>
      <c r="L474" s="65" t="s">
        <v>227</v>
      </c>
      <c r="M474" s="302" t="s">
        <v>164</v>
      </c>
      <c r="N474" s="276" t="s">
        <v>300</v>
      </c>
      <c r="O474" s="306" t="s">
        <v>142</v>
      </c>
      <c r="P474" s="46" t="s">
        <v>196</v>
      </c>
      <c r="Q474" s="383" t="s">
        <v>450</v>
      </c>
      <c r="R474" s="308" t="s">
        <v>199</v>
      </c>
      <c r="S474" s="297" t="s">
        <v>454</v>
      </c>
      <c r="T474" s="389"/>
      <c r="U474" s="389"/>
      <c r="V474" s="389"/>
      <c r="W474" s="37"/>
      <c r="X474" s="37"/>
      <c r="Y474" s="37"/>
      <c r="Z474" s="29">
        <v>3</v>
      </c>
    </row>
    <row r="475" spans="1:26" x14ac:dyDescent="0.25">
      <c r="A475" s="226" t="s">
        <v>210</v>
      </c>
      <c r="B475" s="29">
        <v>4</v>
      </c>
      <c r="C475" s="261" t="s">
        <v>171</v>
      </c>
      <c r="D475" s="261" t="s">
        <v>165</v>
      </c>
      <c r="E475" s="307" t="s">
        <v>431</v>
      </c>
      <c r="F475" s="46" t="s">
        <v>196</v>
      </c>
      <c r="G475" s="302" t="s">
        <v>166</v>
      </c>
      <c r="H475" s="306" t="s">
        <v>143</v>
      </c>
      <c r="I475" s="155" t="s">
        <v>181</v>
      </c>
      <c r="J475" s="43" t="s">
        <v>95</v>
      </c>
      <c r="K475" s="294" t="s">
        <v>64</v>
      </c>
      <c r="L475" s="155" t="s">
        <v>180</v>
      </c>
      <c r="M475" s="303" t="s">
        <v>182</v>
      </c>
      <c r="N475" s="46" t="s">
        <v>197</v>
      </c>
      <c r="O475" s="387" t="s">
        <v>425</v>
      </c>
      <c r="P475" s="261" t="s">
        <v>168</v>
      </c>
      <c r="Q475" s="66" t="s">
        <v>103</v>
      </c>
      <c r="R475" s="183" t="s">
        <v>273</v>
      </c>
      <c r="S475" s="388" t="s">
        <v>445</v>
      </c>
      <c r="T475" s="37"/>
      <c r="U475" s="37"/>
      <c r="V475" s="37"/>
      <c r="W475" s="291" t="s">
        <v>389</v>
      </c>
      <c r="X475" s="291" t="s">
        <v>367</v>
      </c>
      <c r="Y475" s="291" t="s">
        <v>394</v>
      </c>
      <c r="Z475" s="29">
        <v>4</v>
      </c>
    </row>
    <row r="476" spans="1:26" x14ac:dyDescent="0.25">
      <c r="A476" s="226" t="s">
        <v>210</v>
      </c>
      <c r="B476" s="29">
        <v>5</v>
      </c>
      <c r="C476" s="46" t="s">
        <v>196</v>
      </c>
      <c r="D476" s="307" t="s">
        <v>431</v>
      </c>
      <c r="E476" s="305" t="s">
        <v>99</v>
      </c>
      <c r="F476" s="43" t="s">
        <v>95</v>
      </c>
      <c r="G476" s="302" t="s">
        <v>164</v>
      </c>
      <c r="H476" s="46" t="s">
        <v>197</v>
      </c>
      <c r="I476" s="293" t="s">
        <v>442</v>
      </c>
      <c r="J476" s="261" t="s">
        <v>170</v>
      </c>
      <c r="K476" s="65" t="s">
        <v>227</v>
      </c>
      <c r="L476" s="302" t="s">
        <v>165</v>
      </c>
      <c r="M476" s="276" t="s">
        <v>300</v>
      </c>
      <c r="N476" s="155" t="s">
        <v>180</v>
      </c>
      <c r="O476" s="261" t="s">
        <v>168</v>
      </c>
      <c r="P476" s="306" t="s">
        <v>142</v>
      </c>
      <c r="Q476" s="291" t="s">
        <v>391</v>
      </c>
      <c r="R476" s="291" t="s">
        <v>367</v>
      </c>
      <c r="S476" s="155" t="s">
        <v>181</v>
      </c>
      <c r="T476" s="37"/>
      <c r="U476" s="37"/>
      <c r="V476" s="37"/>
      <c r="W476" s="37"/>
      <c r="X476" s="37"/>
      <c r="Y476" s="37"/>
      <c r="Z476" s="29">
        <v>5</v>
      </c>
    </row>
    <row r="477" spans="1:26" x14ac:dyDescent="0.25">
      <c r="A477" s="226" t="s">
        <v>210</v>
      </c>
      <c r="B477" s="29">
        <v>6</v>
      </c>
      <c r="C477" s="65"/>
      <c r="D477" s="65"/>
      <c r="E477" s="65"/>
      <c r="F477" s="65"/>
      <c r="G477" s="65"/>
      <c r="H477" s="65"/>
      <c r="I477" s="43" t="s">
        <v>95</v>
      </c>
      <c r="J477" s="261" t="s">
        <v>171</v>
      </c>
      <c r="K477" s="294" t="s">
        <v>310</v>
      </c>
      <c r="L477" s="261" t="s">
        <v>167</v>
      </c>
      <c r="M477" s="291" t="s">
        <v>407</v>
      </c>
      <c r="N477" s="291" t="s">
        <v>394</v>
      </c>
      <c r="O477" s="261" t="s">
        <v>169</v>
      </c>
      <c r="P477" s="387" t="s">
        <v>425</v>
      </c>
      <c r="Q477" s="388" t="s">
        <v>445</v>
      </c>
      <c r="R477" s="65"/>
      <c r="S477" s="46" t="s">
        <v>163</v>
      </c>
      <c r="T477" s="65"/>
      <c r="U477" s="65"/>
      <c r="V477" s="65"/>
      <c r="W477" s="65"/>
      <c r="X477" s="65"/>
      <c r="Y477" s="65"/>
      <c r="Z477" s="29">
        <v>6</v>
      </c>
    </row>
    <row r="478" spans="1:26" x14ac:dyDescent="0.25">
      <c r="A478" s="226" t="s">
        <v>210</v>
      </c>
      <c r="B478" s="29">
        <v>7</v>
      </c>
      <c r="C478" s="65"/>
      <c r="D478" s="65"/>
      <c r="E478" s="65"/>
      <c r="F478" s="65"/>
      <c r="G478" s="65"/>
      <c r="H478" s="65"/>
      <c r="I478" s="65"/>
      <c r="J478" s="65"/>
      <c r="K478" s="65"/>
      <c r="L478" s="48" t="s">
        <v>198</v>
      </c>
      <c r="M478" s="65"/>
      <c r="N478" s="383" t="s">
        <v>88</v>
      </c>
      <c r="O478" s="380" t="s">
        <v>92</v>
      </c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29">
        <v>7</v>
      </c>
    </row>
    <row r="479" spans="1:26" x14ac:dyDescent="0.25">
      <c r="A479" s="227" t="s">
        <v>211</v>
      </c>
      <c r="B479" s="29">
        <v>1</v>
      </c>
      <c r="C479" s="301" t="s">
        <v>173</v>
      </c>
      <c r="D479" s="306" t="s">
        <v>142</v>
      </c>
      <c r="E479" s="301" t="s">
        <v>302</v>
      </c>
      <c r="F479" s="290" t="s">
        <v>436</v>
      </c>
      <c r="G479" s="299" t="s">
        <v>427</v>
      </c>
      <c r="H479" s="276" t="s">
        <v>300</v>
      </c>
      <c r="I479" s="155" t="s">
        <v>181</v>
      </c>
      <c r="J479" s="299" t="s">
        <v>426</v>
      </c>
      <c r="K479" s="261" t="s">
        <v>170</v>
      </c>
      <c r="L479" s="387" t="s">
        <v>425</v>
      </c>
      <c r="M479" s="43" t="s">
        <v>95</v>
      </c>
      <c r="N479" s="155" t="s">
        <v>180</v>
      </c>
      <c r="O479" s="65" t="s">
        <v>227</v>
      </c>
      <c r="P479" s="261" t="s">
        <v>168</v>
      </c>
      <c r="Q479" s="262" t="s">
        <v>178</v>
      </c>
      <c r="R479" s="261" t="s">
        <v>167</v>
      </c>
      <c r="S479" s="395" t="s">
        <v>456</v>
      </c>
      <c r="T479" s="37"/>
      <c r="U479" s="37"/>
      <c r="V479" s="37"/>
      <c r="W479" s="37"/>
      <c r="X479" s="37"/>
      <c r="Y479" s="37"/>
      <c r="Z479" s="29">
        <v>1</v>
      </c>
    </row>
    <row r="480" spans="1:26" x14ac:dyDescent="0.25">
      <c r="A480" s="227" t="s">
        <v>211</v>
      </c>
      <c r="B480" s="29">
        <v>2</v>
      </c>
      <c r="C480" s="301" t="s">
        <v>172</v>
      </c>
      <c r="D480" s="65" t="s">
        <v>227</v>
      </c>
      <c r="E480" s="301" t="s">
        <v>303</v>
      </c>
      <c r="F480" s="155" t="s">
        <v>181</v>
      </c>
      <c r="G480" s="303" t="s">
        <v>182</v>
      </c>
      <c r="H480" s="299" t="s">
        <v>427</v>
      </c>
      <c r="I480" s="306" t="s">
        <v>141</v>
      </c>
      <c r="J480" s="155" t="s">
        <v>180</v>
      </c>
      <c r="K480" s="261" t="s">
        <v>171</v>
      </c>
      <c r="L480" s="46" t="s">
        <v>196</v>
      </c>
      <c r="M480" s="387" t="s">
        <v>425</v>
      </c>
      <c r="N480" s="43" t="s">
        <v>95</v>
      </c>
      <c r="O480" s="183" t="s">
        <v>273</v>
      </c>
      <c r="P480" s="261" t="s">
        <v>169</v>
      </c>
      <c r="Q480" s="262" t="s">
        <v>179</v>
      </c>
      <c r="R480" s="299" t="s">
        <v>426</v>
      </c>
      <c r="S480" s="395" t="s">
        <v>413</v>
      </c>
      <c r="T480" s="37"/>
      <c r="U480" s="37"/>
      <c r="V480" s="37"/>
      <c r="W480" s="291" t="s">
        <v>389</v>
      </c>
      <c r="X480" s="291" t="s">
        <v>367</v>
      </c>
      <c r="Y480" s="291" t="s">
        <v>394</v>
      </c>
      <c r="Z480" s="29">
        <v>2</v>
      </c>
    </row>
    <row r="481" spans="1:26" x14ac:dyDescent="0.25">
      <c r="A481" s="227" t="s">
        <v>211</v>
      </c>
      <c r="B481" s="29">
        <v>3</v>
      </c>
      <c r="C481" s="303" t="s">
        <v>30</v>
      </c>
      <c r="D481" s="301" t="s">
        <v>172</v>
      </c>
      <c r="E481" s="65" t="s">
        <v>227</v>
      </c>
      <c r="F481" s="299" t="s">
        <v>427</v>
      </c>
      <c r="G481" s="262" t="s">
        <v>178</v>
      </c>
      <c r="H481" s="261" t="s">
        <v>168</v>
      </c>
      <c r="I481" s="387" t="s">
        <v>425</v>
      </c>
      <c r="J481" s="261" t="s">
        <v>170</v>
      </c>
      <c r="K481" s="155" t="s">
        <v>181</v>
      </c>
      <c r="L481" s="155" t="s">
        <v>180</v>
      </c>
      <c r="M481" s="306" t="s">
        <v>141</v>
      </c>
      <c r="N481" s="183" t="s">
        <v>273</v>
      </c>
      <c r="O481" s="292" t="s">
        <v>386</v>
      </c>
      <c r="P481" s="292" t="s">
        <v>394</v>
      </c>
      <c r="Q481" s="46" t="s">
        <v>163</v>
      </c>
      <c r="R481" s="262" t="s">
        <v>174</v>
      </c>
      <c r="S481" s="297" t="s">
        <v>455</v>
      </c>
      <c r="T481" s="37"/>
      <c r="U481" s="37"/>
      <c r="V481" s="290" t="s">
        <v>435</v>
      </c>
      <c r="W481" s="37"/>
      <c r="X481" s="37"/>
      <c r="Y481" s="37"/>
      <c r="Z481" s="29">
        <v>3</v>
      </c>
    </row>
    <row r="482" spans="1:26" x14ac:dyDescent="0.25">
      <c r="A482" s="227" t="s">
        <v>211</v>
      </c>
      <c r="B482" s="29">
        <v>4</v>
      </c>
      <c r="C482" s="65" t="s">
        <v>227</v>
      </c>
      <c r="D482" s="301" t="s">
        <v>173</v>
      </c>
      <c r="E482" s="306" t="s">
        <v>142</v>
      </c>
      <c r="F482" s="276" t="s">
        <v>300</v>
      </c>
      <c r="G482" s="262" t="s">
        <v>179</v>
      </c>
      <c r="H482" s="303" t="s">
        <v>182</v>
      </c>
      <c r="I482" s="299" t="s">
        <v>426</v>
      </c>
      <c r="J482" s="261" t="s">
        <v>171</v>
      </c>
      <c r="K482" s="46" t="s">
        <v>197</v>
      </c>
      <c r="L482" s="261" t="s">
        <v>167</v>
      </c>
      <c r="M482" s="291" t="s">
        <v>407</v>
      </c>
      <c r="N482" s="291" t="s">
        <v>394</v>
      </c>
      <c r="O482" s="293" t="s">
        <v>365</v>
      </c>
      <c r="P482" s="155" t="s">
        <v>181</v>
      </c>
      <c r="Q482" s="382" t="s">
        <v>449</v>
      </c>
      <c r="R482" s="262" t="s">
        <v>175</v>
      </c>
      <c r="S482" s="43" t="s">
        <v>95</v>
      </c>
      <c r="T482" s="37"/>
      <c r="U482" s="37"/>
      <c r="V482" s="37"/>
      <c r="W482" s="37"/>
      <c r="X482" s="37"/>
      <c r="Y482" s="37"/>
      <c r="Z482" s="29">
        <v>4</v>
      </c>
    </row>
    <row r="483" spans="1:26" x14ac:dyDescent="0.25">
      <c r="A483" s="227" t="s">
        <v>211</v>
      </c>
      <c r="B483" s="29">
        <v>5</v>
      </c>
      <c r="C483" s="291" t="s">
        <v>364</v>
      </c>
      <c r="D483" s="291" t="s">
        <v>404</v>
      </c>
      <c r="E483" s="290" t="s">
        <v>367</v>
      </c>
      <c r="F483" s="262" t="s">
        <v>174</v>
      </c>
      <c r="G483" s="302" t="s">
        <v>166</v>
      </c>
      <c r="H483" s="262" t="s">
        <v>178</v>
      </c>
      <c r="I483" s="261" t="s">
        <v>170</v>
      </c>
      <c r="J483" s="306" t="s">
        <v>143</v>
      </c>
      <c r="K483" s="288" t="s">
        <v>428</v>
      </c>
      <c r="L483" s="43" t="s">
        <v>95</v>
      </c>
      <c r="M483" s="303" t="s">
        <v>182</v>
      </c>
      <c r="N483" s="387" t="s">
        <v>425</v>
      </c>
      <c r="O483" s="289" t="s">
        <v>438</v>
      </c>
      <c r="P483" s="294" t="s">
        <v>310</v>
      </c>
      <c r="Q483" s="381" t="s">
        <v>451</v>
      </c>
      <c r="R483" s="155" t="s">
        <v>180</v>
      </c>
      <c r="S483" s="301" t="s">
        <v>176</v>
      </c>
      <c r="T483" s="37"/>
      <c r="U483" s="37"/>
      <c r="V483" s="37"/>
      <c r="W483" s="37"/>
      <c r="X483" s="37"/>
      <c r="Y483" s="37"/>
      <c r="Z483" s="29">
        <v>5</v>
      </c>
    </row>
    <row r="484" spans="1:26" x14ac:dyDescent="0.25">
      <c r="A484" s="227" t="s">
        <v>211</v>
      </c>
      <c r="B484" s="29">
        <v>6</v>
      </c>
      <c r="C484" s="306" t="s">
        <v>142</v>
      </c>
      <c r="D484" s="303" t="s">
        <v>30</v>
      </c>
      <c r="E484" s="303" t="s">
        <v>182</v>
      </c>
      <c r="F484" s="262" t="s">
        <v>175</v>
      </c>
      <c r="G484" s="302" t="s">
        <v>164</v>
      </c>
      <c r="H484" s="262" t="s">
        <v>179</v>
      </c>
      <c r="I484" s="261" t="s">
        <v>171</v>
      </c>
      <c r="J484" s="387" t="s">
        <v>425</v>
      </c>
      <c r="K484" s="299" t="s">
        <v>426</v>
      </c>
      <c r="L484" s="290" t="s">
        <v>204</v>
      </c>
      <c r="M484" s="288" t="s">
        <v>428</v>
      </c>
      <c r="N484" s="301" t="s">
        <v>302</v>
      </c>
      <c r="O484" s="155" t="s">
        <v>181</v>
      </c>
      <c r="P484" s="294" t="s">
        <v>64</v>
      </c>
      <c r="Q484" s="393" t="s">
        <v>476</v>
      </c>
      <c r="R484" s="43" t="s">
        <v>95</v>
      </c>
      <c r="S484" s="301" t="s">
        <v>177</v>
      </c>
      <c r="T484" s="65"/>
      <c r="U484" s="65"/>
      <c r="V484" s="65"/>
      <c r="W484" s="65"/>
      <c r="X484" s="65"/>
      <c r="Y484" s="65"/>
      <c r="Z484" s="29">
        <v>6</v>
      </c>
    </row>
    <row r="485" spans="1:26" x14ac:dyDescent="0.25">
      <c r="A485" s="227" t="s">
        <v>211</v>
      </c>
      <c r="B485" s="29">
        <v>7</v>
      </c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308" t="s">
        <v>199</v>
      </c>
      <c r="T485" s="65"/>
      <c r="U485" s="65"/>
      <c r="V485" s="65"/>
      <c r="W485" s="65"/>
      <c r="X485" s="65"/>
      <c r="Y485" s="65"/>
      <c r="Z485" s="29">
        <v>7</v>
      </c>
    </row>
    <row r="486" spans="1:26" x14ac:dyDescent="0.25">
      <c r="A486" s="228" t="s">
        <v>212</v>
      </c>
      <c r="B486" s="29">
        <v>1</v>
      </c>
      <c r="C486" s="261" t="s">
        <v>170</v>
      </c>
      <c r="D486" s="295" t="s">
        <v>339</v>
      </c>
      <c r="E486" s="261" t="s">
        <v>167</v>
      </c>
      <c r="F486" s="155" t="s">
        <v>181</v>
      </c>
      <c r="G486" s="303" t="s">
        <v>182</v>
      </c>
      <c r="H486" s="48" t="s">
        <v>199</v>
      </c>
      <c r="I486" s="262" t="s">
        <v>178</v>
      </c>
      <c r="J486" s="299" t="s">
        <v>426</v>
      </c>
      <c r="K486" s="301" t="s">
        <v>176</v>
      </c>
      <c r="L486" s="262" t="s">
        <v>174</v>
      </c>
      <c r="M486" s="302" t="s">
        <v>166</v>
      </c>
      <c r="N486" s="301" t="s">
        <v>303</v>
      </c>
      <c r="O486" s="183" t="s">
        <v>273</v>
      </c>
      <c r="P486" s="276" t="s">
        <v>300</v>
      </c>
      <c r="Q486" s="382" t="s">
        <v>449</v>
      </c>
      <c r="R486" s="394" t="s">
        <v>350</v>
      </c>
      <c r="S486" s="290" t="s">
        <v>204</v>
      </c>
      <c r="T486" s="51"/>
      <c r="U486" s="51"/>
      <c r="V486" s="51"/>
      <c r="W486" s="51"/>
      <c r="X486" s="51"/>
      <c r="Y486" s="51"/>
      <c r="Z486" s="29">
        <v>1</v>
      </c>
    </row>
    <row r="487" spans="1:26" x14ac:dyDescent="0.25">
      <c r="A487" s="228" t="s">
        <v>212</v>
      </c>
      <c r="B487" s="29">
        <v>2</v>
      </c>
      <c r="C487" s="261" t="s">
        <v>171</v>
      </c>
      <c r="D487" s="301" t="s">
        <v>172</v>
      </c>
      <c r="E487" s="261" t="s">
        <v>165</v>
      </c>
      <c r="F487" s="306" t="s">
        <v>141</v>
      </c>
      <c r="G487" s="46" t="s">
        <v>196</v>
      </c>
      <c r="H487" s="303" t="s">
        <v>182</v>
      </c>
      <c r="I487" s="262" t="s">
        <v>179</v>
      </c>
      <c r="J487" s="155" t="s">
        <v>180</v>
      </c>
      <c r="K487" s="299" t="s">
        <v>426</v>
      </c>
      <c r="L487" s="301" t="s">
        <v>175</v>
      </c>
      <c r="M487" s="288" t="s">
        <v>428</v>
      </c>
      <c r="N487" s="301" t="s">
        <v>302</v>
      </c>
      <c r="O487" s="155" t="s">
        <v>181</v>
      </c>
      <c r="P487" s="387" t="s">
        <v>425</v>
      </c>
      <c r="Q487" s="306" t="s">
        <v>142</v>
      </c>
      <c r="R487" s="394" t="s">
        <v>349</v>
      </c>
      <c r="S487" s="261" t="s">
        <v>168</v>
      </c>
      <c r="T487" s="291" t="s">
        <v>389</v>
      </c>
      <c r="U487" s="291" t="s">
        <v>366</v>
      </c>
      <c r="V487" s="51"/>
      <c r="W487" s="51"/>
      <c r="X487" s="51"/>
      <c r="Y487" s="51"/>
      <c r="Z487" s="29">
        <v>2</v>
      </c>
    </row>
    <row r="488" spans="1:26" x14ac:dyDescent="0.25">
      <c r="A488" s="228" t="s">
        <v>212</v>
      </c>
      <c r="B488" s="29">
        <v>3</v>
      </c>
      <c r="C488" s="295" t="s">
        <v>339</v>
      </c>
      <c r="D488" s="301" t="s">
        <v>173</v>
      </c>
      <c r="E488" s="301" t="s">
        <v>302</v>
      </c>
      <c r="F488" s="261" t="s">
        <v>170</v>
      </c>
      <c r="G488" s="291" t="s">
        <v>394</v>
      </c>
      <c r="H488" s="291" t="s">
        <v>158</v>
      </c>
      <c r="I488" s="183" t="s">
        <v>273</v>
      </c>
      <c r="J488" s="293" t="s">
        <v>365</v>
      </c>
      <c r="K488" s="306" t="s">
        <v>141</v>
      </c>
      <c r="L488" s="387" t="s">
        <v>425</v>
      </c>
      <c r="M488" s="299" t="s">
        <v>427</v>
      </c>
      <c r="N488" s="155" t="s">
        <v>180</v>
      </c>
      <c r="O488" s="46" t="s">
        <v>196</v>
      </c>
      <c r="P488" s="155" t="s">
        <v>181</v>
      </c>
      <c r="Q488" s="261" t="s">
        <v>167</v>
      </c>
      <c r="R488" s="299" t="s">
        <v>426</v>
      </c>
      <c r="S488" s="261" t="s">
        <v>169</v>
      </c>
      <c r="T488" s="37"/>
      <c r="U488" s="37"/>
      <c r="V488" s="37"/>
      <c r="W488" s="37"/>
      <c r="X488" s="37"/>
      <c r="Y488" s="37"/>
      <c r="Z488" s="29">
        <v>3</v>
      </c>
    </row>
    <row r="489" spans="1:26" x14ac:dyDescent="0.25">
      <c r="A489" s="228" t="s">
        <v>212</v>
      </c>
      <c r="B489" s="29">
        <v>4</v>
      </c>
      <c r="C489" s="301" t="s">
        <v>172</v>
      </c>
      <c r="D489" s="303" t="s">
        <v>30</v>
      </c>
      <c r="E489" s="301" t="s">
        <v>303</v>
      </c>
      <c r="F489" s="261" t="s">
        <v>171</v>
      </c>
      <c r="G489" s="306" t="s">
        <v>143</v>
      </c>
      <c r="H489" s="262" t="s">
        <v>178</v>
      </c>
      <c r="I489" s="292" t="s">
        <v>392</v>
      </c>
      <c r="J489" s="292" t="s">
        <v>283</v>
      </c>
      <c r="K489" s="292" t="s">
        <v>393</v>
      </c>
      <c r="L489" s="183" t="s">
        <v>273</v>
      </c>
      <c r="M489" s="303" t="s">
        <v>182</v>
      </c>
      <c r="N489" s="261" t="s">
        <v>168</v>
      </c>
      <c r="O489" s="387" t="s">
        <v>425</v>
      </c>
      <c r="P489" s="262" t="s">
        <v>174</v>
      </c>
      <c r="Q489" s="261" t="s">
        <v>165</v>
      </c>
      <c r="R489" s="155" t="s">
        <v>180</v>
      </c>
      <c r="S489" s="155" t="s">
        <v>181</v>
      </c>
      <c r="T489" s="37"/>
      <c r="U489" s="37"/>
      <c r="V489" s="37"/>
      <c r="W489" s="37"/>
      <c r="X489" s="37"/>
      <c r="Y489" s="37"/>
      <c r="Z489" s="29">
        <v>4</v>
      </c>
    </row>
    <row r="490" spans="1:26" x14ac:dyDescent="0.25">
      <c r="A490" s="228" t="s">
        <v>212</v>
      </c>
      <c r="B490" s="29">
        <v>5</v>
      </c>
      <c r="C490" s="301" t="s">
        <v>173</v>
      </c>
      <c r="D490" s="261" t="s">
        <v>167</v>
      </c>
      <c r="E490" s="303" t="s">
        <v>182</v>
      </c>
      <c r="F490" s="262" t="s">
        <v>174</v>
      </c>
      <c r="G490" s="262" t="s">
        <v>178</v>
      </c>
      <c r="H490" s="261" t="s">
        <v>169</v>
      </c>
      <c r="I490" s="46" t="s">
        <v>196</v>
      </c>
      <c r="J490" s="46" t="s">
        <v>197</v>
      </c>
      <c r="K490" s="155" t="s">
        <v>181</v>
      </c>
      <c r="L490" s="155" t="s">
        <v>180</v>
      </c>
      <c r="M490" s="306" t="s">
        <v>141</v>
      </c>
      <c r="N490" s="387" t="s">
        <v>425</v>
      </c>
      <c r="O490" s="301" t="s">
        <v>302</v>
      </c>
      <c r="P490" s="289" t="s">
        <v>438</v>
      </c>
      <c r="Q490" s="291" t="s">
        <v>391</v>
      </c>
      <c r="R490" s="291" t="s">
        <v>367</v>
      </c>
      <c r="S490" s="380" t="s">
        <v>452</v>
      </c>
      <c r="T490" s="37"/>
      <c r="U490" s="37"/>
      <c r="V490" s="37"/>
      <c r="W490" s="37"/>
      <c r="X490" s="37"/>
      <c r="Y490" s="37"/>
      <c r="Z490" s="29">
        <v>5</v>
      </c>
    </row>
    <row r="491" spans="1:26" x14ac:dyDescent="0.25">
      <c r="A491" s="228" t="s">
        <v>212</v>
      </c>
      <c r="B491" s="29">
        <v>6</v>
      </c>
      <c r="C491" s="303" t="s">
        <v>30</v>
      </c>
      <c r="D491" s="261" t="s">
        <v>165</v>
      </c>
      <c r="E491" s="295" t="s">
        <v>339</v>
      </c>
      <c r="F491" s="262" t="s">
        <v>175</v>
      </c>
      <c r="G491" s="302" t="s">
        <v>166</v>
      </c>
      <c r="H491" s="261" t="s">
        <v>168</v>
      </c>
      <c r="I491" s="155" t="s">
        <v>181</v>
      </c>
      <c r="J491" s="183" t="s">
        <v>273</v>
      </c>
      <c r="K491" s="301" t="s">
        <v>177</v>
      </c>
      <c r="L491" s="306" t="s">
        <v>141</v>
      </c>
      <c r="M491" s="387" t="s">
        <v>425</v>
      </c>
      <c r="N491" s="299" t="s">
        <v>427</v>
      </c>
      <c r="O491" s="291" t="s">
        <v>385</v>
      </c>
      <c r="P491" s="291" t="s">
        <v>394</v>
      </c>
      <c r="Q491" s="392" t="s">
        <v>446</v>
      </c>
      <c r="R491" s="306" t="s">
        <v>142</v>
      </c>
      <c r="S491" s="46" t="s">
        <v>163</v>
      </c>
      <c r="T491" s="65"/>
      <c r="U491" s="65"/>
      <c r="V491" s="65"/>
      <c r="W491" s="65"/>
      <c r="X491" s="65"/>
      <c r="Y491" s="65"/>
      <c r="Z491" s="29">
        <v>6</v>
      </c>
    </row>
    <row r="492" spans="1:26" x14ac:dyDescent="0.25">
      <c r="A492" s="228" t="s">
        <v>212</v>
      </c>
      <c r="B492" s="29">
        <v>7</v>
      </c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48" t="s">
        <v>199</v>
      </c>
      <c r="N492" s="65"/>
      <c r="O492" s="380" t="s">
        <v>92</v>
      </c>
      <c r="P492" s="65"/>
      <c r="Q492" s="48" t="s">
        <v>198</v>
      </c>
      <c r="R492" s="65"/>
      <c r="S492" s="65"/>
      <c r="T492" s="65"/>
      <c r="U492" s="65"/>
      <c r="V492" s="65"/>
      <c r="W492" s="65"/>
      <c r="X492" s="65"/>
      <c r="Y492" s="65"/>
      <c r="Z492" s="29">
        <v>7</v>
      </c>
    </row>
    <row r="493" spans="1:26" x14ac:dyDescent="0.25">
      <c r="A493" s="229" t="s">
        <v>213</v>
      </c>
      <c r="B493" s="29">
        <v>1</v>
      </c>
      <c r="C493" s="303" t="s">
        <v>30</v>
      </c>
      <c r="D493" s="306" t="s">
        <v>142</v>
      </c>
      <c r="E493" s="303" t="s">
        <v>182</v>
      </c>
      <c r="F493" s="65" t="s">
        <v>227</v>
      </c>
      <c r="G493" s="293" t="s">
        <v>371</v>
      </c>
      <c r="H493" s="306" t="s">
        <v>143</v>
      </c>
      <c r="I493" s="48" t="s">
        <v>198</v>
      </c>
      <c r="J493" s="48" t="s">
        <v>199</v>
      </c>
      <c r="K493" s="155" t="s">
        <v>181</v>
      </c>
      <c r="L493" s="299" t="s">
        <v>426</v>
      </c>
      <c r="M493" s="299" t="s">
        <v>427</v>
      </c>
      <c r="N493" s="306" t="s">
        <v>141</v>
      </c>
      <c r="O493" s="43" t="s">
        <v>95</v>
      </c>
      <c r="P493" s="262" t="s">
        <v>174</v>
      </c>
      <c r="Q493" s="262" t="s">
        <v>179</v>
      </c>
      <c r="R493" s="155" t="s">
        <v>180</v>
      </c>
      <c r="S493" s="34" t="s">
        <v>91</v>
      </c>
      <c r="T493" s="291" t="s">
        <v>389</v>
      </c>
      <c r="U493" s="291" t="s">
        <v>366</v>
      </c>
      <c r="V493" s="37"/>
      <c r="W493" s="37"/>
      <c r="X493" s="37"/>
      <c r="Y493" s="37"/>
      <c r="Z493" s="29">
        <v>1</v>
      </c>
    </row>
    <row r="494" spans="1:26" x14ac:dyDescent="0.25">
      <c r="A494" s="229" t="s">
        <v>213</v>
      </c>
      <c r="B494" s="29">
        <v>2</v>
      </c>
      <c r="C494" s="48" t="s">
        <v>198</v>
      </c>
      <c r="D494" s="303" t="s">
        <v>30</v>
      </c>
      <c r="E494" s="43" t="s">
        <v>96</v>
      </c>
      <c r="F494" s="65" t="s">
        <v>227</v>
      </c>
      <c r="G494" s="292" t="s">
        <v>293</v>
      </c>
      <c r="H494" s="292" t="s">
        <v>158</v>
      </c>
      <c r="I494" s="262" t="s">
        <v>178</v>
      </c>
      <c r="J494" s="306" t="s">
        <v>143</v>
      </c>
      <c r="K494" s="48" t="s">
        <v>199</v>
      </c>
      <c r="L494" s="155" t="s">
        <v>180</v>
      </c>
      <c r="M494" s="303" t="s">
        <v>182</v>
      </c>
      <c r="N494" s="301" t="s">
        <v>303</v>
      </c>
      <c r="O494" s="276" t="s">
        <v>300</v>
      </c>
      <c r="P494" s="262" t="s">
        <v>175</v>
      </c>
      <c r="Q494" s="380" t="s">
        <v>452</v>
      </c>
      <c r="R494" s="387" t="s">
        <v>425</v>
      </c>
      <c r="S494" s="155" t="s">
        <v>181</v>
      </c>
      <c r="T494" s="37"/>
      <c r="U494" s="37"/>
      <c r="V494" s="290" t="s">
        <v>435</v>
      </c>
      <c r="W494" s="37"/>
      <c r="X494" s="37"/>
      <c r="Y494" s="37"/>
      <c r="Z494" s="29">
        <v>2</v>
      </c>
    </row>
    <row r="495" spans="1:26" x14ac:dyDescent="0.25">
      <c r="A495" s="229" t="s">
        <v>213</v>
      </c>
      <c r="B495" s="29">
        <v>3</v>
      </c>
      <c r="C495" s="306" t="s">
        <v>142</v>
      </c>
      <c r="D495" s="301" t="s">
        <v>172</v>
      </c>
      <c r="E495" s="308" t="s">
        <v>432</v>
      </c>
      <c r="F495" s="293" t="s">
        <v>440</v>
      </c>
      <c r="G495" s="48" t="s">
        <v>198</v>
      </c>
      <c r="H495" s="303" t="s">
        <v>182</v>
      </c>
      <c r="I495" s="299" t="s">
        <v>426</v>
      </c>
      <c r="J495" s="155" t="s">
        <v>180</v>
      </c>
      <c r="K495" s="301" t="s">
        <v>176</v>
      </c>
      <c r="L495" s="306" t="s">
        <v>141</v>
      </c>
      <c r="M495" s="65" t="s">
        <v>227</v>
      </c>
      <c r="N495" s="183" t="s">
        <v>273</v>
      </c>
      <c r="O495" s="301" t="s">
        <v>302</v>
      </c>
      <c r="P495" s="155" t="s">
        <v>181</v>
      </c>
      <c r="Q495" s="43" t="s">
        <v>95</v>
      </c>
      <c r="R495" s="262" t="s">
        <v>175</v>
      </c>
      <c r="S495" s="387" t="s">
        <v>425</v>
      </c>
      <c r="T495" s="37"/>
      <c r="U495" s="37"/>
      <c r="V495" s="37"/>
      <c r="W495" s="291" t="s">
        <v>389</v>
      </c>
      <c r="X495" s="291" t="s">
        <v>367</v>
      </c>
      <c r="Y495" s="291" t="s">
        <v>394</v>
      </c>
      <c r="Z495" s="29">
        <v>3</v>
      </c>
    </row>
    <row r="496" spans="1:26" x14ac:dyDescent="0.25">
      <c r="A496" s="229" t="s">
        <v>213</v>
      </c>
      <c r="B496" s="29">
        <v>4</v>
      </c>
      <c r="C496" s="291" t="s">
        <v>364</v>
      </c>
      <c r="D496" s="291" t="s">
        <v>404</v>
      </c>
      <c r="E496" s="290" t="s">
        <v>367</v>
      </c>
      <c r="F496" s="46" t="s">
        <v>196</v>
      </c>
      <c r="G496" s="303" t="s">
        <v>182</v>
      </c>
      <c r="H496" s="294" t="s">
        <v>64</v>
      </c>
      <c r="I496" s="155" t="s">
        <v>181</v>
      </c>
      <c r="J496" s="262" t="s">
        <v>178</v>
      </c>
      <c r="K496" s="276" t="s">
        <v>300</v>
      </c>
      <c r="L496" s="262" t="s">
        <v>174</v>
      </c>
      <c r="M496" s="43" t="s">
        <v>95</v>
      </c>
      <c r="N496" s="299" t="s">
        <v>427</v>
      </c>
      <c r="O496" s="301" t="s">
        <v>303</v>
      </c>
      <c r="P496" s="306" t="s">
        <v>142</v>
      </c>
      <c r="Q496" s="382" t="s">
        <v>449</v>
      </c>
      <c r="R496" s="66" t="s">
        <v>103</v>
      </c>
      <c r="S496" s="381" t="s">
        <v>453</v>
      </c>
      <c r="T496" s="37"/>
      <c r="U496" s="37"/>
      <c r="V496" s="37"/>
      <c r="W496" s="37"/>
      <c r="X496" s="37"/>
      <c r="Y496" s="37"/>
      <c r="Z496" s="29">
        <v>4</v>
      </c>
    </row>
    <row r="497" spans="1:26" x14ac:dyDescent="0.25">
      <c r="A497" s="229" t="s">
        <v>213</v>
      </c>
      <c r="B497" s="29">
        <v>5</v>
      </c>
      <c r="C497" s="301" t="s">
        <v>172</v>
      </c>
      <c r="D497" s="308" t="s">
        <v>432</v>
      </c>
      <c r="E497" s="301" t="s">
        <v>302</v>
      </c>
      <c r="F497" s="292" t="s">
        <v>441</v>
      </c>
      <c r="G497" s="306" t="s">
        <v>143</v>
      </c>
      <c r="H497" s="65" t="s">
        <v>227</v>
      </c>
      <c r="I497" s="276" t="s">
        <v>300</v>
      </c>
      <c r="J497" s="262" t="s">
        <v>179</v>
      </c>
      <c r="K497" s="387" t="s">
        <v>425</v>
      </c>
      <c r="L497" s="46" t="s">
        <v>196</v>
      </c>
      <c r="M497" s="301" t="s">
        <v>174</v>
      </c>
      <c r="N497" s="46" t="s">
        <v>197</v>
      </c>
      <c r="O497" s="155" t="s">
        <v>181</v>
      </c>
      <c r="P497" s="43" t="s">
        <v>95</v>
      </c>
      <c r="Q497" s="381" t="s">
        <v>477</v>
      </c>
      <c r="R497" s="183" t="s">
        <v>273</v>
      </c>
      <c r="S497" s="306" t="s">
        <v>142</v>
      </c>
      <c r="T497" s="37"/>
      <c r="U497" s="37"/>
      <c r="V497" s="37"/>
      <c r="W497" s="37"/>
      <c r="X497" s="37"/>
      <c r="Y497" s="37"/>
      <c r="Z497" s="29">
        <v>5</v>
      </c>
    </row>
    <row r="498" spans="1:26" x14ac:dyDescent="0.25">
      <c r="A498" s="229" t="s">
        <v>213</v>
      </c>
      <c r="B498" s="29">
        <v>6</v>
      </c>
      <c r="C498" s="65"/>
      <c r="D498" s="65"/>
      <c r="E498" s="65"/>
      <c r="F498" s="155" t="s">
        <v>181</v>
      </c>
      <c r="G498" s="276" t="s">
        <v>300</v>
      </c>
      <c r="H498" s="294" t="s">
        <v>310</v>
      </c>
      <c r="I498" s="291" t="s">
        <v>392</v>
      </c>
      <c r="J498" s="291" t="s">
        <v>437</v>
      </c>
      <c r="K498" s="291" t="s">
        <v>393</v>
      </c>
      <c r="L498" s="183" t="s">
        <v>273</v>
      </c>
      <c r="M498" s="262" t="s">
        <v>175</v>
      </c>
      <c r="N498" s="155" t="s">
        <v>180</v>
      </c>
      <c r="O498" s="387" t="s">
        <v>425</v>
      </c>
      <c r="P498" s="46" t="s">
        <v>196</v>
      </c>
      <c r="Q498" s="306" t="s">
        <v>142</v>
      </c>
      <c r="R498" s="65"/>
      <c r="S498" s="381" t="s">
        <v>93</v>
      </c>
      <c r="T498" s="65"/>
      <c r="U498" s="65"/>
      <c r="V498" s="65"/>
      <c r="W498" s="65"/>
      <c r="X498" s="65"/>
      <c r="Y498" s="65"/>
      <c r="Z498" s="29">
        <v>6</v>
      </c>
    </row>
    <row r="499" spans="1:26" x14ac:dyDescent="0.25">
      <c r="A499" s="229" t="s">
        <v>213</v>
      </c>
      <c r="B499" s="29">
        <v>7</v>
      </c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48" t="s">
        <v>198</v>
      </c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29">
        <v>7</v>
      </c>
    </row>
    <row r="500" spans="1:26" x14ac:dyDescent="0.25">
      <c r="A500" s="230" t="s">
        <v>214</v>
      </c>
      <c r="B500" s="29">
        <v>1</v>
      </c>
      <c r="C500" s="46" t="s">
        <v>196</v>
      </c>
      <c r="D500" s="43" t="s">
        <v>96</v>
      </c>
      <c r="E500" s="307" t="s">
        <v>431</v>
      </c>
      <c r="F500" s="262" t="s">
        <v>174</v>
      </c>
      <c r="G500" s="65" t="s">
        <v>227</v>
      </c>
      <c r="H500" s="301" t="s">
        <v>178</v>
      </c>
      <c r="I500" s="261" t="s">
        <v>170</v>
      </c>
      <c r="J500" s="387" t="s">
        <v>425</v>
      </c>
      <c r="K500" s="46" t="s">
        <v>197</v>
      </c>
      <c r="L500" s="155" t="s">
        <v>180</v>
      </c>
      <c r="M500" s="293" t="s">
        <v>283</v>
      </c>
      <c r="N500" s="306" t="s">
        <v>141</v>
      </c>
      <c r="O500" s="155" t="s">
        <v>181</v>
      </c>
      <c r="P500" s="261" t="s">
        <v>169</v>
      </c>
      <c r="Q500" s="381" t="s">
        <v>451</v>
      </c>
      <c r="R500" s="261" t="s">
        <v>167</v>
      </c>
      <c r="S500" s="301" t="s">
        <v>176</v>
      </c>
      <c r="T500" s="37"/>
      <c r="U500" s="37"/>
      <c r="V500" s="37"/>
      <c r="W500" s="37"/>
      <c r="X500" s="37"/>
      <c r="Y500" s="37"/>
      <c r="Z500" s="29">
        <v>1</v>
      </c>
    </row>
    <row r="501" spans="1:26" x14ac:dyDescent="0.25">
      <c r="A501" s="230" t="s">
        <v>214</v>
      </c>
      <c r="B501" s="29">
        <v>2</v>
      </c>
      <c r="C501" s="43" t="s">
        <v>96</v>
      </c>
      <c r="D501" s="303" t="s">
        <v>30</v>
      </c>
      <c r="E501" s="303" t="s">
        <v>182</v>
      </c>
      <c r="F501" s="306" t="s">
        <v>141</v>
      </c>
      <c r="G501" s="65" t="s">
        <v>227</v>
      </c>
      <c r="H501" s="302" t="s">
        <v>169</v>
      </c>
      <c r="I501" s="46" t="s">
        <v>196</v>
      </c>
      <c r="J501" s="262" t="s">
        <v>178</v>
      </c>
      <c r="K501" s="261" t="s">
        <v>170</v>
      </c>
      <c r="L501" s="299" t="s">
        <v>426</v>
      </c>
      <c r="M501" s="292" t="s">
        <v>443</v>
      </c>
      <c r="N501" s="292" t="s">
        <v>394</v>
      </c>
      <c r="O501" s="306" t="s">
        <v>142</v>
      </c>
      <c r="P501" s="155" t="s">
        <v>181</v>
      </c>
      <c r="Q501" s="382" t="s">
        <v>449</v>
      </c>
      <c r="R501" s="261" t="s">
        <v>165</v>
      </c>
      <c r="S501" s="290" t="s">
        <v>204</v>
      </c>
      <c r="T501" s="37"/>
      <c r="U501" s="37"/>
      <c r="V501" s="37"/>
      <c r="W501" s="37"/>
      <c r="X501" s="37"/>
      <c r="Y501" s="37"/>
      <c r="Z501" s="29">
        <v>2</v>
      </c>
    </row>
    <row r="502" spans="1:26" x14ac:dyDescent="0.25">
      <c r="A502" s="230" t="s">
        <v>214</v>
      </c>
      <c r="B502" s="29">
        <v>3</v>
      </c>
      <c r="C502" s="261" t="s">
        <v>170</v>
      </c>
      <c r="D502" s="261" t="s">
        <v>167</v>
      </c>
      <c r="E502" s="306" t="s">
        <v>142</v>
      </c>
      <c r="F502" s="155" t="s">
        <v>181</v>
      </c>
      <c r="G502" s="303" t="s">
        <v>182</v>
      </c>
      <c r="H502" s="262" t="s">
        <v>179</v>
      </c>
      <c r="I502" s="387" t="s">
        <v>425</v>
      </c>
      <c r="J502" s="65" t="s">
        <v>227</v>
      </c>
      <c r="K502" s="306" t="s">
        <v>141</v>
      </c>
      <c r="L502" s="293" t="s">
        <v>282</v>
      </c>
      <c r="M502" s="262" t="s">
        <v>174</v>
      </c>
      <c r="N502" s="43" t="s">
        <v>95</v>
      </c>
      <c r="O502" s="291" t="s">
        <v>385</v>
      </c>
      <c r="P502" s="291" t="s">
        <v>394</v>
      </c>
      <c r="Q502" s="46" t="s">
        <v>163</v>
      </c>
      <c r="R502" s="155" t="s">
        <v>180</v>
      </c>
      <c r="S502" s="381" t="s">
        <v>453</v>
      </c>
      <c r="T502" s="37"/>
      <c r="U502" s="37"/>
      <c r="V502" s="37"/>
      <c r="W502" s="37"/>
      <c r="X502" s="37"/>
      <c r="Y502" s="37"/>
      <c r="Z502" s="29">
        <v>3</v>
      </c>
    </row>
    <row r="503" spans="1:26" x14ac:dyDescent="0.25">
      <c r="A503" s="230" t="s">
        <v>214</v>
      </c>
      <c r="B503" s="29">
        <v>4</v>
      </c>
      <c r="C503" s="303" t="s">
        <v>30</v>
      </c>
      <c r="D503" s="307" t="s">
        <v>431</v>
      </c>
      <c r="E503" s="261" t="s">
        <v>167</v>
      </c>
      <c r="F503" s="261" t="s">
        <v>170</v>
      </c>
      <c r="G503" s="291" t="s">
        <v>394</v>
      </c>
      <c r="H503" s="291" t="s">
        <v>158</v>
      </c>
      <c r="I503" s="306" t="s">
        <v>141</v>
      </c>
      <c r="J503" s="65" t="s">
        <v>227</v>
      </c>
      <c r="K503" s="155" t="s">
        <v>181</v>
      </c>
      <c r="L503" s="293" t="s">
        <v>397</v>
      </c>
      <c r="M503" s="262" t="s">
        <v>175</v>
      </c>
      <c r="N503" s="155" t="s">
        <v>180</v>
      </c>
      <c r="O503" s="43" t="s">
        <v>95</v>
      </c>
      <c r="P503" s="387" t="s">
        <v>425</v>
      </c>
      <c r="Q503" s="380" t="s">
        <v>452</v>
      </c>
      <c r="R503" s="46" t="s">
        <v>163</v>
      </c>
      <c r="S503" s="302" t="s">
        <v>169</v>
      </c>
      <c r="T503" s="37"/>
      <c r="U503" s="37"/>
      <c r="V503" s="37"/>
      <c r="W503" s="37"/>
      <c r="X503" s="37"/>
      <c r="Y503" s="37"/>
      <c r="Z503" s="29">
        <v>4</v>
      </c>
    </row>
    <row r="504" spans="1:26" x14ac:dyDescent="0.25">
      <c r="A504" s="230" t="s">
        <v>214</v>
      </c>
      <c r="B504" s="29">
        <v>5</v>
      </c>
      <c r="C504" s="291" t="s">
        <v>364</v>
      </c>
      <c r="D504" s="291" t="s">
        <v>404</v>
      </c>
      <c r="E504" s="290" t="s">
        <v>367</v>
      </c>
      <c r="F504" s="48" t="s">
        <v>198</v>
      </c>
      <c r="G504" s="262" t="s">
        <v>178</v>
      </c>
      <c r="H504" s="303" t="s">
        <v>182</v>
      </c>
      <c r="I504" s="155" t="s">
        <v>181</v>
      </c>
      <c r="J504" s="276" t="s">
        <v>300</v>
      </c>
      <c r="K504" s="302" t="s">
        <v>171</v>
      </c>
      <c r="L504" s="262" t="s">
        <v>174</v>
      </c>
      <c r="M504" s="46" t="s">
        <v>197</v>
      </c>
      <c r="N504" s="294" t="s">
        <v>64</v>
      </c>
      <c r="O504" s="261" t="s">
        <v>168</v>
      </c>
      <c r="P504" s="43" t="s">
        <v>95</v>
      </c>
      <c r="Q504" s="383" t="s">
        <v>450</v>
      </c>
      <c r="R504" s="306" t="s">
        <v>142</v>
      </c>
      <c r="S504" s="380" t="s">
        <v>452</v>
      </c>
      <c r="T504" s="65"/>
      <c r="U504" s="65"/>
      <c r="V504" s="65"/>
      <c r="W504" s="65"/>
      <c r="X504" s="65"/>
      <c r="Y504" s="65"/>
      <c r="Z504" s="29">
        <v>5</v>
      </c>
    </row>
    <row r="505" spans="1:26" x14ac:dyDescent="0.25">
      <c r="A505" s="230" t="s">
        <v>214</v>
      </c>
      <c r="B505" s="29">
        <v>6</v>
      </c>
      <c r="C505" s="65"/>
      <c r="D505" s="65"/>
      <c r="E505" s="65"/>
      <c r="F505" s="290" t="s">
        <v>436</v>
      </c>
      <c r="G505" s="262" t="s">
        <v>179</v>
      </c>
      <c r="H505" s="46" t="s">
        <v>197</v>
      </c>
      <c r="I505" s="302" t="s">
        <v>171</v>
      </c>
      <c r="J505" s="155" t="s">
        <v>180</v>
      </c>
      <c r="K505" s="387" t="s">
        <v>425</v>
      </c>
      <c r="L505" s="43" t="s">
        <v>95</v>
      </c>
      <c r="M505" s="303" t="s">
        <v>182</v>
      </c>
      <c r="N505" s="294" t="s">
        <v>310</v>
      </c>
      <c r="O505" s="261" t="s">
        <v>169</v>
      </c>
      <c r="P505" s="183" t="s">
        <v>273</v>
      </c>
      <c r="Q505" s="261" t="s">
        <v>167</v>
      </c>
      <c r="R505" s="65"/>
      <c r="S505" s="155" t="s">
        <v>181</v>
      </c>
      <c r="T505" s="65"/>
      <c r="U505" s="65"/>
      <c r="V505" s="65"/>
      <c r="W505" s="65"/>
      <c r="X505" s="65"/>
      <c r="Y505" s="65"/>
      <c r="Z505" s="29">
        <v>6</v>
      </c>
    </row>
    <row r="506" spans="1:26" x14ac:dyDescent="0.25">
      <c r="A506" s="230" t="s">
        <v>214</v>
      </c>
      <c r="B506" s="29">
        <v>7</v>
      </c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48" t="s">
        <v>199</v>
      </c>
      <c r="O506" s="65"/>
      <c r="P506" s="48" t="s">
        <v>198</v>
      </c>
      <c r="Q506" s="65"/>
      <c r="R506" s="65"/>
      <c r="S506" s="65"/>
      <c r="T506" s="65"/>
      <c r="U506" s="65"/>
      <c r="V506" s="65"/>
      <c r="W506" s="65"/>
      <c r="X506" s="65"/>
      <c r="Y506" s="65"/>
      <c r="Z506" s="29">
        <v>7</v>
      </c>
    </row>
    <row r="508" spans="1:26" x14ac:dyDescent="0.25">
      <c r="A508" s="320">
        <f>A469+1</f>
        <v>2414</v>
      </c>
      <c r="B508" s="343"/>
      <c r="C508" s="344">
        <v>45538</v>
      </c>
      <c r="D508" s="345">
        <v>0.88055555555555554</v>
      </c>
      <c r="E508" s="346" t="s">
        <v>501</v>
      </c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</row>
    <row r="510" spans="1:26" x14ac:dyDescent="0.25">
      <c r="A510" s="225" t="s">
        <v>2</v>
      </c>
      <c r="B510" s="37" t="s">
        <v>3</v>
      </c>
      <c r="C510" s="20" t="s">
        <v>73</v>
      </c>
      <c r="D510" s="20" t="s">
        <v>105</v>
      </c>
      <c r="E510" s="20" t="s">
        <v>267</v>
      </c>
      <c r="F510" s="21" t="s">
        <v>74</v>
      </c>
      <c r="G510" s="21" t="s">
        <v>248</v>
      </c>
      <c r="H510" s="21" t="s">
        <v>14</v>
      </c>
      <c r="I510" s="22" t="s">
        <v>75</v>
      </c>
      <c r="J510" s="22" t="s">
        <v>76</v>
      </c>
      <c r="K510" s="22" t="s">
        <v>15</v>
      </c>
      <c r="L510" s="23" t="s">
        <v>77</v>
      </c>
      <c r="M510" s="23" t="s">
        <v>78</v>
      </c>
      <c r="N510" s="23" t="s">
        <v>268</v>
      </c>
      <c r="O510" s="24" t="s">
        <v>79</v>
      </c>
      <c r="P510" s="24" t="s">
        <v>80</v>
      </c>
      <c r="Q510" s="25" t="s">
        <v>81</v>
      </c>
      <c r="R510" s="25" t="s">
        <v>422</v>
      </c>
      <c r="S510" s="26" t="s">
        <v>82</v>
      </c>
      <c r="T510" s="64" t="s">
        <v>154</v>
      </c>
      <c r="U510" s="64" t="s">
        <v>155</v>
      </c>
      <c r="V510" s="64" t="s">
        <v>157</v>
      </c>
      <c r="W510" s="63" t="s">
        <v>156</v>
      </c>
      <c r="X510" s="63" t="s">
        <v>215</v>
      </c>
      <c r="Y510" s="63" t="s">
        <v>216</v>
      </c>
      <c r="Z510" s="37" t="s">
        <v>3</v>
      </c>
    </row>
    <row r="511" spans="1:26" x14ac:dyDescent="0.25">
      <c r="A511" s="226" t="s">
        <v>210</v>
      </c>
      <c r="B511" s="29">
        <v>1</v>
      </c>
      <c r="C511" s="305" t="s">
        <v>99</v>
      </c>
      <c r="D511" s="303" t="s">
        <v>30</v>
      </c>
      <c r="E511" s="261" t="s">
        <v>167</v>
      </c>
      <c r="F511" s="261" t="s">
        <v>170</v>
      </c>
      <c r="G511" s="46" t="s">
        <v>196</v>
      </c>
      <c r="H511" s="303" t="s">
        <v>182</v>
      </c>
      <c r="I511" s="65" t="s">
        <v>227</v>
      </c>
      <c r="J511" s="155" t="s">
        <v>180</v>
      </c>
      <c r="K511" s="43" t="s">
        <v>95</v>
      </c>
      <c r="L511" s="290" t="s">
        <v>204</v>
      </c>
      <c r="M511" s="46" t="s">
        <v>197</v>
      </c>
      <c r="N511" s="261" t="s">
        <v>168</v>
      </c>
      <c r="O511" s="299" t="s">
        <v>427</v>
      </c>
      <c r="P511" s="183" t="s">
        <v>273</v>
      </c>
      <c r="Q511" s="391" t="s">
        <v>413</v>
      </c>
      <c r="R511" s="289" t="s">
        <v>439</v>
      </c>
      <c r="S511" s="387" t="s">
        <v>425</v>
      </c>
      <c r="T511" s="37"/>
      <c r="U511" s="37"/>
      <c r="V511" s="290" t="s">
        <v>435</v>
      </c>
      <c r="W511" s="389"/>
      <c r="X511" s="389"/>
      <c r="Y511" s="37"/>
      <c r="Z511" s="29">
        <v>1</v>
      </c>
    </row>
    <row r="512" spans="1:26" x14ac:dyDescent="0.25">
      <c r="A512" s="226" t="s">
        <v>210</v>
      </c>
      <c r="B512" s="29">
        <v>2</v>
      </c>
      <c r="C512" s="303" t="s">
        <v>30</v>
      </c>
      <c r="D512" s="305" t="s">
        <v>99</v>
      </c>
      <c r="E512" s="261" t="s">
        <v>165</v>
      </c>
      <c r="F512" s="261" t="s">
        <v>171</v>
      </c>
      <c r="G512" s="303" t="s">
        <v>182</v>
      </c>
      <c r="H512" s="43" t="s">
        <v>95</v>
      </c>
      <c r="I512" s="65" t="s">
        <v>227</v>
      </c>
      <c r="J512" s="46" t="s">
        <v>197</v>
      </c>
      <c r="K512" s="155" t="s">
        <v>181</v>
      </c>
      <c r="L512" s="276" t="s">
        <v>300</v>
      </c>
      <c r="M512" s="302" t="s">
        <v>166</v>
      </c>
      <c r="N512" s="261" t="s">
        <v>169</v>
      </c>
      <c r="O512" s="46" t="s">
        <v>196</v>
      </c>
      <c r="P512" s="299" t="s">
        <v>427</v>
      </c>
      <c r="Q512" s="391" t="s">
        <v>444</v>
      </c>
      <c r="R512" s="387" t="s">
        <v>425</v>
      </c>
      <c r="S512" s="306" t="s">
        <v>142</v>
      </c>
      <c r="T512" s="291" t="s">
        <v>389</v>
      </c>
      <c r="U512" s="291" t="s">
        <v>366</v>
      </c>
      <c r="V512" s="37"/>
      <c r="W512" s="37"/>
      <c r="X512" s="37"/>
      <c r="Y512" s="37"/>
      <c r="Z512" s="29">
        <v>2</v>
      </c>
    </row>
    <row r="513" spans="1:26" x14ac:dyDescent="0.25">
      <c r="A513" s="226" t="s">
        <v>210</v>
      </c>
      <c r="B513" s="29">
        <v>3</v>
      </c>
      <c r="C513" s="261" t="s">
        <v>170</v>
      </c>
      <c r="D513" s="261" t="s">
        <v>167</v>
      </c>
      <c r="E513" s="303" t="s">
        <v>182</v>
      </c>
      <c r="F513" s="155" t="s">
        <v>181</v>
      </c>
      <c r="G513" s="43" t="s">
        <v>95</v>
      </c>
      <c r="H513" s="261" t="s">
        <v>168</v>
      </c>
      <c r="I513" s="292" t="s">
        <v>293</v>
      </c>
      <c r="J513" s="292" t="s">
        <v>437</v>
      </c>
      <c r="K513" s="292" t="s">
        <v>393</v>
      </c>
      <c r="L513" s="65" t="s">
        <v>227</v>
      </c>
      <c r="M513" s="302" t="s">
        <v>164</v>
      </c>
      <c r="N513" s="276" t="s">
        <v>300</v>
      </c>
      <c r="O513" s="306" t="s">
        <v>142</v>
      </c>
      <c r="P513" s="46" t="s">
        <v>196</v>
      </c>
      <c r="Q513" s="383" t="s">
        <v>450</v>
      </c>
      <c r="R513" s="308" t="s">
        <v>199</v>
      </c>
      <c r="S513" s="297" t="s">
        <v>454</v>
      </c>
      <c r="T513" s="389"/>
      <c r="U513" s="389"/>
      <c r="V513" s="389"/>
      <c r="W513" s="37"/>
      <c r="X513" s="37"/>
      <c r="Y513" s="37"/>
      <c r="Z513" s="29">
        <v>3</v>
      </c>
    </row>
    <row r="514" spans="1:26" x14ac:dyDescent="0.25">
      <c r="A514" s="226" t="s">
        <v>210</v>
      </c>
      <c r="B514" s="29">
        <v>4</v>
      </c>
      <c r="C514" s="261" t="s">
        <v>171</v>
      </c>
      <c r="D514" s="261" t="s">
        <v>165</v>
      </c>
      <c r="E514" s="307" t="s">
        <v>431</v>
      </c>
      <c r="F514" s="46" t="s">
        <v>196</v>
      </c>
      <c r="G514" s="302" t="s">
        <v>166</v>
      </c>
      <c r="H514" s="306" t="s">
        <v>143</v>
      </c>
      <c r="I514" s="155" t="s">
        <v>181</v>
      </c>
      <c r="J514" s="43" t="s">
        <v>95</v>
      </c>
      <c r="K514" s="294" t="s">
        <v>64</v>
      </c>
      <c r="L514" s="155" t="s">
        <v>180</v>
      </c>
      <c r="M514" s="303" t="s">
        <v>182</v>
      </c>
      <c r="N514" s="46" t="s">
        <v>197</v>
      </c>
      <c r="O514" s="387" t="s">
        <v>425</v>
      </c>
      <c r="P514" s="261" t="s">
        <v>168</v>
      </c>
      <c r="Q514" s="66" t="s">
        <v>103</v>
      </c>
      <c r="R514" s="183" t="s">
        <v>273</v>
      </c>
      <c r="S514" s="388" t="s">
        <v>445</v>
      </c>
      <c r="T514" s="37"/>
      <c r="U514" s="37"/>
      <c r="V514" s="37"/>
      <c r="W514" s="291" t="s">
        <v>389</v>
      </c>
      <c r="X514" s="291" t="s">
        <v>367</v>
      </c>
      <c r="Y514" s="291" t="s">
        <v>394</v>
      </c>
      <c r="Z514" s="29">
        <v>4</v>
      </c>
    </row>
    <row r="515" spans="1:26" x14ac:dyDescent="0.25">
      <c r="A515" s="226" t="s">
        <v>210</v>
      </c>
      <c r="B515" s="29">
        <v>5</v>
      </c>
      <c r="C515" s="46" t="s">
        <v>196</v>
      </c>
      <c r="D515" s="307" t="s">
        <v>431</v>
      </c>
      <c r="E515" s="305" t="s">
        <v>99</v>
      </c>
      <c r="F515" s="43" t="s">
        <v>95</v>
      </c>
      <c r="G515" s="302" t="s">
        <v>164</v>
      </c>
      <c r="H515" s="46" t="s">
        <v>197</v>
      </c>
      <c r="I515" s="293" t="s">
        <v>442</v>
      </c>
      <c r="J515" s="261" t="s">
        <v>170</v>
      </c>
      <c r="K515" s="65" t="s">
        <v>227</v>
      </c>
      <c r="L515" s="302" t="s">
        <v>165</v>
      </c>
      <c r="M515" s="276" t="s">
        <v>300</v>
      </c>
      <c r="N515" s="155" t="s">
        <v>180</v>
      </c>
      <c r="O515" s="261" t="s">
        <v>168</v>
      </c>
      <c r="P515" s="306" t="s">
        <v>142</v>
      </c>
      <c r="Q515" s="291" t="s">
        <v>391</v>
      </c>
      <c r="R515" s="291" t="s">
        <v>367</v>
      </c>
      <c r="S515" s="155" t="s">
        <v>181</v>
      </c>
      <c r="T515" s="37"/>
      <c r="U515" s="37"/>
      <c r="V515" s="37"/>
      <c r="W515" s="37"/>
      <c r="X515" s="37"/>
      <c r="Y515" s="37"/>
      <c r="Z515" s="29">
        <v>5</v>
      </c>
    </row>
    <row r="516" spans="1:26" x14ac:dyDescent="0.25">
      <c r="A516" s="226" t="s">
        <v>210</v>
      </c>
      <c r="B516" s="29">
        <v>6</v>
      </c>
      <c r="C516" s="65"/>
      <c r="D516" s="65"/>
      <c r="E516" s="65"/>
      <c r="F516" s="65"/>
      <c r="G516" s="65"/>
      <c r="H516" s="65"/>
      <c r="I516" s="43" t="s">
        <v>95</v>
      </c>
      <c r="J516" s="261" t="s">
        <v>171</v>
      </c>
      <c r="K516" s="294" t="s">
        <v>310</v>
      </c>
      <c r="L516" s="261" t="s">
        <v>167</v>
      </c>
      <c r="M516" s="291" t="s">
        <v>407</v>
      </c>
      <c r="N516" s="291" t="s">
        <v>394</v>
      </c>
      <c r="O516" s="261" t="s">
        <v>169</v>
      </c>
      <c r="P516" s="387" t="s">
        <v>425</v>
      </c>
      <c r="Q516" s="388" t="s">
        <v>445</v>
      </c>
      <c r="R516" s="65"/>
      <c r="S516" s="46" t="s">
        <v>163</v>
      </c>
      <c r="T516" s="65"/>
      <c r="U516" s="65"/>
      <c r="V516" s="65"/>
      <c r="W516" s="65"/>
      <c r="X516" s="65"/>
      <c r="Y516" s="65"/>
      <c r="Z516" s="29">
        <v>6</v>
      </c>
    </row>
    <row r="517" spans="1:26" x14ac:dyDescent="0.25">
      <c r="A517" s="226" t="s">
        <v>210</v>
      </c>
      <c r="B517" s="29">
        <v>7</v>
      </c>
      <c r="C517" s="65"/>
      <c r="D517" s="65"/>
      <c r="E517" s="65"/>
      <c r="F517" s="65"/>
      <c r="G517" s="65"/>
      <c r="H517" s="65"/>
      <c r="I517" s="65"/>
      <c r="J517" s="65"/>
      <c r="K517" s="65"/>
      <c r="L517" s="48" t="s">
        <v>198</v>
      </c>
      <c r="M517" s="65"/>
      <c r="N517" s="383" t="s">
        <v>88</v>
      </c>
      <c r="O517" s="380" t="s">
        <v>92</v>
      </c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29">
        <v>7</v>
      </c>
    </row>
    <row r="518" spans="1:26" x14ac:dyDescent="0.25">
      <c r="A518" s="227" t="s">
        <v>211</v>
      </c>
      <c r="B518" s="29">
        <v>1</v>
      </c>
      <c r="C518" s="301" t="s">
        <v>173</v>
      </c>
      <c r="D518" s="306" t="s">
        <v>142</v>
      </c>
      <c r="E518" s="301" t="s">
        <v>302</v>
      </c>
      <c r="F518" s="290" t="s">
        <v>436</v>
      </c>
      <c r="G518" s="299" t="s">
        <v>427</v>
      </c>
      <c r="H518" s="276" t="s">
        <v>300</v>
      </c>
      <c r="I518" s="155" t="s">
        <v>181</v>
      </c>
      <c r="J518" s="299" t="s">
        <v>426</v>
      </c>
      <c r="K518" s="261" t="s">
        <v>170</v>
      </c>
      <c r="L518" s="387" t="s">
        <v>425</v>
      </c>
      <c r="M518" s="43" t="s">
        <v>95</v>
      </c>
      <c r="N518" s="155" t="s">
        <v>180</v>
      </c>
      <c r="O518" s="65" t="s">
        <v>227</v>
      </c>
      <c r="P518" s="261" t="s">
        <v>168</v>
      </c>
      <c r="Q518" s="262" t="s">
        <v>178</v>
      </c>
      <c r="R518" s="261" t="s">
        <v>167</v>
      </c>
      <c r="S518" s="395" t="s">
        <v>456</v>
      </c>
      <c r="T518" s="37"/>
      <c r="U518" s="37"/>
      <c r="V518" s="37"/>
      <c r="W518" s="37"/>
      <c r="X518" s="37"/>
      <c r="Y518" s="37"/>
      <c r="Z518" s="29">
        <v>1</v>
      </c>
    </row>
    <row r="519" spans="1:26" x14ac:dyDescent="0.25">
      <c r="A519" s="227" t="s">
        <v>211</v>
      </c>
      <c r="B519" s="29">
        <v>2</v>
      </c>
      <c r="C519" s="301" t="s">
        <v>172</v>
      </c>
      <c r="D519" s="65" t="s">
        <v>227</v>
      </c>
      <c r="E519" s="301" t="s">
        <v>303</v>
      </c>
      <c r="F519" s="155" t="s">
        <v>181</v>
      </c>
      <c r="G519" s="303" t="s">
        <v>182</v>
      </c>
      <c r="H519" s="299" t="s">
        <v>427</v>
      </c>
      <c r="I519" s="306" t="s">
        <v>141</v>
      </c>
      <c r="J519" s="155" t="s">
        <v>180</v>
      </c>
      <c r="K519" s="261" t="s">
        <v>171</v>
      </c>
      <c r="L519" s="46" t="s">
        <v>196</v>
      </c>
      <c r="M519" s="387" t="s">
        <v>425</v>
      </c>
      <c r="N519" s="43" t="s">
        <v>95</v>
      </c>
      <c r="O519" s="183" t="s">
        <v>273</v>
      </c>
      <c r="P519" s="261" t="s">
        <v>169</v>
      </c>
      <c r="Q519" s="262" t="s">
        <v>179</v>
      </c>
      <c r="R519" s="299" t="s">
        <v>426</v>
      </c>
      <c r="S519" s="395" t="s">
        <v>413</v>
      </c>
      <c r="T519" s="37"/>
      <c r="U519" s="37"/>
      <c r="V519" s="37"/>
      <c r="W519" s="291" t="s">
        <v>389</v>
      </c>
      <c r="X519" s="291" t="s">
        <v>367</v>
      </c>
      <c r="Y519" s="291" t="s">
        <v>394</v>
      </c>
      <c r="Z519" s="29">
        <v>2</v>
      </c>
    </row>
    <row r="520" spans="1:26" x14ac:dyDescent="0.25">
      <c r="A520" s="227" t="s">
        <v>211</v>
      </c>
      <c r="B520" s="29">
        <v>3</v>
      </c>
      <c r="C520" s="303" t="s">
        <v>30</v>
      </c>
      <c r="D520" s="301" t="s">
        <v>172</v>
      </c>
      <c r="E520" s="65" t="s">
        <v>227</v>
      </c>
      <c r="F520" s="299" t="s">
        <v>427</v>
      </c>
      <c r="G520" s="262" t="s">
        <v>178</v>
      </c>
      <c r="H520" s="261" t="s">
        <v>168</v>
      </c>
      <c r="I520" s="387" t="s">
        <v>425</v>
      </c>
      <c r="J520" s="261" t="s">
        <v>170</v>
      </c>
      <c r="K520" s="155" t="s">
        <v>181</v>
      </c>
      <c r="L520" s="155" t="s">
        <v>180</v>
      </c>
      <c r="M520" s="306" t="s">
        <v>141</v>
      </c>
      <c r="N520" s="183" t="s">
        <v>273</v>
      </c>
      <c r="O520" s="292" t="s">
        <v>386</v>
      </c>
      <c r="P520" s="292" t="s">
        <v>394</v>
      </c>
      <c r="Q520" s="46" t="s">
        <v>163</v>
      </c>
      <c r="R520" s="262" t="s">
        <v>174</v>
      </c>
      <c r="S520" s="297" t="s">
        <v>455</v>
      </c>
      <c r="T520" s="37"/>
      <c r="U520" s="37"/>
      <c r="V520" s="290" t="s">
        <v>435</v>
      </c>
      <c r="W520" s="37"/>
      <c r="X520" s="37"/>
      <c r="Y520" s="37"/>
      <c r="Z520" s="29">
        <v>3</v>
      </c>
    </row>
    <row r="521" spans="1:26" x14ac:dyDescent="0.25">
      <c r="A521" s="227" t="s">
        <v>211</v>
      </c>
      <c r="B521" s="29">
        <v>4</v>
      </c>
      <c r="C521" s="65" t="s">
        <v>227</v>
      </c>
      <c r="D521" s="301" t="s">
        <v>173</v>
      </c>
      <c r="E521" s="306" t="s">
        <v>142</v>
      </c>
      <c r="F521" s="276" t="s">
        <v>300</v>
      </c>
      <c r="G521" s="262" t="s">
        <v>179</v>
      </c>
      <c r="H521" s="303" t="s">
        <v>182</v>
      </c>
      <c r="I521" s="299" t="s">
        <v>426</v>
      </c>
      <c r="J521" s="261" t="s">
        <v>171</v>
      </c>
      <c r="K521" s="46" t="s">
        <v>197</v>
      </c>
      <c r="L521" s="261" t="s">
        <v>167</v>
      </c>
      <c r="M521" s="291" t="s">
        <v>407</v>
      </c>
      <c r="N521" s="291" t="s">
        <v>394</v>
      </c>
      <c r="O521" s="293" t="s">
        <v>365</v>
      </c>
      <c r="P521" s="155" t="s">
        <v>181</v>
      </c>
      <c r="Q521" s="382" t="s">
        <v>449</v>
      </c>
      <c r="R521" s="262" t="s">
        <v>175</v>
      </c>
      <c r="S521" s="43" t="s">
        <v>95</v>
      </c>
      <c r="T521" s="37"/>
      <c r="U521" s="37"/>
      <c r="V521" s="37"/>
      <c r="W521" s="37"/>
      <c r="X521" s="37"/>
      <c r="Y521" s="37"/>
      <c r="Z521" s="29">
        <v>4</v>
      </c>
    </row>
    <row r="522" spans="1:26" x14ac:dyDescent="0.25">
      <c r="A522" s="227" t="s">
        <v>211</v>
      </c>
      <c r="B522" s="29">
        <v>5</v>
      </c>
      <c r="C522" s="291" t="s">
        <v>364</v>
      </c>
      <c r="D522" s="291" t="s">
        <v>404</v>
      </c>
      <c r="E522" s="290" t="s">
        <v>367</v>
      </c>
      <c r="F522" s="262" t="s">
        <v>174</v>
      </c>
      <c r="G522" s="302" t="s">
        <v>166</v>
      </c>
      <c r="H522" s="262" t="s">
        <v>178</v>
      </c>
      <c r="I522" s="261" t="s">
        <v>170</v>
      </c>
      <c r="J522" s="306" t="s">
        <v>143</v>
      </c>
      <c r="K522" s="288" t="s">
        <v>428</v>
      </c>
      <c r="L522" s="43" t="s">
        <v>95</v>
      </c>
      <c r="M522" s="303" t="s">
        <v>182</v>
      </c>
      <c r="N522" s="387" t="s">
        <v>425</v>
      </c>
      <c r="O522" s="289" t="s">
        <v>438</v>
      </c>
      <c r="P522" s="294" t="s">
        <v>310</v>
      </c>
      <c r="Q522" s="381" t="s">
        <v>451</v>
      </c>
      <c r="R522" s="155" t="s">
        <v>180</v>
      </c>
      <c r="S522" s="301" t="s">
        <v>176</v>
      </c>
      <c r="T522" s="37"/>
      <c r="U522" s="37"/>
      <c r="V522" s="37"/>
      <c r="W522" s="37"/>
      <c r="X522" s="37"/>
      <c r="Y522" s="37"/>
      <c r="Z522" s="29">
        <v>5</v>
      </c>
    </row>
    <row r="523" spans="1:26" x14ac:dyDescent="0.25">
      <c r="A523" s="227" t="s">
        <v>211</v>
      </c>
      <c r="B523" s="29">
        <v>6</v>
      </c>
      <c r="C523" s="306" t="s">
        <v>142</v>
      </c>
      <c r="D523" s="303" t="s">
        <v>30</v>
      </c>
      <c r="E523" s="303" t="s">
        <v>182</v>
      </c>
      <c r="F523" s="262" t="s">
        <v>175</v>
      </c>
      <c r="G523" s="302" t="s">
        <v>164</v>
      </c>
      <c r="H523" s="262" t="s">
        <v>179</v>
      </c>
      <c r="I523" s="261" t="s">
        <v>171</v>
      </c>
      <c r="J523" s="387" t="s">
        <v>425</v>
      </c>
      <c r="K523" s="299" t="s">
        <v>426</v>
      </c>
      <c r="L523" s="290" t="s">
        <v>204</v>
      </c>
      <c r="M523" s="288" t="s">
        <v>428</v>
      </c>
      <c r="N523" s="301" t="s">
        <v>302</v>
      </c>
      <c r="O523" s="155" t="s">
        <v>181</v>
      </c>
      <c r="P523" s="294" t="s">
        <v>64</v>
      </c>
      <c r="Q523" s="393" t="s">
        <v>476</v>
      </c>
      <c r="R523" s="43" t="s">
        <v>95</v>
      </c>
      <c r="S523" s="301" t="s">
        <v>177</v>
      </c>
      <c r="T523" s="65"/>
      <c r="U523" s="65"/>
      <c r="V523" s="65"/>
      <c r="W523" s="65"/>
      <c r="X523" s="65"/>
      <c r="Y523" s="65"/>
      <c r="Z523" s="29">
        <v>6</v>
      </c>
    </row>
    <row r="524" spans="1:26" x14ac:dyDescent="0.25">
      <c r="A524" s="227" t="s">
        <v>211</v>
      </c>
      <c r="B524" s="29">
        <v>7</v>
      </c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308" t="s">
        <v>199</v>
      </c>
      <c r="T524" s="65"/>
      <c r="U524" s="65"/>
      <c r="V524" s="65"/>
      <c r="W524" s="65"/>
      <c r="X524" s="65"/>
      <c r="Y524" s="65"/>
      <c r="Z524" s="29">
        <v>7</v>
      </c>
    </row>
    <row r="525" spans="1:26" x14ac:dyDescent="0.25">
      <c r="A525" s="228" t="s">
        <v>212</v>
      </c>
      <c r="B525" s="29">
        <v>1</v>
      </c>
      <c r="C525" s="261" t="s">
        <v>170</v>
      </c>
      <c r="D525" s="295" t="s">
        <v>339</v>
      </c>
      <c r="E525" s="261" t="s">
        <v>167</v>
      </c>
      <c r="F525" s="155" t="s">
        <v>181</v>
      </c>
      <c r="G525" s="303" t="s">
        <v>182</v>
      </c>
      <c r="H525" s="48" t="s">
        <v>199</v>
      </c>
      <c r="I525" s="262" t="s">
        <v>178</v>
      </c>
      <c r="J525" s="299" t="s">
        <v>426</v>
      </c>
      <c r="K525" s="301" t="s">
        <v>176</v>
      </c>
      <c r="L525" s="262" t="s">
        <v>174</v>
      </c>
      <c r="M525" s="302" t="s">
        <v>166</v>
      </c>
      <c r="N525" s="301" t="s">
        <v>303</v>
      </c>
      <c r="O525" s="183" t="s">
        <v>273</v>
      </c>
      <c r="P525" s="276" t="s">
        <v>300</v>
      </c>
      <c r="Q525" s="382" t="s">
        <v>449</v>
      </c>
      <c r="R525" s="394" t="s">
        <v>350</v>
      </c>
      <c r="S525" s="290" t="s">
        <v>204</v>
      </c>
      <c r="T525" s="51"/>
      <c r="U525" s="51"/>
      <c r="V525" s="51"/>
      <c r="W525" s="51"/>
      <c r="X525" s="51"/>
      <c r="Y525" s="51"/>
      <c r="Z525" s="29">
        <v>1</v>
      </c>
    </row>
    <row r="526" spans="1:26" x14ac:dyDescent="0.25">
      <c r="A526" s="228" t="s">
        <v>212</v>
      </c>
      <c r="B526" s="29">
        <v>2</v>
      </c>
      <c r="C526" s="261" t="s">
        <v>171</v>
      </c>
      <c r="D526" s="301" t="s">
        <v>172</v>
      </c>
      <c r="E526" s="261" t="s">
        <v>165</v>
      </c>
      <c r="F526" s="306" t="s">
        <v>141</v>
      </c>
      <c r="G526" s="46" t="s">
        <v>196</v>
      </c>
      <c r="H526" s="303" t="s">
        <v>182</v>
      </c>
      <c r="I526" s="262" t="s">
        <v>179</v>
      </c>
      <c r="J526" s="155" t="s">
        <v>180</v>
      </c>
      <c r="K526" s="299" t="s">
        <v>426</v>
      </c>
      <c r="L526" s="301" t="s">
        <v>175</v>
      </c>
      <c r="M526" s="288" t="s">
        <v>428</v>
      </c>
      <c r="N526" s="301" t="s">
        <v>302</v>
      </c>
      <c r="O526" s="155" t="s">
        <v>181</v>
      </c>
      <c r="P526" s="387" t="s">
        <v>425</v>
      </c>
      <c r="Q526" s="306" t="s">
        <v>142</v>
      </c>
      <c r="R526" s="394" t="s">
        <v>349</v>
      </c>
      <c r="S526" s="261" t="s">
        <v>168</v>
      </c>
      <c r="T526" s="291" t="s">
        <v>389</v>
      </c>
      <c r="U526" s="291" t="s">
        <v>366</v>
      </c>
      <c r="V526" s="51"/>
      <c r="W526" s="51"/>
      <c r="X526" s="51"/>
      <c r="Y526" s="51"/>
      <c r="Z526" s="29">
        <v>2</v>
      </c>
    </row>
    <row r="527" spans="1:26" x14ac:dyDescent="0.25">
      <c r="A527" s="228" t="s">
        <v>212</v>
      </c>
      <c r="B527" s="29">
        <v>3</v>
      </c>
      <c r="C527" s="295" t="s">
        <v>339</v>
      </c>
      <c r="D527" s="301" t="s">
        <v>173</v>
      </c>
      <c r="E527" s="301" t="s">
        <v>302</v>
      </c>
      <c r="F527" s="261" t="s">
        <v>170</v>
      </c>
      <c r="G527" s="291" t="s">
        <v>394</v>
      </c>
      <c r="H527" s="291" t="s">
        <v>158</v>
      </c>
      <c r="I527" s="183" t="s">
        <v>273</v>
      </c>
      <c r="J527" s="293" t="s">
        <v>365</v>
      </c>
      <c r="K527" s="306" t="s">
        <v>141</v>
      </c>
      <c r="L527" s="387" t="s">
        <v>425</v>
      </c>
      <c r="M527" s="299" t="s">
        <v>427</v>
      </c>
      <c r="N527" s="155" t="s">
        <v>180</v>
      </c>
      <c r="O527" s="46" t="s">
        <v>196</v>
      </c>
      <c r="P527" s="155" t="s">
        <v>181</v>
      </c>
      <c r="Q527" s="261" t="s">
        <v>167</v>
      </c>
      <c r="R527" s="299" t="s">
        <v>426</v>
      </c>
      <c r="S527" s="261" t="s">
        <v>169</v>
      </c>
      <c r="T527" s="37"/>
      <c r="U527" s="37"/>
      <c r="V527" s="37"/>
      <c r="W527" s="37"/>
      <c r="X527" s="37"/>
      <c r="Y527" s="37"/>
      <c r="Z527" s="29">
        <v>3</v>
      </c>
    </row>
    <row r="528" spans="1:26" x14ac:dyDescent="0.25">
      <c r="A528" s="228" t="s">
        <v>212</v>
      </c>
      <c r="B528" s="29">
        <v>4</v>
      </c>
      <c r="C528" s="301" t="s">
        <v>172</v>
      </c>
      <c r="D528" s="303" t="s">
        <v>30</v>
      </c>
      <c r="E528" s="301" t="s">
        <v>303</v>
      </c>
      <c r="F528" s="261" t="s">
        <v>171</v>
      </c>
      <c r="G528" s="306" t="s">
        <v>143</v>
      </c>
      <c r="H528" s="262" t="s">
        <v>178</v>
      </c>
      <c r="I528" s="292" t="s">
        <v>392</v>
      </c>
      <c r="J528" s="292" t="s">
        <v>283</v>
      </c>
      <c r="K528" s="292" t="s">
        <v>393</v>
      </c>
      <c r="L528" s="183" t="s">
        <v>273</v>
      </c>
      <c r="M528" s="303" t="s">
        <v>182</v>
      </c>
      <c r="N528" s="261" t="s">
        <v>168</v>
      </c>
      <c r="O528" s="387" t="s">
        <v>425</v>
      </c>
      <c r="P528" s="262" t="s">
        <v>174</v>
      </c>
      <c r="Q528" s="261" t="s">
        <v>165</v>
      </c>
      <c r="R528" s="155" t="s">
        <v>180</v>
      </c>
      <c r="S528" s="155" t="s">
        <v>181</v>
      </c>
      <c r="T528" s="37"/>
      <c r="U528" s="37"/>
      <c r="V528" s="37"/>
      <c r="W528" s="37"/>
      <c r="X528" s="37"/>
      <c r="Y528" s="37"/>
      <c r="Z528" s="29">
        <v>4</v>
      </c>
    </row>
    <row r="529" spans="1:26" x14ac:dyDescent="0.25">
      <c r="A529" s="228" t="s">
        <v>212</v>
      </c>
      <c r="B529" s="29">
        <v>5</v>
      </c>
      <c r="C529" s="301" t="s">
        <v>173</v>
      </c>
      <c r="D529" s="261" t="s">
        <v>167</v>
      </c>
      <c r="E529" s="303" t="s">
        <v>182</v>
      </c>
      <c r="F529" s="262" t="s">
        <v>174</v>
      </c>
      <c r="G529" s="262" t="s">
        <v>178</v>
      </c>
      <c r="H529" s="261" t="s">
        <v>169</v>
      </c>
      <c r="I529" s="46" t="s">
        <v>196</v>
      </c>
      <c r="J529" s="46" t="s">
        <v>197</v>
      </c>
      <c r="K529" s="155" t="s">
        <v>181</v>
      </c>
      <c r="L529" s="155" t="s">
        <v>180</v>
      </c>
      <c r="M529" s="306" t="s">
        <v>141</v>
      </c>
      <c r="N529" s="387" t="s">
        <v>425</v>
      </c>
      <c r="O529" s="301" t="s">
        <v>302</v>
      </c>
      <c r="P529" s="289" t="s">
        <v>438</v>
      </c>
      <c r="Q529" s="291" t="s">
        <v>391</v>
      </c>
      <c r="R529" s="291" t="s">
        <v>367</v>
      </c>
      <c r="S529" s="380" t="s">
        <v>452</v>
      </c>
      <c r="T529" s="37"/>
      <c r="U529" s="37"/>
      <c r="V529" s="37"/>
      <c r="W529" s="37"/>
      <c r="X529" s="37"/>
      <c r="Y529" s="37"/>
      <c r="Z529" s="29">
        <v>5</v>
      </c>
    </row>
    <row r="530" spans="1:26" x14ac:dyDescent="0.25">
      <c r="A530" s="228" t="s">
        <v>212</v>
      </c>
      <c r="B530" s="29">
        <v>6</v>
      </c>
      <c r="C530" s="303" t="s">
        <v>30</v>
      </c>
      <c r="D530" s="261" t="s">
        <v>165</v>
      </c>
      <c r="E530" s="295" t="s">
        <v>339</v>
      </c>
      <c r="F530" s="262" t="s">
        <v>175</v>
      </c>
      <c r="G530" s="302" t="s">
        <v>166</v>
      </c>
      <c r="H530" s="261" t="s">
        <v>168</v>
      </c>
      <c r="I530" s="155" t="s">
        <v>181</v>
      </c>
      <c r="J530" s="183" t="s">
        <v>273</v>
      </c>
      <c r="K530" s="301" t="s">
        <v>177</v>
      </c>
      <c r="L530" s="306" t="s">
        <v>141</v>
      </c>
      <c r="M530" s="387" t="s">
        <v>425</v>
      </c>
      <c r="N530" s="299" t="s">
        <v>427</v>
      </c>
      <c r="O530" s="291" t="s">
        <v>385</v>
      </c>
      <c r="P530" s="291" t="s">
        <v>394</v>
      </c>
      <c r="Q530" s="392" t="s">
        <v>446</v>
      </c>
      <c r="R530" s="306" t="s">
        <v>142</v>
      </c>
      <c r="S530" s="46" t="s">
        <v>163</v>
      </c>
      <c r="T530" s="65"/>
      <c r="U530" s="65"/>
      <c r="V530" s="65"/>
      <c r="W530" s="65"/>
      <c r="X530" s="65"/>
      <c r="Y530" s="65"/>
      <c r="Z530" s="29">
        <v>6</v>
      </c>
    </row>
    <row r="531" spans="1:26" x14ac:dyDescent="0.25">
      <c r="A531" s="228" t="s">
        <v>212</v>
      </c>
      <c r="B531" s="29">
        <v>7</v>
      </c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48" t="s">
        <v>199</v>
      </c>
      <c r="N531" s="65"/>
      <c r="O531" s="380" t="s">
        <v>92</v>
      </c>
      <c r="P531" s="65"/>
      <c r="Q531" s="48" t="s">
        <v>198</v>
      </c>
      <c r="R531" s="65"/>
      <c r="S531" s="65"/>
      <c r="T531" s="65"/>
      <c r="U531" s="65"/>
      <c r="V531" s="65"/>
      <c r="W531" s="65"/>
      <c r="X531" s="65"/>
      <c r="Y531" s="65"/>
      <c r="Z531" s="29">
        <v>7</v>
      </c>
    </row>
    <row r="532" spans="1:26" x14ac:dyDescent="0.25">
      <c r="A532" s="229" t="s">
        <v>213</v>
      </c>
      <c r="B532" s="29">
        <v>1</v>
      </c>
      <c r="C532" s="303" t="s">
        <v>30</v>
      </c>
      <c r="D532" s="306" t="s">
        <v>142</v>
      </c>
      <c r="E532" s="303" t="s">
        <v>182</v>
      </c>
      <c r="F532" s="65" t="s">
        <v>227</v>
      </c>
      <c r="G532" s="293" t="s">
        <v>371</v>
      </c>
      <c r="H532" s="306" t="s">
        <v>143</v>
      </c>
      <c r="I532" s="48" t="s">
        <v>198</v>
      </c>
      <c r="J532" s="48" t="s">
        <v>199</v>
      </c>
      <c r="K532" s="155" t="s">
        <v>181</v>
      </c>
      <c r="L532" s="299" t="s">
        <v>426</v>
      </c>
      <c r="M532" s="299" t="s">
        <v>427</v>
      </c>
      <c r="N532" s="306" t="s">
        <v>141</v>
      </c>
      <c r="O532" s="43" t="s">
        <v>95</v>
      </c>
      <c r="P532" s="262" t="s">
        <v>174</v>
      </c>
      <c r="Q532" s="262" t="s">
        <v>179</v>
      </c>
      <c r="R532" s="155" t="s">
        <v>180</v>
      </c>
      <c r="S532" s="34" t="s">
        <v>91</v>
      </c>
      <c r="T532" s="291" t="s">
        <v>389</v>
      </c>
      <c r="U532" s="291" t="s">
        <v>366</v>
      </c>
      <c r="V532" s="37"/>
      <c r="W532" s="37"/>
      <c r="X532" s="37"/>
      <c r="Y532" s="37"/>
      <c r="Z532" s="29">
        <v>1</v>
      </c>
    </row>
    <row r="533" spans="1:26" x14ac:dyDescent="0.25">
      <c r="A533" s="229" t="s">
        <v>213</v>
      </c>
      <c r="B533" s="29">
        <v>2</v>
      </c>
      <c r="C533" s="48" t="s">
        <v>198</v>
      </c>
      <c r="D533" s="303" t="s">
        <v>30</v>
      </c>
      <c r="E533" s="43" t="s">
        <v>96</v>
      </c>
      <c r="F533" s="65" t="s">
        <v>227</v>
      </c>
      <c r="G533" s="292" t="s">
        <v>293</v>
      </c>
      <c r="H533" s="292" t="s">
        <v>158</v>
      </c>
      <c r="I533" s="262" t="s">
        <v>178</v>
      </c>
      <c r="J533" s="306" t="s">
        <v>143</v>
      </c>
      <c r="K533" s="48" t="s">
        <v>199</v>
      </c>
      <c r="L533" s="155" t="s">
        <v>180</v>
      </c>
      <c r="M533" s="303" t="s">
        <v>182</v>
      </c>
      <c r="N533" s="301" t="s">
        <v>303</v>
      </c>
      <c r="O533" s="276" t="s">
        <v>300</v>
      </c>
      <c r="P533" s="262" t="s">
        <v>175</v>
      </c>
      <c r="Q533" s="380" t="s">
        <v>452</v>
      </c>
      <c r="R533" s="387" t="s">
        <v>425</v>
      </c>
      <c r="S533" s="155" t="s">
        <v>181</v>
      </c>
      <c r="T533" s="37"/>
      <c r="U533" s="37"/>
      <c r="V533" s="290" t="s">
        <v>435</v>
      </c>
      <c r="W533" s="37"/>
      <c r="X533" s="37"/>
      <c r="Y533" s="37"/>
      <c r="Z533" s="29">
        <v>2</v>
      </c>
    </row>
    <row r="534" spans="1:26" x14ac:dyDescent="0.25">
      <c r="A534" s="229" t="s">
        <v>213</v>
      </c>
      <c r="B534" s="29">
        <v>3</v>
      </c>
      <c r="C534" s="306" t="s">
        <v>142</v>
      </c>
      <c r="D534" s="301" t="s">
        <v>172</v>
      </c>
      <c r="E534" s="308" t="s">
        <v>432</v>
      </c>
      <c r="F534" s="293" t="s">
        <v>440</v>
      </c>
      <c r="G534" s="48" t="s">
        <v>198</v>
      </c>
      <c r="H534" s="303" t="s">
        <v>182</v>
      </c>
      <c r="I534" s="299" t="s">
        <v>426</v>
      </c>
      <c r="J534" s="155" t="s">
        <v>180</v>
      </c>
      <c r="K534" s="301" t="s">
        <v>176</v>
      </c>
      <c r="L534" s="306" t="s">
        <v>141</v>
      </c>
      <c r="M534" s="65" t="s">
        <v>227</v>
      </c>
      <c r="N534" s="183" t="s">
        <v>273</v>
      </c>
      <c r="O534" s="301" t="s">
        <v>302</v>
      </c>
      <c r="P534" s="155" t="s">
        <v>181</v>
      </c>
      <c r="Q534" s="43" t="s">
        <v>95</v>
      </c>
      <c r="R534" s="262" t="s">
        <v>175</v>
      </c>
      <c r="S534" s="387" t="s">
        <v>425</v>
      </c>
      <c r="T534" s="37"/>
      <c r="U534" s="37"/>
      <c r="V534" s="37"/>
      <c r="W534" s="291" t="s">
        <v>389</v>
      </c>
      <c r="X534" s="291" t="s">
        <v>367</v>
      </c>
      <c r="Y534" s="291" t="s">
        <v>394</v>
      </c>
      <c r="Z534" s="29">
        <v>3</v>
      </c>
    </row>
    <row r="535" spans="1:26" x14ac:dyDescent="0.25">
      <c r="A535" s="229" t="s">
        <v>213</v>
      </c>
      <c r="B535" s="29">
        <v>4</v>
      </c>
      <c r="C535" s="291" t="s">
        <v>364</v>
      </c>
      <c r="D535" s="291" t="s">
        <v>404</v>
      </c>
      <c r="E535" s="290" t="s">
        <v>367</v>
      </c>
      <c r="F535" s="46" t="s">
        <v>196</v>
      </c>
      <c r="G535" s="303" t="s">
        <v>182</v>
      </c>
      <c r="H535" s="294" t="s">
        <v>64</v>
      </c>
      <c r="I535" s="155" t="s">
        <v>181</v>
      </c>
      <c r="J535" s="262" t="s">
        <v>178</v>
      </c>
      <c r="K535" s="276" t="s">
        <v>300</v>
      </c>
      <c r="L535" s="262" t="s">
        <v>174</v>
      </c>
      <c r="M535" s="43" t="s">
        <v>95</v>
      </c>
      <c r="N535" s="299" t="s">
        <v>427</v>
      </c>
      <c r="O535" s="301" t="s">
        <v>303</v>
      </c>
      <c r="P535" s="306" t="s">
        <v>142</v>
      </c>
      <c r="Q535" s="382" t="s">
        <v>449</v>
      </c>
      <c r="R535" s="66" t="s">
        <v>103</v>
      </c>
      <c r="S535" s="381" t="s">
        <v>453</v>
      </c>
      <c r="T535" s="37"/>
      <c r="U535" s="37"/>
      <c r="V535" s="37"/>
      <c r="W535" s="37"/>
      <c r="X535" s="37"/>
      <c r="Y535" s="37"/>
      <c r="Z535" s="29">
        <v>4</v>
      </c>
    </row>
    <row r="536" spans="1:26" x14ac:dyDescent="0.25">
      <c r="A536" s="229" t="s">
        <v>213</v>
      </c>
      <c r="B536" s="29">
        <v>5</v>
      </c>
      <c r="C536" s="301" t="s">
        <v>172</v>
      </c>
      <c r="D536" s="308" t="s">
        <v>432</v>
      </c>
      <c r="E536" s="301" t="s">
        <v>302</v>
      </c>
      <c r="F536" s="292" t="s">
        <v>441</v>
      </c>
      <c r="G536" s="306" t="s">
        <v>143</v>
      </c>
      <c r="H536" s="65" t="s">
        <v>227</v>
      </c>
      <c r="I536" s="276" t="s">
        <v>300</v>
      </c>
      <c r="J536" s="262" t="s">
        <v>179</v>
      </c>
      <c r="K536" s="387" t="s">
        <v>425</v>
      </c>
      <c r="L536" s="46" t="s">
        <v>196</v>
      </c>
      <c r="M536" s="301" t="s">
        <v>174</v>
      </c>
      <c r="N536" s="46" t="s">
        <v>197</v>
      </c>
      <c r="O536" s="155" t="s">
        <v>181</v>
      </c>
      <c r="P536" s="43" t="s">
        <v>95</v>
      </c>
      <c r="Q536" s="381" t="s">
        <v>477</v>
      </c>
      <c r="R536" s="183" t="s">
        <v>273</v>
      </c>
      <c r="S536" s="306" t="s">
        <v>142</v>
      </c>
      <c r="T536" s="37"/>
      <c r="U536" s="37"/>
      <c r="V536" s="37"/>
      <c r="W536" s="37"/>
      <c r="X536" s="37"/>
      <c r="Y536" s="37"/>
      <c r="Z536" s="29">
        <v>5</v>
      </c>
    </row>
    <row r="537" spans="1:26" x14ac:dyDescent="0.25">
      <c r="A537" s="229" t="s">
        <v>213</v>
      </c>
      <c r="B537" s="29">
        <v>6</v>
      </c>
      <c r="C537" s="65"/>
      <c r="D537" s="65"/>
      <c r="E537" s="65"/>
      <c r="F537" s="155" t="s">
        <v>181</v>
      </c>
      <c r="G537" s="276" t="s">
        <v>300</v>
      </c>
      <c r="H537" s="294" t="s">
        <v>310</v>
      </c>
      <c r="I537" s="291" t="s">
        <v>392</v>
      </c>
      <c r="J537" s="291" t="s">
        <v>437</v>
      </c>
      <c r="K537" s="291" t="s">
        <v>393</v>
      </c>
      <c r="L537" s="183" t="s">
        <v>273</v>
      </c>
      <c r="M537" s="262" t="s">
        <v>175</v>
      </c>
      <c r="N537" s="155" t="s">
        <v>180</v>
      </c>
      <c r="O537" s="387" t="s">
        <v>425</v>
      </c>
      <c r="P537" s="46" t="s">
        <v>196</v>
      </c>
      <c r="Q537" s="306" t="s">
        <v>142</v>
      </c>
      <c r="R537" s="65"/>
      <c r="S537" s="381" t="s">
        <v>93</v>
      </c>
      <c r="T537" s="65"/>
      <c r="U537" s="65"/>
      <c r="V537" s="65"/>
      <c r="W537" s="65"/>
      <c r="X537" s="65"/>
      <c r="Y537" s="65"/>
      <c r="Z537" s="29">
        <v>6</v>
      </c>
    </row>
    <row r="538" spans="1:26" x14ac:dyDescent="0.25">
      <c r="A538" s="229" t="s">
        <v>213</v>
      </c>
      <c r="B538" s="29">
        <v>7</v>
      </c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48" t="s">
        <v>198</v>
      </c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29">
        <v>7</v>
      </c>
    </row>
    <row r="539" spans="1:26" x14ac:dyDescent="0.25">
      <c r="A539" s="230" t="s">
        <v>214</v>
      </c>
      <c r="B539" s="29">
        <v>1</v>
      </c>
      <c r="C539" s="46" t="s">
        <v>196</v>
      </c>
      <c r="D539" s="43" t="s">
        <v>96</v>
      </c>
      <c r="E539" s="307" t="s">
        <v>431</v>
      </c>
      <c r="F539" s="262" t="s">
        <v>174</v>
      </c>
      <c r="G539" s="65" t="s">
        <v>227</v>
      </c>
      <c r="H539" s="301" t="s">
        <v>178</v>
      </c>
      <c r="I539" s="261" t="s">
        <v>170</v>
      </c>
      <c r="J539" s="387" t="s">
        <v>425</v>
      </c>
      <c r="K539" s="46" t="s">
        <v>197</v>
      </c>
      <c r="L539" s="155" t="s">
        <v>180</v>
      </c>
      <c r="M539" s="293" t="s">
        <v>283</v>
      </c>
      <c r="N539" s="306" t="s">
        <v>141</v>
      </c>
      <c r="O539" s="155" t="s">
        <v>181</v>
      </c>
      <c r="P539" s="261" t="s">
        <v>169</v>
      </c>
      <c r="Q539" s="381" t="s">
        <v>451</v>
      </c>
      <c r="R539" s="261" t="s">
        <v>167</v>
      </c>
      <c r="S539" s="301" t="s">
        <v>176</v>
      </c>
      <c r="T539" s="37"/>
      <c r="U539" s="37"/>
      <c r="V539" s="37"/>
      <c r="W539" s="37"/>
      <c r="X539" s="37"/>
      <c r="Y539" s="37"/>
      <c r="Z539" s="29">
        <v>1</v>
      </c>
    </row>
    <row r="540" spans="1:26" x14ac:dyDescent="0.25">
      <c r="A540" s="230" t="s">
        <v>214</v>
      </c>
      <c r="B540" s="29">
        <v>2</v>
      </c>
      <c r="C540" s="43" t="s">
        <v>96</v>
      </c>
      <c r="D540" s="303" t="s">
        <v>30</v>
      </c>
      <c r="E540" s="303" t="s">
        <v>182</v>
      </c>
      <c r="F540" s="306" t="s">
        <v>141</v>
      </c>
      <c r="G540" s="65" t="s">
        <v>227</v>
      </c>
      <c r="H540" s="302" t="s">
        <v>169</v>
      </c>
      <c r="I540" s="46" t="s">
        <v>196</v>
      </c>
      <c r="J540" s="262" t="s">
        <v>178</v>
      </c>
      <c r="K540" s="261" t="s">
        <v>170</v>
      </c>
      <c r="L540" s="299" t="s">
        <v>426</v>
      </c>
      <c r="M540" s="292" t="s">
        <v>443</v>
      </c>
      <c r="N540" s="292" t="s">
        <v>394</v>
      </c>
      <c r="O540" s="306" t="s">
        <v>142</v>
      </c>
      <c r="P540" s="155" t="s">
        <v>181</v>
      </c>
      <c r="Q540" s="382" t="s">
        <v>449</v>
      </c>
      <c r="R540" s="261" t="s">
        <v>165</v>
      </c>
      <c r="S540" s="290" t="s">
        <v>204</v>
      </c>
      <c r="T540" s="37"/>
      <c r="U540" s="37"/>
      <c r="V540" s="37"/>
      <c r="W540" s="37"/>
      <c r="X540" s="37"/>
      <c r="Y540" s="37"/>
      <c r="Z540" s="29">
        <v>2</v>
      </c>
    </row>
    <row r="541" spans="1:26" x14ac:dyDescent="0.25">
      <c r="A541" s="230" t="s">
        <v>214</v>
      </c>
      <c r="B541" s="29">
        <v>3</v>
      </c>
      <c r="C541" s="261" t="s">
        <v>170</v>
      </c>
      <c r="D541" s="261" t="s">
        <v>167</v>
      </c>
      <c r="E541" s="306" t="s">
        <v>142</v>
      </c>
      <c r="F541" s="155" t="s">
        <v>181</v>
      </c>
      <c r="G541" s="303" t="s">
        <v>182</v>
      </c>
      <c r="H541" s="262" t="s">
        <v>179</v>
      </c>
      <c r="I541" s="387" t="s">
        <v>425</v>
      </c>
      <c r="J541" s="65" t="s">
        <v>227</v>
      </c>
      <c r="K541" s="306" t="s">
        <v>141</v>
      </c>
      <c r="L541" s="293" t="s">
        <v>282</v>
      </c>
      <c r="M541" s="262" t="s">
        <v>174</v>
      </c>
      <c r="N541" s="43" t="s">
        <v>95</v>
      </c>
      <c r="O541" s="291" t="s">
        <v>385</v>
      </c>
      <c r="P541" s="291" t="s">
        <v>394</v>
      </c>
      <c r="Q541" s="46" t="s">
        <v>163</v>
      </c>
      <c r="R541" s="155" t="s">
        <v>180</v>
      </c>
      <c r="S541" s="381" t="s">
        <v>453</v>
      </c>
      <c r="T541" s="37"/>
      <c r="U541" s="37"/>
      <c r="V541" s="37"/>
      <c r="W541" s="37"/>
      <c r="X541" s="37"/>
      <c r="Y541" s="37"/>
      <c r="Z541" s="29">
        <v>3</v>
      </c>
    </row>
    <row r="542" spans="1:26" x14ac:dyDescent="0.25">
      <c r="A542" s="230" t="s">
        <v>214</v>
      </c>
      <c r="B542" s="29">
        <v>4</v>
      </c>
      <c r="C542" s="303" t="s">
        <v>30</v>
      </c>
      <c r="D542" s="307" t="s">
        <v>431</v>
      </c>
      <c r="E542" s="261" t="s">
        <v>167</v>
      </c>
      <c r="F542" s="261" t="s">
        <v>170</v>
      </c>
      <c r="G542" s="291" t="s">
        <v>394</v>
      </c>
      <c r="H542" s="291" t="s">
        <v>158</v>
      </c>
      <c r="I542" s="306" t="s">
        <v>141</v>
      </c>
      <c r="J542" s="65" t="s">
        <v>227</v>
      </c>
      <c r="K542" s="155" t="s">
        <v>181</v>
      </c>
      <c r="L542" s="293" t="s">
        <v>397</v>
      </c>
      <c r="M542" s="262" t="s">
        <v>175</v>
      </c>
      <c r="N542" s="155" t="s">
        <v>180</v>
      </c>
      <c r="O542" s="43" t="s">
        <v>95</v>
      </c>
      <c r="P542" s="387" t="s">
        <v>425</v>
      </c>
      <c r="Q542" s="380" t="s">
        <v>452</v>
      </c>
      <c r="R542" s="46" t="s">
        <v>163</v>
      </c>
      <c r="S542" s="302" t="s">
        <v>169</v>
      </c>
      <c r="T542" s="37"/>
      <c r="U542" s="37"/>
      <c r="V542" s="37"/>
      <c r="W542" s="37"/>
      <c r="X542" s="37"/>
      <c r="Y542" s="37"/>
      <c r="Z542" s="29">
        <v>4</v>
      </c>
    </row>
    <row r="543" spans="1:26" x14ac:dyDescent="0.25">
      <c r="A543" s="230" t="s">
        <v>214</v>
      </c>
      <c r="B543" s="29">
        <v>5</v>
      </c>
      <c r="C543" s="291" t="s">
        <v>364</v>
      </c>
      <c r="D543" s="291" t="s">
        <v>404</v>
      </c>
      <c r="E543" s="290" t="s">
        <v>367</v>
      </c>
      <c r="F543" s="48" t="s">
        <v>198</v>
      </c>
      <c r="G543" s="262" t="s">
        <v>178</v>
      </c>
      <c r="H543" s="303" t="s">
        <v>182</v>
      </c>
      <c r="I543" s="155" t="s">
        <v>181</v>
      </c>
      <c r="J543" s="276" t="s">
        <v>300</v>
      </c>
      <c r="K543" s="302" t="s">
        <v>171</v>
      </c>
      <c r="L543" s="262" t="s">
        <v>174</v>
      </c>
      <c r="M543" s="46" t="s">
        <v>197</v>
      </c>
      <c r="N543" s="294" t="s">
        <v>64</v>
      </c>
      <c r="O543" s="261" t="s">
        <v>168</v>
      </c>
      <c r="P543" s="43" t="s">
        <v>95</v>
      </c>
      <c r="Q543" s="383" t="s">
        <v>450</v>
      </c>
      <c r="R543" s="306" t="s">
        <v>142</v>
      </c>
      <c r="S543" s="380" t="s">
        <v>452</v>
      </c>
      <c r="T543" s="65"/>
      <c r="U543" s="65"/>
      <c r="V543" s="65"/>
      <c r="W543" s="65"/>
      <c r="X543" s="65"/>
      <c r="Y543" s="65"/>
      <c r="Z543" s="29">
        <v>5</v>
      </c>
    </row>
    <row r="544" spans="1:26" x14ac:dyDescent="0.25">
      <c r="A544" s="230" t="s">
        <v>214</v>
      </c>
      <c r="B544" s="29">
        <v>6</v>
      </c>
      <c r="C544" s="65"/>
      <c r="D544" s="65"/>
      <c r="E544" s="65"/>
      <c r="F544" s="290" t="s">
        <v>436</v>
      </c>
      <c r="G544" s="262" t="s">
        <v>179</v>
      </c>
      <c r="H544" s="46" t="s">
        <v>197</v>
      </c>
      <c r="I544" s="302" t="s">
        <v>171</v>
      </c>
      <c r="J544" s="155" t="s">
        <v>180</v>
      </c>
      <c r="K544" s="387" t="s">
        <v>425</v>
      </c>
      <c r="L544" s="43" t="s">
        <v>95</v>
      </c>
      <c r="M544" s="303" t="s">
        <v>182</v>
      </c>
      <c r="N544" s="294" t="s">
        <v>310</v>
      </c>
      <c r="O544" s="261" t="s">
        <v>169</v>
      </c>
      <c r="P544" s="183" t="s">
        <v>273</v>
      </c>
      <c r="Q544" s="261" t="s">
        <v>167</v>
      </c>
      <c r="R544" s="65"/>
      <c r="S544" s="155" t="s">
        <v>181</v>
      </c>
      <c r="T544" s="65"/>
      <c r="U544" s="65"/>
      <c r="V544" s="65"/>
      <c r="W544" s="65"/>
      <c r="X544" s="65"/>
      <c r="Y544" s="65"/>
      <c r="Z544" s="29">
        <v>6</v>
      </c>
    </row>
    <row r="545" spans="1:26" x14ac:dyDescent="0.25">
      <c r="A545" s="230" t="s">
        <v>214</v>
      </c>
      <c r="B545" s="29">
        <v>7</v>
      </c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48" t="s">
        <v>199</v>
      </c>
      <c r="O545" s="65"/>
      <c r="P545" s="48" t="s">
        <v>198</v>
      </c>
      <c r="Q545" s="65"/>
      <c r="R545" s="65"/>
      <c r="S545" s="65"/>
      <c r="T545" s="65"/>
      <c r="U545" s="65"/>
      <c r="V545" s="65"/>
      <c r="W545" s="65"/>
      <c r="X545" s="65"/>
      <c r="Y545" s="65"/>
      <c r="Z545" s="29">
        <v>7</v>
      </c>
    </row>
    <row r="547" spans="1:26" x14ac:dyDescent="0.25">
      <c r="A547" s="320">
        <f>A508+1</f>
        <v>2415</v>
      </c>
      <c r="B547" s="343"/>
      <c r="C547" s="344">
        <v>45538</v>
      </c>
      <c r="D547" s="345">
        <v>0.88055555555555554</v>
      </c>
      <c r="E547" s="346" t="s">
        <v>502</v>
      </c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</row>
    <row r="549" spans="1:26" x14ac:dyDescent="0.25">
      <c r="A549" s="225" t="s">
        <v>2</v>
      </c>
      <c r="B549" s="37" t="s">
        <v>3</v>
      </c>
      <c r="C549" s="20" t="s">
        <v>73</v>
      </c>
      <c r="D549" s="20" t="s">
        <v>105</v>
      </c>
      <c r="E549" s="20" t="s">
        <v>267</v>
      </c>
      <c r="F549" s="21" t="s">
        <v>74</v>
      </c>
      <c r="G549" s="21" t="s">
        <v>248</v>
      </c>
      <c r="H549" s="21" t="s">
        <v>14</v>
      </c>
      <c r="I549" s="22" t="s">
        <v>75</v>
      </c>
      <c r="J549" s="22" t="s">
        <v>76</v>
      </c>
      <c r="K549" s="22" t="s">
        <v>15</v>
      </c>
      <c r="L549" s="23" t="s">
        <v>77</v>
      </c>
      <c r="M549" s="23" t="s">
        <v>78</v>
      </c>
      <c r="N549" s="23" t="s">
        <v>268</v>
      </c>
      <c r="O549" s="24" t="s">
        <v>79</v>
      </c>
      <c r="P549" s="24" t="s">
        <v>80</v>
      </c>
      <c r="Q549" s="25" t="s">
        <v>81</v>
      </c>
      <c r="R549" s="25" t="s">
        <v>422</v>
      </c>
      <c r="S549" s="26" t="s">
        <v>82</v>
      </c>
      <c r="T549" s="64" t="s">
        <v>154</v>
      </c>
      <c r="U549" s="64" t="s">
        <v>155</v>
      </c>
      <c r="V549" s="64" t="s">
        <v>157</v>
      </c>
      <c r="W549" s="63" t="s">
        <v>156</v>
      </c>
      <c r="X549" s="63" t="s">
        <v>215</v>
      </c>
      <c r="Y549" s="63" t="s">
        <v>216</v>
      </c>
      <c r="Z549" s="37" t="s">
        <v>3</v>
      </c>
    </row>
    <row r="550" spans="1:26" x14ac:dyDescent="0.25">
      <c r="A550" s="226" t="s">
        <v>210</v>
      </c>
      <c r="B550" s="29">
        <v>1</v>
      </c>
      <c r="C550" s="305" t="s">
        <v>99</v>
      </c>
      <c r="D550" s="303" t="s">
        <v>30</v>
      </c>
      <c r="E550" s="261" t="s">
        <v>167</v>
      </c>
      <c r="F550" s="261" t="s">
        <v>170</v>
      </c>
      <c r="G550" s="46" t="s">
        <v>196</v>
      </c>
      <c r="H550" s="303" t="s">
        <v>182</v>
      </c>
      <c r="I550" s="65" t="s">
        <v>227</v>
      </c>
      <c r="J550" s="155" t="s">
        <v>180</v>
      </c>
      <c r="K550" s="43" t="s">
        <v>95</v>
      </c>
      <c r="L550" s="290" t="s">
        <v>204</v>
      </c>
      <c r="M550" s="46" t="s">
        <v>197</v>
      </c>
      <c r="N550" s="261" t="s">
        <v>168</v>
      </c>
      <c r="O550" s="299" t="s">
        <v>427</v>
      </c>
      <c r="P550" s="183" t="s">
        <v>273</v>
      </c>
      <c r="Q550" s="391" t="s">
        <v>413</v>
      </c>
      <c r="R550" s="289" t="s">
        <v>439</v>
      </c>
      <c r="S550" s="387" t="s">
        <v>425</v>
      </c>
      <c r="T550" s="37"/>
      <c r="U550" s="37"/>
      <c r="V550" s="290" t="s">
        <v>435</v>
      </c>
      <c r="W550" s="389"/>
      <c r="X550" s="389"/>
      <c r="Y550" s="37"/>
      <c r="Z550" s="29">
        <v>1</v>
      </c>
    </row>
    <row r="551" spans="1:26" x14ac:dyDescent="0.25">
      <c r="A551" s="226" t="s">
        <v>210</v>
      </c>
      <c r="B551" s="29">
        <v>2</v>
      </c>
      <c r="C551" s="303" t="s">
        <v>30</v>
      </c>
      <c r="D551" s="305" t="s">
        <v>99</v>
      </c>
      <c r="E551" s="261" t="s">
        <v>165</v>
      </c>
      <c r="F551" s="261" t="s">
        <v>171</v>
      </c>
      <c r="G551" s="303" t="s">
        <v>182</v>
      </c>
      <c r="H551" s="43" t="s">
        <v>95</v>
      </c>
      <c r="I551" s="65" t="s">
        <v>227</v>
      </c>
      <c r="J551" s="46" t="s">
        <v>197</v>
      </c>
      <c r="K551" s="155" t="s">
        <v>181</v>
      </c>
      <c r="L551" s="276" t="s">
        <v>300</v>
      </c>
      <c r="M551" s="302" t="s">
        <v>166</v>
      </c>
      <c r="N551" s="261" t="s">
        <v>169</v>
      </c>
      <c r="O551" s="46" t="s">
        <v>196</v>
      </c>
      <c r="P551" s="299" t="s">
        <v>427</v>
      </c>
      <c r="Q551" s="391" t="s">
        <v>444</v>
      </c>
      <c r="R551" s="387" t="s">
        <v>425</v>
      </c>
      <c r="S551" s="306" t="s">
        <v>142</v>
      </c>
      <c r="T551" s="291" t="s">
        <v>389</v>
      </c>
      <c r="U551" s="291" t="s">
        <v>366</v>
      </c>
      <c r="V551" s="37"/>
      <c r="W551" s="37"/>
      <c r="X551" s="37"/>
      <c r="Y551" s="37"/>
      <c r="Z551" s="29">
        <v>2</v>
      </c>
    </row>
    <row r="552" spans="1:26" x14ac:dyDescent="0.25">
      <c r="A552" s="226" t="s">
        <v>210</v>
      </c>
      <c r="B552" s="29">
        <v>3</v>
      </c>
      <c r="C552" s="261" t="s">
        <v>170</v>
      </c>
      <c r="D552" s="261" t="s">
        <v>167</v>
      </c>
      <c r="E552" s="303" t="s">
        <v>182</v>
      </c>
      <c r="F552" s="155" t="s">
        <v>181</v>
      </c>
      <c r="G552" s="43" t="s">
        <v>95</v>
      </c>
      <c r="H552" s="261" t="s">
        <v>168</v>
      </c>
      <c r="I552" s="292" t="s">
        <v>293</v>
      </c>
      <c r="J552" s="292" t="s">
        <v>437</v>
      </c>
      <c r="K552" s="292" t="s">
        <v>393</v>
      </c>
      <c r="L552" s="65" t="s">
        <v>227</v>
      </c>
      <c r="M552" s="302" t="s">
        <v>164</v>
      </c>
      <c r="N552" s="276" t="s">
        <v>300</v>
      </c>
      <c r="O552" s="306" t="s">
        <v>142</v>
      </c>
      <c r="P552" s="46" t="s">
        <v>196</v>
      </c>
      <c r="Q552" s="383" t="s">
        <v>450</v>
      </c>
      <c r="R552" s="308" t="s">
        <v>199</v>
      </c>
      <c r="S552" s="297" t="s">
        <v>454</v>
      </c>
      <c r="T552" s="389"/>
      <c r="U552" s="389"/>
      <c r="V552" s="389"/>
      <c r="W552" s="37"/>
      <c r="X552" s="37"/>
      <c r="Y552" s="37"/>
      <c r="Z552" s="29">
        <v>3</v>
      </c>
    </row>
    <row r="553" spans="1:26" x14ac:dyDescent="0.25">
      <c r="A553" s="226" t="s">
        <v>210</v>
      </c>
      <c r="B553" s="29">
        <v>4</v>
      </c>
      <c r="C553" s="261" t="s">
        <v>171</v>
      </c>
      <c r="D553" s="261" t="s">
        <v>165</v>
      </c>
      <c r="E553" s="307" t="s">
        <v>431</v>
      </c>
      <c r="F553" s="46" t="s">
        <v>196</v>
      </c>
      <c r="G553" s="302" t="s">
        <v>166</v>
      </c>
      <c r="H553" s="306" t="s">
        <v>143</v>
      </c>
      <c r="I553" s="155" t="s">
        <v>181</v>
      </c>
      <c r="J553" s="43" t="s">
        <v>95</v>
      </c>
      <c r="K553" s="294" t="s">
        <v>64</v>
      </c>
      <c r="L553" s="155" t="s">
        <v>180</v>
      </c>
      <c r="M553" s="303" t="s">
        <v>182</v>
      </c>
      <c r="N553" s="46" t="s">
        <v>197</v>
      </c>
      <c r="O553" s="387" t="s">
        <v>425</v>
      </c>
      <c r="P553" s="261" t="s">
        <v>168</v>
      </c>
      <c r="Q553" s="66" t="s">
        <v>103</v>
      </c>
      <c r="R553" s="183" t="s">
        <v>273</v>
      </c>
      <c r="S553" s="388" t="s">
        <v>445</v>
      </c>
      <c r="T553" s="37"/>
      <c r="U553" s="37"/>
      <c r="V553" s="37"/>
      <c r="W553" s="291" t="s">
        <v>389</v>
      </c>
      <c r="X553" s="291" t="s">
        <v>367</v>
      </c>
      <c r="Y553" s="291" t="s">
        <v>394</v>
      </c>
      <c r="Z553" s="29">
        <v>4</v>
      </c>
    </row>
    <row r="554" spans="1:26" x14ac:dyDescent="0.25">
      <c r="A554" s="226" t="s">
        <v>210</v>
      </c>
      <c r="B554" s="29">
        <v>5</v>
      </c>
      <c r="C554" s="46" t="s">
        <v>196</v>
      </c>
      <c r="D554" s="307" t="s">
        <v>431</v>
      </c>
      <c r="E554" s="305" t="s">
        <v>99</v>
      </c>
      <c r="F554" s="43" t="s">
        <v>95</v>
      </c>
      <c r="G554" s="302" t="s">
        <v>164</v>
      </c>
      <c r="H554" s="46" t="s">
        <v>197</v>
      </c>
      <c r="I554" s="293" t="s">
        <v>442</v>
      </c>
      <c r="J554" s="261" t="s">
        <v>170</v>
      </c>
      <c r="K554" s="65" t="s">
        <v>227</v>
      </c>
      <c r="L554" s="302" t="s">
        <v>165</v>
      </c>
      <c r="M554" s="276" t="s">
        <v>300</v>
      </c>
      <c r="N554" s="155" t="s">
        <v>180</v>
      </c>
      <c r="O554" s="261" t="s">
        <v>168</v>
      </c>
      <c r="P554" s="306" t="s">
        <v>142</v>
      </c>
      <c r="Q554" s="291" t="s">
        <v>391</v>
      </c>
      <c r="R554" s="291" t="s">
        <v>367</v>
      </c>
      <c r="S554" s="155" t="s">
        <v>181</v>
      </c>
      <c r="T554" s="37"/>
      <c r="U554" s="37"/>
      <c r="V554" s="37"/>
      <c r="W554" s="37"/>
      <c r="X554" s="37"/>
      <c r="Y554" s="37"/>
      <c r="Z554" s="29">
        <v>5</v>
      </c>
    </row>
    <row r="555" spans="1:26" x14ac:dyDescent="0.25">
      <c r="A555" s="226" t="s">
        <v>210</v>
      </c>
      <c r="B555" s="29">
        <v>6</v>
      </c>
      <c r="C555" s="65"/>
      <c r="D555" s="65"/>
      <c r="E555" s="65"/>
      <c r="F555" s="65"/>
      <c r="G555" s="65"/>
      <c r="H555" s="65"/>
      <c r="I555" s="43" t="s">
        <v>95</v>
      </c>
      <c r="J555" s="261" t="s">
        <v>171</v>
      </c>
      <c r="K555" s="294" t="s">
        <v>310</v>
      </c>
      <c r="L555" s="261" t="s">
        <v>167</v>
      </c>
      <c r="M555" s="291" t="s">
        <v>407</v>
      </c>
      <c r="N555" s="291" t="s">
        <v>394</v>
      </c>
      <c r="O555" s="261" t="s">
        <v>169</v>
      </c>
      <c r="P555" s="387" t="s">
        <v>425</v>
      </c>
      <c r="Q555" s="388" t="s">
        <v>445</v>
      </c>
      <c r="R555" s="65"/>
      <c r="S555" s="46" t="s">
        <v>163</v>
      </c>
      <c r="T555" s="65"/>
      <c r="U555" s="65"/>
      <c r="V555" s="65"/>
      <c r="W555" s="65"/>
      <c r="X555" s="65"/>
      <c r="Y555" s="65"/>
      <c r="Z555" s="29">
        <v>6</v>
      </c>
    </row>
    <row r="556" spans="1:26" x14ac:dyDescent="0.25">
      <c r="A556" s="226" t="s">
        <v>210</v>
      </c>
      <c r="B556" s="29">
        <v>7</v>
      </c>
      <c r="C556" s="65"/>
      <c r="D556" s="65"/>
      <c r="E556" s="65"/>
      <c r="F556" s="65"/>
      <c r="G556" s="65"/>
      <c r="H556" s="65"/>
      <c r="I556" s="65"/>
      <c r="J556" s="65"/>
      <c r="K556" s="65"/>
      <c r="L556" s="48" t="s">
        <v>198</v>
      </c>
      <c r="M556" s="65"/>
      <c r="N556" s="383" t="s">
        <v>88</v>
      </c>
      <c r="O556" s="380" t="s">
        <v>92</v>
      </c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29">
        <v>7</v>
      </c>
    </row>
    <row r="557" spans="1:26" x14ac:dyDescent="0.25">
      <c r="A557" s="227" t="s">
        <v>211</v>
      </c>
      <c r="B557" s="29">
        <v>1</v>
      </c>
      <c r="C557" s="301" t="s">
        <v>173</v>
      </c>
      <c r="D557" s="306" t="s">
        <v>142</v>
      </c>
      <c r="E557" s="301" t="s">
        <v>302</v>
      </c>
      <c r="F557" s="290" t="s">
        <v>436</v>
      </c>
      <c r="G557" s="299" t="s">
        <v>427</v>
      </c>
      <c r="H557" s="276" t="s">
        <v>300</v>
      </c>
      <c r="I557" s="155" t="s">
        <v>181</v>
      </c>
      <c r="J557" s="299" t="s">
        <v>426</v>
      </c>
      <c r="K557" s="261" t="s">
        <v>170</v>
      </c>
      <c r="L557" s="387" t="s">
        <v>425</v>
      </c>
      <c r="M557" s="43" t="s">
        <v>95</v>
      </c>
      <c r="N557" s="155" t="s">
        <v>180</v>
      </c>
      <c r="O557" s="65" t="s">
        <v>227</v>
      </c>
      <c r="P557" s="261" t="s">
        <v>168</v>
      </c>
      <c r="Q557" s="262" t="s">
        <v>178</v>
      </c>
      <c r="R557" s="261" t="s">
        <v>167</v>
      </c>
      <c r="S557" s="395" t="s">
        <v>456</v>
      </c>
      <c r="T557" s="37"/>
      <c r="U557" s="37"/>
      <c r="V557" s="37"/>
      <c r="W557" s="37"/>
      <c r="X557" s="37"/>
      <c r="Y557" s="37"/>
      <c r="Z557" s="29">
        <v>1</v>
      </c>
    </row>
    <row r="558" spans="1:26" x14ac:dyDescent="0.25">
      <c r="A558" s="227" t="s">
        <v>211</v>
      </c>
      <c r="B558" s="29">
        <v>2</v>
      </c>
      <c r="C558" s="301" t="s">
        <v>172</v>
      </c>
      <c r="D558" s="65" t="s">
        <v>227</v>
      </c>
      <c r="E558" s="301" t="s">
        <v>303</v>
      </c>
      <c r="F558" s="155" t="s">
        <v>181</v>
      </c>
      <c r="G558" s="303" t="s">
        <v>182</v>
      </c>
      <c r="H558" s="299" t="s">
        <v>427</v>
      </c>
      <c r="I558" s="306" t="s">
        <v>141</v>
      </c>
      <c r="J558" s="155" t="s">
        <v>180</v>
      </c>
      <c r="K558" s="261" t="s">
        <v>171</v>
      </c>
      <c r="L558" s="46" t="s">
        <v>196</v>
      </c>
      <c r="M558" s="387" t="s">
        <v>425</v>
      </c>
      <c r="N558" s="43" t="s">
        <v>95</v>
      </c>
      <c r="O558" s="183" t="s">
        <v>273</v>
      </c>
      <c r="P558" s="261" t="s">
        <v>169</v>
      </c>
      <c r="Q558" s="262" t="s">
        <v>179</v>
      </c>
      <c r="R558" s="299" t="s">
        <v>426</v>
      </c>
      <c r="S558" s="395" t="s">
        <v>413</v>
      </c>
      <c r="T558" s="37"/>
      <c r="U558" s="37"/>
      <c r="V558" s="37"/>
      <c r="W558" s="291" t="s">
        <v>389</v>
      </c>
      <c r="X558" s="291" t="s">
        <v>367</v>
      </c>
      <c r="Y558" s="291" t="s">
        <v>394</v>
      </c>
      <c r="Z558" s="29">
        <v>2</v>
      </c>
    </row>
    <row r="559" spans="1:26" x14ac:dyDescent="0.25">
      <c r="A559" s="227" t="s">
        <v>211</v>
      </c>
      <c r="B559" s="29">
        <v>3</v>
      </c>
      <c r="C559" s="303" t="s">
        <v>30</v>
      </c>
      <c r="D559" s="301" t="s">
        <v>172</v>
      </c>
      <c r="E559" s="65" t="s">
        <v>227</v>
      </c>
      <c r="F559" s="299" t="s">
        <v>427</v>
      </c>
      <c r="G559" s="262" t="s">
        <v>178</v>
      </c>
      <c r="H559" s="261" t="s">
        <v>168</v>
      </c>
      <c r="I559" s="387" t="s">
        <v>425</v>
      </c>
      <c r="J559" s="261" t="s">
        <v>170</v>
      </c>
      <c r="K559" s="155" t="s">
        <v>181</v>
      </c>
      <c r="L559" s="155" t="s">
        <v>180</v>
      </c>
      <c r="M559" s="306" t="s">
        <v>141</v>
      </c>
      <c r="N559" s="183" t="s">
        <v>273</v>
      </c>
      <c r="O559" s="292" t="s">
        <v>386</v>
      </c>
      <c r="P559" s="292" t="s">
        <v>394</v>
      </c>
      <c r="Q559" s="46" t="s">
        <v>163</v>
      </c>
      <c r="R559" s="262" t="s">
        <v>174</v>
      </c>
      <c r="S559" s="297" t="s">
        <v>455</v>
      </c>
      <c r="T559" s="37"/>
      <c r="U559" s="37"/>
      <c r="V559" s="290" t="s">
        <v>435</v>
      </c>
      <c r="W559" s="37"/>
      <c r="X559" s="37"/>
      <c r="Y559" s="37"/>
      <c r="Z559" s="29">
        <v>3</v>
      </c>
    </row>
    <row r="560" spans="1:26" x14ac:dyDescent="0.25">
      <c r="A560" s="227" t="s">
        <v>211</v>
      </c>
      <c r="B560" s="29">
        <v>4</v>
      </c>
      <c r="C560" s="65" t="s">
        <v>227</v>
      </c>
      <c r="D560" s="301" t="s">
        <v>173</v>
      </c>
      <c r="E560" s="306" t="s">
        <v>142</v>
      </c>
      <c r="F560" s="276" t="s">
        <v>300</v>
      </c>
      <c r="G560" s="262" t="s">
        <v>179</v>
      </c>
      <c r="H560" s="303" t="s">
        <v>182</v>
      </c>
      <c r="I560" s="299" t="s">
        <v>426</v>
      </c>
      <c r="J560" s="261" t="s">
        <v>171</v>
      </c>
      <c r="K560" s="46" t="s">
        <v>197</v>
      </c>
      <c r="L560" s="261" t="s">
        <v>167</v>
      </c>
      <c r="M560" s="291" t="s">
        <v>407</v>
      </c>
      <c r="N560" s="291" t="s">
        <v>394</v>
      </c>
      <c r="O560" s="293" t="s">
        <v>365</v>
      </c>
      <c r="P560" s="155" t="s">
        <v>181</v>
      </c>
      <c r="Q560" s="382" t="s">
        <v>449</v>
      </c>
      <c r="R560" s="262" t="s">
        <v>175</v>
      </c>
      <c r="S560" s="43" t="s">
        <v>95</v>
      </c>
      <c r="T560" s="37"/>
      <c r="U560" s="37"/>
      <c r="V560" s="37"/>
      <c r="W560" s="37"/>
      <c r="X560" s="37"/>
      <c r="Y560" s="37"/>
      <c r="Z560" s="29">
        <v>4</v>
      </c>
    </row>
    <row r="561" spans="1:26" x14ac:dyDescent="0.25">
      <c r="A561" s="227" t="s">
        <v>211</v>
      </c>
      <c r="B561" s="29">
        <v>5</v>
      </c>
      <c r="C561" s="291" t="s">
        <v>364</v>
      </c>
      <c r="D561" s="291" t="s">
        <v>404</v>
      </c>
      <c r="E561" s="290" t="s">
        <v>367</v>
      </c>
      <c r="F561" s="262" t="s">
        <v>174</v>
      </c>
      <c r="G561" s="302" t="s">
        <v>166</v>
      </c>
      <c r="H561" s="262" t="s">
        <v>178</v>
      </c>
      <c r="I561" s="261" t="s">
        <v>170</v>
      </c>
      <c r="J561" s="306" t="s">
        <v>143</v>
      </c>
      <c r="K561" s="306" t="s">
        <v>141</v>
      </c>
      <c r="L561" s="43" t="s">
        <v>95</v>
      </c>
      <c r="M561" s="303" t="s">
        <v>182</v>
      </c>
      <c r="N561" s="387" t="s">
        <v>425</v>
      </c>
      <c r="O561" s="289" t="s">
        <v>438</v>
      </c>
      <c r="P561" s="294" t="s">
        <v>310</v>
      </c>
      <c r="Q561" s="381" t="s">
        <v>451</v>
      </c>
      <c r="R561" s="155" t="s">
        <v>180</v>
      </c>
      <c r="S561" s="301" t="s">
        <v>176</v>
      </c>
      <c r="T561" s="37"/>
      <c r="U561" s="37"/>
      <c r="V561" s="37"/>
      <c r="W561" s="37"/>
      <c r="X561" s="37"/>
      <c r="Y561" s="37"/>
      <c r="Z561" s="29">
        <v>5</v>
      </c>
    </row>
    <row r="562" spans="1:26" x14ac:dyDescent="0.25">
      <c r="A562" s="227" t="s">
        <v>211</v>
      </c>
      <c r="B562" s="29">
        <v>6</v>
      </c>
      <c r="C562" s="306" t="s">
        <v>142</v>
      </c>
      <c r="D562" s="303" t="s">
        <v>30</v>
      </c>
      <c r="E562" s="303" t="s">
        <v>182</v>
      </c>
      <c r="F562" s="262" t="s">
        <v>175</v>
      </c>
      <c r="G562" s="302" t="s">
        <v>164</v>
      </c>
      <c r="H562" s="262" t="s">
        <v>179</v>
      </c>
      <c r="I562" s="261" t="s">
        <v>171</v>
      </c>
      <c r="J562" s="387" t="s">
        <v>425</v>
      </c>
      <c r="K562" s="299" t="s">
        <v>426</v>
      </c>
      <c r="L562" s="290" t="s">
        <v>204</v>
      </c>
      <c r="M562" s="288" t="s">
        <v>428</v>
      </c>
      <c r="N562" s="301" t="s">
        <v>302</v>
      </c>
      <c r="O562" s="155" t="s">
        <v>181</v>
      </c>
      <c r="P562" s="294" t="s">
        <v>64</v>
      </c>
      <c r="Q562" s="393" t="s">
        <v>476</v>
      </c>
      <c r="R562" s="43" t="s">
        <v>95</v>
      </c>
      <c r="S562" s="301" t="s">
        <v>177</v>
      </c>
      <c r="T562" s="65"/>
      <c r="U562" s="65"/>
      <c r="V562" s="65"/>
      <c r="W562" s="65"/>
      <c r="X562" s="65"/>
      <c r="Y562" s="65"/>
      <c r="Z562" s="29">
        <v>6</v>
      </c>
    </row>
    <row r="563" spans="1:26" x14ac:dyDescent="0.25">
      <c r="A563" s="227" t="s">
        <v>211</v>
      </c>
      <c r="B563" s="29">
        <v>7</v>
      </c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308" t="s">
        <v>199</v>
      </c>
      <c r="T563" s="65"/>
      <c r="U563" s="65"/>
      <c r="V563" s="65"/>
      <c r="W563" s="65"/>
      <c r="X563" s="65"/>
      <c r="Y563" s="65"/>
      <c r="Z563" s="29">
        <v>7</v>
      </c>
    </row>
    <row r="564" spans="1:26" x14ac:dyDescent="0.25">
      <c r="A564" s="228" t="s">
        <v>212</v>
      </c>
      <c r="B564" s="29">
        <v>1</v>
      </c>
      <c r="C564" s="261" t="s">
        <v>170</v>
      </c>
      <c r="D564" s="295" t="s">
        <v>339</v>
      </c>
      <c r="E564" s="261" t="s">
        <v>167</v>
      </c>
      <c r="F564" s="155" t="s">
        <v>181</v>
      </c>
      <c r="G564" s="303" t="s">
        <v>182</v>
      </c>
      <c r="H564" s="48" t="s">
        <v>199</v>
      </c>
      <c r="I564" s="262" t="s">
        <v>178</v>
      </c>
      <c r="J564" s="299" t="s">
        <v>426</v>
      </c>
      <c r="K564" s="288" t="s">
        <v>428</v>
      </c>
      <c r="L564" s="262" t="s">
        <v>174</v>
      </c>
      <c r="M564" s="302" t="s">
        <v>166</v>
      </c>
      <c r="N564" s="301" t="s">
        <v>303</v>
      </c>
      <c r="O564" s="183" t="s">
        <v>273</v>
      </c>
      <c r="P564" s="276" t="s">
        <v>300</v>
      </c>
      <c r="Q564" s="382" t="s">
        <v>449</v>
      </c>
      <c r="R564" s="394" t="s">
        <v>350</v>
      </c>
      <c r="S564" s="290" t="s">
        <v>204</v>
      </c>
      <c r="T564" s="51"/>
      <c r="U564" s="51"/>
      <c r="V564" s="51"/>
      <c r="W564" s="51"/>
      <c r="X564" s="51"/>
      <c r="Y564" s="51"/>
      <c r="Z564" s="29">
        <v>1</v>
      </c>
    </row>
    <row r="565" spans="1:26" x14ac:dyDescent="0.25">
      <c r="A565" s="228" t="s">
        <v>212</v>
      </c>
      <c r="B565" s="29">
        <v>2</v>
      </c>
      <c r="C565" s="261" t="s">
        <v>171</v>
      </c>
      <c r="D565" s="301" t="s">
        <v>172</v>
      </c>
      <c r="E565" s="261" t="s">
        <v>165</v>
      </c>
      <c r="F565" s="306" t="s">
        <v>141</v>
      </c>
      <c r="G565" s="46" t="s">
        <v>196</v>
      </c>
      <c r="H565" s="303" t="s">
        <v>182</v>
      </c>
      <c r="I565" s="262" t="s">
        <v>179</v>
      </c>
      <c r="J565" s="155" t="s">
        <v>180</v>
      </c>
      <c r="K565" s="299" t="s">
        <v>426</v>
      </c>
      <c r="L565" s="301" t="s">
        <v>175</v>
      </c>
      <c r="M565" s="288" t="s">
        <v>428</v>
      </c>
      <c r="N565" s="301" t="s">
        <v>302</v>
      </c>
      <c r="O565" s="155" t="s">
        <v>181</v>
      </c>
      <c r="P565" s="387" t="s">
        <v>425</v>
      </c>
      <c r="Q565" s="306" t="s">
        <v>142</v>
      </c>
      <c r="R565" s="394" t="s">
        <v>349</v>
      </c>
      <c r="S565" s="261" t="s">
        <v>168</v>
      </c>
      <c r="T565" s="291" t="s">
        <v>389</v>
      </c>
      <c r="U565" s="291" t="s">
        <v>366</v>
      </c>
      <c r="V565" s="51"/>
      <c r="W565" s="51"/>
      <c r="X565" s="51"/>
      <c r="Y565" s="51"/>
      <c r="Z565" s="29">
        <v>2</v>
      </c>
    </row>
    <row r="566" spans="1:26" x14ac:dyDescent="0.25">
      <c r="A566" s="228" t="s">
        <v>212</v>
      </c>
      <c r="B566" s="29">
        <v>3</v>
      </c>
      <c r="C566" s="295" t="s">
        <v>339</v>
      </c>
      <c r="D566" s="301" t="s">
        <v>173</v>
      </c>
      <c r="E566" s="301" t="s">
        <v>302</v>
      </c>
      <c r="F566" s="261" t="s">
        <v>170</v>
      </c>
      <c r="G566" s="291" t="s">
        <v>394</v>
      </c>
      <c r="H566" s="291" t="s">
        <v>158</v>
      </c>
      <c r="I566" s="183" t="s">
        <v>273</v>
      </c>
      <c r="J566" s="293" t="s">
        <v>365</v>
      </c>
      <c r="K566" s="276" t="s">
        <v>300</v>
      </c>
      <c r="L566" s="387" t="s">
        <v>425</v>
      </c>
      <c r="M566" s="299" t="s">
        <v>427</v>
      </c>
      <c r="N566" s="155" t="s">
        <v>180</v>
      </c>
      <c r="O566" s="46" t="s">
        <v>196</v>
      </c>
      <c r="P566" s="155" t="s">
        <v>181</v>
      </c>
      <c r="Q566" s="261" t="s">
        <v>167</v>
      </c>
      <c r="R566" s="299" t="s">
        <v>426</v>
      </c>
      <c r="S566" s="261" t="s">
        <v>169</v>
      </c>
      <c r="T566" s="37"/>
      <c r="U566" s="37"/>
      <c r="V566" s="37"/>
      <c r="W566" s="37"/>
      <c r="X566" s="37"/>
      <c r="Y566" s="37"/>
      <c r="Z566" s="29">
        <v>3</v>
      </c>
    </row>
    <row r="567" spans="1:26" x14ac:dyDescent="0.25">
      <c r="A567" s="228" t="s">
        <v>212</v>
      </c>
      <c r="B567" s="29">
        <v>4</v>
      </c>
      <c r="C567" s="301" t="s">
        <v>172</v>
      </c>
      <c r="D567" s="303" t="s">
        <v>30</v>
      </c>
      <c r="E567" s="301" t="s">
        <v>303</v>
      </c>
      <c r="F567" s="261" t="s">
        <v>171</v>
      </c>
      <c r="G567" s="306" t="s">
        <v>143</v>
      </c>
      <c r="H567" s="262" t="s">
        <v>178</v>
      </c>
      <c r="I567" s="292" t="s">
        <v>392</v>
      </c>
      <c r="J567" s="292" t="s">
        <v>283</v>
      </c>
      <c r="K567" s="292" t="s">
        <v>393</v>
      </c>
      <c r="L567" s="183" t="s">
        <v>273</v>
      </c>
      <c r="M567" s="303" t="s">
        <v>182</v>
      </c>
      <c r="N567" s="261" t="s">
        <v>168</v>
      </c>
      <c r="O567" s="387" t="s">
        <v>425</v>
      </c>
      <c r="P567" s="262" t="s">
        <v>174</v>
      </c>
      <c r="Q567" s="261" t="s">
        <v>165</v>
      </c>
      <c r="R567" s="155" t="s">
        <v>180</v>
      </c>
      <c r="S567" s="155" t="s">
        <v>181</v>
      </c>
      <c r="T567" s="37"/>
      <c r="U567" s="37"/>
      <c r="V567" s="37"/>
      <c r="W567" s="37"/>
      <c r="X567" s="37"/>
      <c r="Y567" s="37"/>
      <c r="Z567" s="29">
        <v>4</v>
      </c>
    </row>
    <row r="568" spans="1:26" x14ac:dyDescent="0.25">
      <c r="A568" s="228" t="s">
        <v>212</v>
      </c>
      <c r="B568" s="29">
        <v>5</v>
      </c>
      <c r="C568" s="301" t="s">
        <v>173</v>
      </c>
      <c r="D568" s="261" t="s">
        <v>167</v>
      </c>
      <c r="E568" s="303" t="s">
        <v>182</v>
      </c>
      <c r="F568" s="262" t="s">
        <v>174</v>
      </c>
      <c r="G568" s="262" t="s">
        <v>178</v>
      </c>
      <c r="H568" s="261" t="s">
        <v>169</v>
      </c>
      <c r="I568" s="46" t="s">
        <v>196</v>
      </c>
      <c r="J568" s="46" t="s">
        <v>197</v>
      </c>
      <c r="K568" s="155" t="s">
        <v>181</v>
      </c>
      <c r="L568" s="155" t="s">
        <v>180</v>
      </c>
      <c r="M568" s="306" t="s">
        <v>141</v>
      </c>
      <c r="N568" s="387" t="s">
        <v>425</v>
      </c>
      <c r="O568" s="301" t="s">
        <v>302</v>
      </c>
      <c r="P568" s="289" t="s">
        <v>438</v>
      </c>
      <c r="Q568" s="291" t="s">
        <v>391</v>
      </c>
      <c r="R568" s="291" t="s">
        <v>367</v>
      </c>
      <c r="S568" s="380" t="s">
        <v>452</v>
      </c>
      <c r="T568" s="37"/>
      <c r="U568" s="37"/>
      <c r="V568" s="37"/>
      <c r="W568" s="37"/>
      <c r="X568" s="37"/>
      <c r="Y568" s="37"/>
      <c r="Z568" s="29">
        <v>5</v>
      </c>
    </row>
    <row r="569" spans="1:26" x14ac:dyDescent="0.25">
      <c r="A569" s="228" t="s">
        <v>212</v>
      </c>
      <c r="B569" s="29">
        <v>6</v>
      </c>
      <c r="C569" s="303" t="s">
        <v>30</v>
      </c>
      <c r="D569" s="261" t="s">
        <v>165</v>
      </c>
      <c r="E569" s="295" t="s">
        <v>339</v>
      </c>
      <c r="F569" s="262" t="s">
        <v>175</v>
      </c>
      <c r="G569" s="302" t="s">
        <v>166</v>
      </c>
      <c r="H569" s="261" t="s">
        <v>168</v>
      </c>
      <c r="I569" s="155" t="s">
        <v>181</v>
      </c>
      <c r="J569" s="183" t="s">
        <v>273</v>
      </c>
      <c r="K569" s="301" t="s">
        <v>176</v>
      </c>
      <c r="L569" s="306" t="s">
        <v>141</v>
      </c>
      <c r="M569" s="387" t="s">
        <v>425</v>
      </c>
      <c r="N569" s="299" t="s">
        <v>427</v>
      </c>
      <c r="O569" s="291" t="s">
        <v>385</v>
      </c>
      <c r="P569" s="291" t="s">
        <v>394</v>
      </c>
      <c r="Q569" s="392" t="s">
        <v>446</v>
      </c>
      <c r="R569" s="306" t="s">
        <v>142</v>
      </c>
      <c r="S569" s="46" t="s">
        <v>163</v>
      </c>
      <c r="T569" s="65"/>
      <c r="U569" s="65"/>
      <c r="V569" s="65"/>
      <c r="W569" s="65"/>
      <c r="X569" s="65"/>
      <c r="Y569" s="65"/>
      <c r="Z569" s="29">
        <v>6</v>
      </c>
    </row>
    <row r="570" spans="1:26" x14ac:dyDescent="0.25">
      <c r="A570" s="228" t="s">
        <v>212</v>
      </c>
      <c r="B570" s="29">
        <v>7</v>
      </c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48" t="s">
        <v>199</v>
      </c>
      <c r="N570" s="65"/>
      <c r="O570" s="380" t="s">
        <v>92</v>
      </c>
      <c r="P570" s="65"/>
      <c r="Q570" s="48" t="s">
        <v>198</v>
      </c>
      <c r="R570" s="65"/>
      <c r="S570" s="65"/>
      <c r="T570" s="65"/>
      <c r="U570" s="65"/>
      <c r="V570" s="65"/>
      <c r="W570" s="65"/>
      <c r="X570" s="65"/>
      <c r="Y570" s="65"/>
      <c r="Z570" s="29">
        <v>7</v>
      </c>
    </row>
    <row r="571" spans="1:26" x14ac:dyDescent="0.25">
      <c r="A571" s="229" t="s">
        <v>213</v>
      </c>
      <c r="B571" s="29">
        <v>1</v>
      </c>
      <c r="C571" s="303" t="s">
        <v>30</v>
      </c>
      <c r="D571" s="306" t="s">
        <v>142</v>
      </c>
      <c r="E571" s="303" t="s">
        <v>182</v>
      </c>
      <c r="F571" s="65" t="s">
        <v>227</v>
      </c>
      <c r="G571" s="293" t="s">
        <v>371</v>
      </c>
      <c r="H571" s="306" t="s">
        <v>143</v>
      </c>
      <c r="I571" s="48" t="s">
        <v>198</v>
      </c>
      <c r="J571" s="48" t="s">
        <v>199</v>
      </c>
      <c r="K571" s="155" t="s">
        <v>181</v>
      </c>
      <c r="L571" s="299" t="s">
        <v>426</v>
      </c>
      <c r="M571" s="299" t="s">
        <v>427</v>
      </c>
      <c r="N571" s="306" t="s">
        <v>141</v>
      </c>
      <c r="O571" s="43" t="s">
        <v>95</v>
      </c>
      <c r="P571" s="262" t="s">
        <v>174</v>
      </c>
      <c r="Q571" s="262" t="s">
        <v>179</v>
      </c>
      <c r="R571" s="155" t="s">
        <v>180</v>
      </c>
      <c r="S571" s="34" t="s">
        <v>91</v>
      </c>
      <c r="T571" s="291" t="s">
        <v>389</v>
      </c>
      <c r="U571" s="291" t="s">
        <v>366</v>
      </c>
      <c r="V571" s="37"/>
      <c r="W571" s="37"/>
      <c r="X571" s="37"/>
      <c r="Y571" s="37"/>
      <c r="Z571" s="29">
        <v>1</v>
      </c>
    </row>
    <row r="572" spans="1:26" x14ac:dyDescent="0.25">
      <c r="A572" s="229" t="s">
        <v>213</v>
      </c>
      <c r="B572" s="29">
        <v>2</v>
      </c>
      <c r="C572" s="48" t="s">
        <v>198</v>
      </c>
      <c r="D572" s="303" t="s">
        <v>30</v>
      </c>
      <c r="E572" s="43" t="s">
        <v>96</v>
      </c>
      <c r="F572" s="65" t="s">
        <v>227</v>
      </c>
      <c r="G572" s="292" t="s">
        <v>293</v>
      </c>
      <c r="H572" s="292" t="s">
        <v>158</v>
      </c>
      <c r="I572" s="262" t="s">
        <v>178</v>
      </c>
      <c r="J572" s="306" t="s">
        <v>143</v>
      </c>
      <c r="K572" s="48" t="s">
        <v>199</v>
      </c>
      <c r="L572" s="155" t="s">
        <v>180</v>
      </c>
      <c r="M572" s="303" t="s">
        <v>182</v>
      </c>
      <c r="N572" s="301" t="s">
        <v>303</v>
      </c>
      <c r="O572" s="276" t="s">
        <v>300</v>
      </c>
      <c r="P572" s="262" t="s">
        <v>175</v>
      </c>
      <c r="Q572" s="380" t="s">
        <v>452</v>
      </c>
      <c r="R572" s="387" t="s">
        <v>425</v>
      </c>
      <c r="S572" s="155" t="s">
        <v>181</v>
      </c>
      <c r="T572" s="37"/>
      <c r="U572" s="37"/>
      <c r="V572" s="290" t="s">
        <v>435</v>
      </c>
      <c r="W572" s="37"/>
      <c r="X572" s="37"/>
      <c r="Y572" s="37"/>
      <c r="Z572" s="29">
        <v>2</v>
      </c>
    </row>
    <row r="573" spans="1:26" x14ac:dyDescent="0.25">
      <c r="A573" s="229" t="s">
        <v>213</v>
      </c>
      <c r="B573" s="29">
        <v>3</v>
      </c>
      <c r="C573" s="306" t="s">
        <v>142</v>
      </c>
      <c r="D573" s="301" t="s">
        <v>172</v>
      </c>
      <c r="E573" s="308" t="s">
        <v>432</v>
      </c>
      <c r="F573" s="293" t="s">
        <v>440</v>
      </c>
      <c r="G573" s="48" t="s">
        <v>198</v>
      </c>
      <c r="H573" s="303" t="s">
        <v>182</v>
      </c>
      <c r="I573" s="299" t="s">
        <v>426</v>
      </c>
      <c r="J573" s="155" t="s">
        <v>180</v>
      </c>
      <c r="K573" s="301" t="s">
        <v>176</v>
      </c>
      <c r="L573" s="306" t="s">
        <v>141</v>
      </c>
      <c r="M573" s="65" t="s">
        <v>227</v>
      </c>
      <c r="N573" s="183" t="s">
        <v>273</v>
      </c>
      <c r="O573" s="301" t="s">
        <v>302</v>
      </c>
      <c r="P573" s="155" t="s">
        <v>181</v>
      </c>
      <c r="Q573" s="43" t="s">
        <v>95</v>
      </c>
      <c r="R573" s="262" t="s">
        <v>175</v>
      </c>
      <c r="S573" s="387" t="s">
        <v>425</v>
      </c>
      <c r="T573" s="37"/>
      <c r="U573" s="37"/>
      <c r="V573" s="37"/>
      <c r="W573" s="291" t="s">
        <v>389</v>
      </c>
      <c r="X573" s="291" t="s">
        <v>367</v>
      </c>
      <c r="Y573" s="291" t="s">
        <v>394</v>
      </c>
      <c r="Z573" s="29">
        <v>3</v>
      </c>
    </row>
    <row r="574" spans="1:26" x14ac:dyDescent="0.25">
      <c r="A574" s="229" t="s">
        <v>213</v>
      </c>
      <c r="B574" s="29">
        <v>4</v>
      </c>
      <c r="C574" s="291" t="s">
        <v>364</v>
      </c>
      <c r="D574" s="291" t="s">
        <v>404</v>
      </c>
      <c r="E574" s="290" t="s">
        <v>367</v>
      </c>
      <c r="F574" s="46" t="s">
        <v>196</v>
      </c>
      <c r="G574" s="303" t="s">
        <v>182</v>
      </c>
      <c r="H574" s="294" t="s">
        <v>64</v>
      </c>
      <c r="I574" s="155" t="s">
        <v>181</v>
      </c>
      <c r="J574" s="262" t="s">
        <v>178</v>
      </c>
      <c r="K574" s="301" t="s">
        <v>177</v>
      </c>
      <c r="L574" s="262" t="s">
        <v>174</v>
      </c>
      <c r="M574" s="43" t="s">
        <v>95</v>
      </c>
      <c r="N574" s="299" t="s">
        <v>427</v>
      </c>
      <c r="O574" s="301" t="s">
        <v>303</v>
      </c>
      <c r="P574" s="306" t="s">
        <v>142</v>
      </c>
      <c r="Q574" s="382" t="s">
        <v>449</v>
      </c>
      <c r="R574" s="66" t="s">
        <v>103</v>
      </c>
      <c r="S574" s="381" t="s">
        <v>453</v>
      </c>
      <c r="T574" s="37"/>
      <c r="U574" s="37"/>
      <c r="V574" s="37"/>
      <c r="W574" s="37"/>
      <c r="X574" s="37"/>
      <c r="Y574" s="37"/>
      <c r="Z574" s="29">
        <v>4</v>
      </c>
    </row>
    <row r="575" spans="1:26" x14ac:dyDescent="0.25">
      <c r="A575" s="229" t="s">
        <v>213</v>
      </c>
      <c r="B575" s="29">
        <v>5</v>
      </c>
      <c r="C575" s="301" t="s">
        <v>172</v>
      </c>
      <c r="D575" s="308" t="s">
        <v>432</v>
      </c>
      <c r="E575" s="301" t="s">
        <v>302</v>
      </c>
      <c r="F575" s="292" t="s">
        <v>441</v>
      </c>
      <c r="G575" s="306" t="s">
        <v>143</v>
      </c>
      <c r="H575" s="65" t="s">
        <v>227</v>
      </c>
      <c r="I575" s="276" t="s">
        <v>300</v>
      </c>
      <c r="J575" s="262" t="s">
        <v>179</v>
      </c>
      <c r="K575" s="387" t="s">
        <v>425</v>
      </c>
      <c r="L575" s="46" t="s">
        <v>196</v>
      </c>
      <c r="M575" s="301" t="s">
        <v>174</v>
      </c>
      <c r="N575" s="46" t="s">
        <v>197</v>
      </c>
      <c r="O575" s="155" t="s">
        <v>181</v>
      </c>
      <c r="P575" s="43" t="s">
        <v>95</v>
      </c>
      <c r="Q575" s="381" t="s">
        <v>477</v>
      </c>
      <c r="R575" s="183" t="s">
        <v>273</v>
      </c>
      <c r="S575" s="306" t="s">
        <v>142</v>
      </c>
      <c r="T575" s="37"/>
      <c r="U575" s="37"/>
      <c r="V575" s="37"/>
      <c r="W575" s="37"/>
      <c r="X575" s="37"/>
      <c r="Y575" s="37"/>
      <c r="Z575" s="29">
        <v>5</v>
      </c>
    </row>
    <row r="576" spans="1:26" x14ac:dyDescent="0.25">
      <c r="A576" s="229" t="s">
        <v>213</v>
      </c>
      <c r="B576" s="29">
        <v>6</v>
      </c>
      <c r="C576" s="65"/>
      <c r="D576" s="65"/>
      <c r="E576" s="65"/>
      <c r="F576" s="155" t="s">
        <v>181</v>
      </c>
      <c r="G576" s="276" t="s">
        <v>300</v>
      </c>
      <c r="H576" s="294" t="s">
        <v>310</v>
      </c>
      <c r="I576" s="291" t="s">
        <v>392</v>
      </c>
      <c r="J576" s="291" t="s">
        <v>437</v>
      </c>
      <c r="K576" s="291" t="s">
        <v>393</v>
      </c>
      <c r="L576" s="183" t="s">
        <v>273</v>
      </c>
      <c r="M576" s="262" t="s">
        <v>175</v>
      </c>
      <c r="N576" s="155" t="s">
        <v>180</v>
      </c>
      <c r="O576" s="387" t="s">
        <v>425</v>
      </c>
      <c r="P576" s="46" t="s">
        <v>196</v>
      </c>
      <c r="Q576" s="306" t="s">
        <v>142</v>
      </c>
      <c r="R576" s="65"/>
      <c r="S576" s="381" t="s">
        <v>93</v>
      </c>
      <c r="T576" s="65"/>
      <c r="U576" s="65"/>
      <c r="V576" s="65"/>
      <c r="W576" s="65"/>
      <c r="X576" s="65"/>
      <c r="Y576" s="65"/>
      <c r="Z576" s="29">
        <v>6</v>
      </c>
    </row>
    <row r="577" spans="1:26" x14ac:dyDescent="0.25">
      <c r="A577" s="229" t="s">
        <v>213</v>
      </c>
      <c r="B577" s="29">
        <v>7</v>
      </c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48" t="s">
        <v>198</v>
      </c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29">
        <v>7</v>
      </c>
    </row>
    <row r="578" spans="1:26" x14ac:dyDescent="0.25">
      <c r="A578" s="230" t="s">
        <v>214</v>
      </c>
      <c r="B578" s="29">
        <v>1</v>
      </c>
      <c r="C578" s="46" t="s">
        <v>196</v>
      </c>
      <c r="D578" s="43" t="s">
        <v>96</v>
      </c>
      <c r="E578" s="307" t="s">
        <v>431</v>
      </c>
      <c r="F578" s="262" t="s">
        <v>174</v>
      </c>
      <c r="G578" s="65" t="s">
        <v>227</v>
      </c>
      <c r="H578" s="301" t="s">
        <v>178</v>
      </c>
      <c r="I578" s="261" t="s">
        <v>170</v>
      </c>
      <c r="J578" s="387" t="s">
        <v>425</v>
      </c>
      <c r="K578" s="46" t="s">
        <v>197</v>
      </c>
      <c r="L578" s="155" t="s">
        <v>180</v>
      </c>
      <c r="M578" s="293" t="s">
        <v>283</v>
      </c>
      <c r="N578" s="306" t="s">
        <v>141</v>
      </c>
      <c r="O578" s="155" t="s">
        <v>181</v>
      </c>
      <c r="P578" s="261" t="s">
        <v>169</v>
      </c>
      <c r="Q578" s="381" t="s">
        <v>451</v>
      </c>
      <c r="R578" s="261" t="s">
        <v>167</v>
      </c>
      <c r="S578" s="301" t="s">
        <v>176</v>
      </c>
      <c r="T578" s="37"/>
      <c r="U578" s="37"/>
      <c r="V578" s="37"/>
      <c r="W578" s="37"/>
      <c r="X578" s="37"/>
      <c r="Y578" s="37"/>
      <c r="Z578" s="29">
        <v>1</v>
      </c>
    </row>
    <row r="579" spans="1:26" x14ac:dyDescent="0.25">
      <c r="A579" s="230" t="s">
        <v>214</v>
      </c>
      <c r="B579" s="29">
        <v>2</v>
      </c>
      <c r="C579" s="43" t="s">
        <v>96</v>
      </c>
      <c r="D579" s="303" t="s">
        <v>30</v>
      </c>
      <c r="E579" s="303" t="s">
        <v>182</v>
      </c>
      <c r="F579" s="306" t="s">
        <v>141</v>
      </c>
      <c r="G579" s="65" t="s">
        <v>227</v>
      </c>
      <c r="H579" s="302" t="s">
        <v>169</v>
      </c>
      <c r="I579" s="46" t="s">
        <v>196</v>
      </c>
      <c r="J579" s="262" t="s">
        <v>178</v>
      </c>
      <c r="K579" s="261" t="s">
        <v>170</v>
      </c>
      <c r="L579" s="299" t="s">
        <v>426</v>
      </c>
      <c r="M579" s="292" t="s">
        <v>443</v>
      </c>
      <c r="N579" s="292" t="s">
        <v>394</v>
      </c>
      <c r="O579" s="306" t="s">
        <v>142</v>
      </c>
      <c r="P579" s="155" t="s">
        <v>181</v>
      </c>
      <c r="Q579" s="382" t="s">
        <v>449</v>
      </c>
      <c r="R579" s="261" t="s">
        <v>165</v>
      </c>
      <c r="S579" s="290" t="s">
        <v>204</v>
      </c>
      <c r="T579" s="37"/>
      <c r="U579" s="37"/>
      <c r="V579" s="37"/>
      <c r="W579" s="37"/>
      <c r="X579" s="37"/>
      <c r="Y579" s="37"/>
      <c r="Z579" s="29">
        <v>2</v>
      </c>
    </row>
    <row r="580" spans="1:26" x14ac:dyDescent="0.25">
      <c r="A580" s="230" t="s">
        <v>214</v>
      </c>
      <c r="B580" s="29">
        <v>3</v>
      </c>
      <c r="C580" s="261" t="s">
        <v>170</v>
      </c>
      <c r="D580" s="261" t="s">
        <v>167</v>
      </c>
      <c r="E580" s="306" t="s">
        <v>142</v>
      </c>
      <c r="F580" s="155" t="s">
        <v>181</v>
      </c>
      <c r="G580" s="303" t="s">
        <v>182</v>
      </c>
      <c r="H580" s="262" t="s">
        <v>179</v>
      </c>
      <c r="I580" s="387" t="s">
        <v>425</v>
      </c>
      <c r="J580" s="65" t="s">
        <v>227</v>
      </c>
      <c r="K580" s="306" t="s">
        <v>141</v>
      </c>
      <c r="L580" s="293" t="s">
        <v>282</v>
      </c>
      <c r="M580" s="262" t="s">
        <v>174</v>
      </c>
      <c r="N580" s="43" t="s">
        <v>95</v>
      </c>
      <c r="O580" s="291" t="s">
        <v>385</v>
      </c>
      <c r="P580" s="291" t="s">
        <v>394</v>
      </c>
      <c r="Q580" s="46" t="s">
        <v>163</v>
      </c>
      <c r="R580" s="155" t="s">
        <v>180</v>
      </c>
      <c r="S580" s="381" t="s">
        <v>453</v>
      </c>
      <c r="T580" s="37"/>
      <c r="U580" s="37"/>
      <c r="V580" s="37"/>
      <c r="W580" s="37"/>
      <c r="X580" s="37"/>
      <c r="Y580" s="37"/>
      <c r="Z580" s="29">
        <v>3</v>
      </c>
    </row>
    <row r="581" spans="1:26" x14ac:dyDescent="0.25">
      <c r="A581" s="230" t="s">
        <v>214</v>
      </c>
      <c r="B581" s="29">
        <v>4</v>
      </c>
      <c r="C581" s="303" t="s">
        <v>30</v>
      </c>
      <c r="D581" s="307" t="s">
        <v>431</v>
      </c>
      <c r="E581" s="261" t="s">
        <v>167</v>
      </c>
      <c r="F581" s="261" t="s">
        <v>170</v>
      </c>
      <c r="G581" s="291" t="s">
        <v>394</v>
      </c>
      <c r="H581" s="291" t="s">
        <v>158</v>
      </c>
      <c r="I581" s="306" t="s">
        <v>141</v>
      </c>
      <c r="J581" s="65" t="s">
        <v>227</v>
      </c>
      <c r="K581" s="155" t="s">
        <v>181</v>
      </c>
      <c r="L581" s="293" t="s">
        <v>397</v>
      </c>
      <c r="M581" s="262" t="s">
        <v>175</v>
      </c>
      <c r="N581" s="155" t="s">
        <v>180</v>
      </c>
      <c r="O581" s="43" t="s">
        <v>95</v>
      </c>
      <c r="P581" s="387" t="s">
        <v>425</v>
      </c>
      <c r="Q581" s="380" t="s">
        <v>452</v>
      </c>
      <c r="R581" s="46" t="s">
        <v>163</v>
      </c>
      <c r="S581" s="302" t="s">
        <v>169</v>
      </c>
      <c r="T581" s="37"/>
      <c r="U581" s="37"/>
      <c r="V581" s="37"/>
      <c r="W581" s="37"/>
      <c r="X581" s="37"/>
      <c r="Y581" s="37"/>
      <c r="Z581" s="29">
        <v>4</v>
      </c>
    </row>
    <row r="582" spans="1:26" x14ac:dyDescent="0.25">
      <c r="A582" s="230" t="s">
        <v>214</v>
      </c>
      <c r="B582" s="29">
        <v>5</v>
      </c>
      <c r="C582" s="291" t="s">
        <v>364</v>
      </c>
      <c r="D582" s="291" t="s">
        <v>404</v>
      </c>
      <c r="E582" s="290" t="s">
        <v>367</v>
      </c>
      <c r="F582" s="48" t="s">
        <v>198</v>
      </c>
      <c r="G582" s="262" t="s">
        <v>178</v>
      </c>
      <c r="H582" s="303" t="s">
        <v>182</v>
      </c>
      <c r="I582" s="155" t="s">
        <v>181</v>
      </c>
      <c r="J582" s="276" t="s">
        <v>300</v>
      </c>
      <c r="K582" s="302" t="s">
        <v>171</v>
      </c>
      <c r="L582" s="262" t="s">
        <v>174</v>
      </c>
      <c r="M582" s="46" t="s">
        <v>197</v>
      </c>
      <c r="N582" s="294" t="s">
        <v>64</v>
      </c>
      <c r="O582" s="261" t="s">
        <v>168</v>
      </c>
      <c r="P582" s="43" t="s">
        <v>95</v>
      </c>
      <c r="Q582" s="383" t="s">
        <v>450</v>
      </c>
      <c r="R582" s="306" t="s">
        <v>142</v>
      </c>
      <c r="S582" s="380" t="s">
        <v>452</v>
      </c>
      <c r="T582" s="65"/>
      <c r="U582" s="65"/>
      <c r="V582" s="65"/>
      <c r="W582" s="65"/>
      <c r="X582" s="65"/>
      <c r="Y582" s="65"/>
      <c r="Z582" s="29">
        <v>5</v>
      </c>
    </row>
    <row r="583" spans="1:26" x14ac:dyDescent="0.25">
      <c r="A583" s="230" t="s">
        <v>214</v>
      </c>
      <c r="B583" s="29">
        <v>6</v>
      </c>
      <c r="C583" s="65"/>
      <c r="D583" s="65"/>
      <c r="E583" s="65"/>
      <c r="F583" s="290" t="s">
        <v>436</v>
      </c>
      <c r="G583" s="262" t="s">
        <v>179</v>
      </c>
      <c r="H583" s="46" t="s">
        <v>197</v>
      </c>
      <c r="I583" s="302" t="s">
        <v>171</v>
      </c>
      <c r="J583" s="155" t="s">
        <v>180</v>
      </c>
      <c r="K583" s="387" t="s">
        <v>425</v>
      </c>
      <c r="L583" s="43" t="s">
        <v>95</v>
      </c>
      <c r="M583" s="303" t="s">
        <v>182</v>
      </c>
      <c r="N583" s="294" t="s">
        <v>310</v>
      </c>
      <c r="O583" s="261" t="s">
        <v>169</v>
      </c>
      <c r="P583" s="183" t="s">
        <v>273</v>
      </c>
      <c r="Q583" s="261" t="s">
        <v>167</v>
      </c>
      <c r="R583" s="65"/>
      <c r="S583" s="155" t="s">
        <v>181</v>
      </c>
      <c r="T583" s="65"/>
      <c r="U583" s="65"/>
      <c r="V583" s="65"/>
      <c r="W583" s="65"/>
      <c r="X583" s="65"/>
      <c r="Y583" s="65"/>
      <c r="Z583" s="29">
        <v>6</v>
      </c>
    </row>
    <row r="584" spans="1:26" x14ac:dyDescent="0.25">
      <c r="A584" s="230" t="s">
        <v>214</v>
      </c>
      <c r="B584" s="29">
        <v>7</v>
      </c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48" t="s">
        <v>199</v>
      </c>
      <c r="O584" s="65"/>
      <c r="P584" s="48" t="s">
        <v>198</v>
      </c>
      <c r="Q584" s="65"/>
      <c r="R584" s="65"/>
      <c r="S584" s="65"/>
      <c r="T584" s="65"/>
      <c r="U584" s="65"/>
      <c r="V584" s="65"/>
      <c r="W584" s="65"/>
      <c r="X584" s="65"/>
      <c r="Y584" s="65"/>
      <c r="Z584" s="29">
        <v>7</v>
      </c>
    </row>
    <row r="586" spans="1:26" x14ac:dyDescent="0.25">
      <c r="A586" s="320">
        <f>A547+1</f>
        <v>2416</v>
      </c>
      <c r="B586" s="343"/>
      <c r="C586" s="344">
        <v>45538</v>
      </c>
      <c r="D586" s="345">
        <v>0.90625</v>
      </c>
      <c r="E586" s="346" t="s">
        <v>503</v>
      </c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</row>
    <row r="588" spans="1:26" x14ac:dyDescent="0.25">
      <c r="A588" s="225" t="s">
        <v>2</v>
      </c>
      <c r="B588" s="37" t="s">
        <v>3</v>
      </c>
      <c r="C588" s="20" t="s">
        <v>73</v>
      </c>
      <c r="D588" s="20" t="s">
        <v>105</v>
      </c>
      <c r="E588" s="20" t="s">
        <v>267</v>
      </c>
      <c r="F588" s="21" t="s">
        <v>74</v>
      </c>
      <c r="G588" s="21" t="s">
        <v>248</v>
      </c>
      <c r="H588" s="21" t="s">
        <v>14</v>
      </c>
      <c r="I588" s="22" t="s">
        <v>75</v>
      </c>
      <c r="J588" s="22" t="s">
        <v>76</v>
      </c>
      <c r="K588" s="22" t="s">
        <v>15</v>
      </c>
      <c r="L588" s="23" t="s">
        <v>77</v>
      </c>
      <c r="M588" s="23" t="s">
        <v>78</v>
      </c>
      <c r="N588" s="23" t="s">
        <v>268</v>
      </c>
      <c r="O588" s="24" t="s">
        <v>79</v>
      </c>
      <c r="P588" s="24" t="s">
        <v>80</v>
      </c>
      <c r="Q588" s="25" t="s">
        <v>81</v>
      </c>
      <c r="R588" s="25" t="s">
        <v>422</v>
      </c>
      <c r="S588" s="26" t="s">
        <v>82</v>
      </c>
      <c r="T588" s="64" t="s">
        <v>154</v>
      </c>
      <c r="U588" s="64" t="s">
        <v>155</v>
      </c>
      <c r="V588" s="64" t="s">
        <v>157</v>
      </c>
      <c r="W588" s="63" t="s">
        <v>156</v>
      </c>
      <c r="X588" s="63" t="s">
        <v>215</v>
      </c>
      <c r="Y588" s="63" t="s">
        <v>216</v>
      </c>
      <c r="Z588" s="37" t="s">
        <v>3</v>
      </c>
    </row>
    <row r="589" spans="1:26" x14ac:dyDescent="0.25">
      <c r="A589" s="226" t="s">
        <v>210</v>
      </c>
      <c r="B589" s="29">
        <v>1</v>
      </c>
      <c r="C589" s="305" t="s">
        <v>99</v>
      </c>
      <c r="D589" s="303" t="s">
        <v>30</v>
      </c>
      <c r="E589" s="261" t="s">
        <v>167</v>
      </c>
      <c r="F589" s="261" t="s">
        <v>171</v>
      </c>
      <c r="G589" s="46" t="s">
        <v>196</v>
      </c>
      <c r="H589" s="303" t="s">
        <v>182</v>
      </c>
      <c r="I589" s="65" t="s">
        <v>227</v>
      </c>
      <c r="J589" s="155" t="s">
        <v>180</v>
      </c>
      <c r="K589" s="43" t="s">
        <v>95</v>
      </c>
      <c r="L589" s="290" t="s">
        <v>204</v>
      </c>
      <c r="M589" s="46" t="s">
        <v>197</v>
      </c>
      <c r="N589" s="261" t="s">
        <v>168</v>
      </c>
      <c r="O589" s="299" t="s">
        <v>427</v>
      </c>
      <c r="P589" s="183" t="s">
        <v>273</v>
      </c>
      <c r="Q589" s="391" t="s">
        <v>413</v>
      </c>
      <c r="R589" s="289" t="s">
        <v>439</v>
      </c>
      <c r="S589" s="387" t="s">
        <v>425</v>
      </c>
      <c r="T589" s="37"/>
      <c r="U589" s="37"/>
      <c r="V589" s="290" t="s">
        <v>435</v>
      </c>
      <c r="W589" s="389"/>
      <c r="X589" s="389"/>
      <c r="Y589" s="37"/>
      <c r="Z589" s="29">
        <v>1</v>
      </c>
    </row>
    <row r="590" spans="1:26" x14ac:dyDescent="0.25">
      <c r="A590" s="226" t="s">
        <v>210</v>
      </c>
      <c r="B590" s="29">
        <v>2</v>
      </c>
      <c r="C590" s="303" t="s">
        <v>30</v>
      </c>
      <c r="D590" s="305" t="s">
        <v>99</v>
      </c>
      <c r="E590" s="261" t="s">
        <v>165</v>
      </c>
      <c r="F590" s="302" t="s">
        <v>170</v>
      </c>
      <c r="G590" s="303" t="s">
        <v>182</v>
      </c>
      <c r="H590" s="43" t="s">
        <v>95</v>
      </c>
      <c r="I590" s="65" t="s">
        <v>227</v>
      </c>
      <c r="J590" s="46" t="s">
        <v>197</v>
      </c>
      <c r="K590" s="155" t="s">
        <v>181</v>
      </c>
      <c r="L590" s="276" t="s">
        <v>300</v>
      </c>
      <c r="M590" s="302" t="s">
        <v>166</v>
      </c>
      <c r="N590" s="261" t="s">
        <v>169</v>
      </c>
      <c r="O590" s="46" t="s">
        <v>196</v>
      </c>
      <c r="P590" s="299" t="s">
        <v>427</v>
      </c>
      <c r="Q590" s="391" t="s">
        <v>444</v>
      </c>
      <c r="R590" s="387" t="s">
        <v>425</v>
      </c>
      <c r="S590" s="306" t="s">
        <v>142</v>
      </c>
      <c r="T590" s="291" t="s">
        <v>389</v>
      </c>
      <c r="U590" s="291" t="s">
        <v>366</v>
      </c>
      <c r="V590" s="37"/>
      <c r="W590" s="37"/>
      <c r="X590" s="37"/>
      <c r="Y590" s="37"/>
      <c r="Z590" s="29">
        <v>2</v>
      </c>
    </row>
    <row r="591" spans="1:26" x14ac:dyDescent="0.25">
      <c r="A591" s="226" t="s">
        <v>210</v>
      </c>
      <c r="B591" s="29">
        <v>3</v>
      </c>
      <c r="C591" s="261" t="s">
        <v>170</v>
      </c>
      <c r="D591" s="261" t="s">
        <v>167</v>
      </c>
      <c r="E591" s="303" t="s">
        <v>182</v>
      </c>
      <c r="F591" s="155" t="s">
        <v>181</v>
      </c>
      <c r="G591" s="43" t="s">
        <v>95</v>
      </c>
      <c r="H591" s="261" t="s">
        <v>168</v>
      </c>
      <c r="I591" s="292" t="s">
        <v>293</v>
      </c>
      <c r="J591" s="292" t="s">
        <v>437</v>
      </c>
      <c r="K591" s="292" t="s">
        <v>393</v>
      </c>
      <c r="L591" s="65" t="s">
        <v>227</v>
      </c>
      <c r="M591" s="302" t="s">
        <v>164</v>
      </c>
      <c r="N591" s="276" t="s">
        <v>300</v>
      </c>
      <c r="O591" s="306" t="s">
        <v>142</v>
      </c>
      <c r="P591" s="46" t="s">
        <v>196</v>
      </c>
      <c r="Q591" s="383" t="s">
        <v>450</v>
      </c>
      <c r="R591" s="308" t="s">
        <v>199</v>
      </c>
      <c r="S591" s="297" t="s">
        <v>454</v>
      </c>
      <c r="T591" s="389"/>
      <c r="U591" s="389"/>
      <c r="V591" s="389"/>
      <c r="W591" s="37"/>
      <c r="X591" s="37"/>
      <c r="Y591" s="37"/>
      <c r="Z591" s="29">
        <v>3</v>
      </c>
    </row>
    <row r="592" spans="1:26" x14ac:dyDescent="0.25">
      <c r="A592" s="226" t="s">
        <v>210</v>
      </c>
      <c r="B592" s="29">
        <v>4</v>
      </c>
      <c r="C592" s="261" t="s">
        <v>171</v>
      </c>
      <c r="D592" s="261" t="s">
        <v>165</v>
      </c>
      <c r="E592" s="307" t="s">
        <v>431</v>
      </c>
      <c r="F592" s="46" t="s">
        <v>196</v>
      </c>
      <c r="G592" s="302" t="s">
        <v>166</v>
      </c>
      <c r="H592" s="306" t="s">
        <v>143</v>
      </c>
      <c r="I592" s="155" t="s">
        <v>181</v>
      </c>
      <c r="J592" s="43" t="s">
        <v>95</v>
      </c>
      <c r="K592" s="294" t="s">
        <v>64</v>
      </c>
      <c r="L592" s="155" t="s">
        <v>180</v>
      </c>
      <c r="M592" s="303" t="s">
        <v>182</v>
      </c>
      <c r="N592" s="46" t="s">
        <v>197</v>
      </c>
      <c r="O592" s="387" t="s">
        <v>425</v>
      </c>
      <c r="P592" s="261" t="s">
        <v>168</v>
      </c>
      <c r="Q592" s="66" t="s">
        <v>103</v>
      </c>
      <c r="R592" s="183" t="s">
        <v>273</v>
      </c>
      <c r="S592" s="388" t="s">
        <v>445</v>
      </c>
      <c r="T592" s="37"/>
      <c r="U592" s="37"/>
      <c r="V592" s="37"/>
      <c r="W592" s="291" t="s">
        <v>389</v>
      </c>
      <c r="X592" s="291" t="s">
        <v>367</v>
      </c>
      <c r="Y592" s="291" t="s">
        <v>394</v>
      </c>
      <c r="Z592" s="29">
        <v>4</v>
      </c>
    </row>
    <row r="593" spans="1:26" x14ac:dyDescent="0.25">
      <c r="A593" s="226" t="s">
        <v>210</v>
      </c>
      <c r="B593" s="29">
        <v>5</v>
      </c>
      <c r="C593" s="46" t="s">
        <v>196</v>
      </c>
      <c r="D593" s="307" t="s">
        <v>431</v>
      </c>
      <c r="E593" s="305" t="s">
        <v>99</v>
      </c>
      <c r="F593" s="43" t="s">
        <v>95</v>
      </c>
      <c r="G593" s="302" t="s">
        <v>164</v>
      </c>
      <c r="H593" s="46" t="s">
        <v>197</v>
      </c>
      <c r="I593" s="293" t="s">
        <v>442</v>
      </c>
      <c r="J593" s="261" t="s">
        <v>170</v>
      </c>
      <c r="K593" s="65" t="s">
        <v>227</v>
      </c>
      <c r="L593" s="302" t="s">
        <v>165</v>
      </c>
      <c r="M593" s="276" t="s">
        <v>300</v>
      </c>
      <c r="N593" s="155" t="s">
        <v>180</v>
      </c>
      <c r="O593" s="261" t="s">
        <v>168</v>
      </c>
      <c r="P593" s="306" t="s">
        <v>142</v>
      </c>
      <c r="Q593" s="291" t="s">
        <v>391</v>
      </c>
      <c r="R593" s="291" t="s">
        <v>367</v>
      </c>
      <c r="S593" s="155" t="s">
        <v>181</v>
      </c>
      <c r="T593" s="37"/>
      <c r="U593" s="37"/>
      <c r="V593" s="37"/>
      <c r="W593" s="37"/>
      <c r="X593" s="37"/>
      <c r="Y593" s="37"/>
      <c r="Z593" s="29">
        <v>5</v>
      </c>
    </row>
    <row r="594" spans="1:26" x14ac:dyDescent="0.25">
      <c r="A594" s="226" t="s">
        <v>210</v>
      </c>
      <c r="B594" s="29">
        <v>6</v>
      </c>
      <c r="C594" s="65"/>
      <c r="D594" s="65"/>
      <c r="E594" s="65"/>
      <c r="F594" s="65"/>
      <c r="G594" s="65"/>
      <c r="H594" s="65"/>
      <c r="I594" s="43" t="s">
        <v>95</v>
      </c>
      <c r="J594" s="261" t="s">
        <v>171</v>
      </c>
      <c r="K594" s="294" t="s">
        <v>310</v>
      </c>
      <c r="L594" s="261" t="s">
        <v>167</v>
      </c>
      <c r="M594" s="291" t="s">
        <v>407</v>
      </c>
      <c r="N594" s="291" t="s">
        <v>394</v>
      </c>
      <c r="O594" s="261" t="s">
        <v>169</v>
      </c>
      <c r="P594" s="387" t="s">
        <v>425</v>
      </c>
      <c r="Q594" s="388" t="s">
        <v>445</v>
      </c>
      <c r="R594" s="65"/>
      <c r="S594" s="46" t="s">
        <v>163</v>
      </c>
      <c r="T594" s="65"/>
      <c r="U594" s="65"/>
      <c r="V594" s="65"/>
      <c r="W594" s="65"/>
      <c r="X594" s="65"/>
      <c r="Y594" s="65"/>
      <c r="Z594" s="29">
        <v>6</v>
      </c>
    </row>
    <row r="595" spans="1:26" x14ac:dyDescent="0.25">
      <c r="A595" s="226" t="s">
        <v>210</v>
      </c>
      <c r="B595" s="29">
        <v>7</v>
      </c>
      <c r="C595" s="65"/>
      <c r="D595" s="65"/>
      <c r="E595" s="65"/>
      <c r="F595" s="65"/>
      <c r="G595" s="65"/>
      <c r="H595" s="65"/>
      <c r="I595" s="65"/>
      <c r="J595" s="65"/>
      <c r="K595" s="65"/>
      <c r="L595" s="48" t="s">
        <v>198</v>
      </c>
      <c r="M595" s="65"/>
      <c r="N595" s="383" t="s">
        <v>88</v>
      </c>
      <c r="O595" s="380" t="s">
        <v>92</v>
      </c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29">
        <v>7</v>
      </c>
    </row>
    <row r="596" spans="1:26" x14ac:dyDescent="0.25">
      <c r="A596" s="227" t="s">
        <v>211</v>
      </c>
      <c r="B596" s="29">
        <v>1</v>
      </c>
      <c r="C596" s="301" t="s">
        <v>173</v>
      </c>
      <c r="D596" s="306" t="s">
        <v>142</v>
      </c>
      <c r="E596" s="301" t="s">
        <v>302</v>
      </c>
      <c r="F596" s="290" t="s">
        <v>436</v>
      </c>
      <c r="G596" s="299" t="s">
        <v>427</v>
      </c>
      <c r="H596" s="276" t="s">
        <v>300</v>
      </c>
      <c r="I596" s="155" t="s">
        <v>181</v>
      </c>
      <c r="J596" s="299" t="s">
        <v>426</v>
      </c>
      <c r="K596" s="261" t="s">
        <v>170</v>
      </c>
      <c r="L596" s="387" t="s">
        <v>425</v>
      </c>
      <c r="M596" s="43" t="s">
        <v>95</v>
      </c>
      <c r="N596" s="155" t="s">
        <v>180</v>
      </c>
      <c r="O596" s="65" t="s">
        <v>227</v>
      </c>
      <c r="P596" s="261" t="s">
        <v>168</v>
      </c>
      <c r="Q596" s="262" t="s">
        <v>178</v>
      </c>
      <c r="R596" s="261" t="s">
        <v>167</v>
      </c>
      <c r="S596" s="395" t="s">
        <v>456</v>
      </c>
      <c r="T596" s="37"/>
      <c r="U596" s="37"/>
      <c r="V596" s="37"/>
      <c r="W596" s="37"/>
      <c r="X596" s="37"/>
      <c r="Y596" s="37"/>
      <c r="Z596" s="29">
        <v>1</v>
      </c>
    </row>
    <row r="597" spans="1:26" x14ac:dyDescent="0.25">
      <c r="A597" s="227" t="s">
        <v>211</v>
      </c>
      <c r="B597" s="29">
        <v>2</v>
      </c>
      <c r="C597" s="301" t="s">
        <v>172</v>
      </c>
      <c r="D597" s="65" t="s">
        <v>227</v>
      </c>
      <c r="E597" s="301" t="s">
        <v>303</v>
      </c>
      <c r="F597" s="155" t="s">
        <v>181</v>
      </c>
      <c r="G597" s="303" t="s">
        <v>182</v>
      </c>
      <c r="H597" s="299" t="s">
        <v>427</v>
      </c>
      <c r="I597" s="306" t="s">
        <v>141</v>
      </c>
      <c r="J597" s="155" t="s">
        <v>180</v>
      </c>
      <c r="K597" s="261" t="s">
        <v>171</v>
      </c>
      <c r="L597" s="46" t="s">
        <v>196</v>
      </c>
      <c r="M597" s="387" t="s">
        <v>425</v>
      </c>
      <c r="N597" s="43" t="s">
        <v>95</v>
      </c>
      <c r="O597" s="183" t="s">
        <v>273</v>
      </c>
      <c r="P597" s="261" t="s">
        <v>169</v>
      </c>
      <c r="Q597" s="262" t="s">
        <v>179</v>
      </c>
      <c r="R597" s="299" t="s">
        <v>426</v>
      </c>
      <c r="S597" s="395" t="s">
        <v>413</v>
      </c>
      <c r="T597" s="37"/>
      <c r="U597" s="37"/>
      <c r="V597" s="37"/>
      <c r="W597" s="291" t="s">
        <v>389</v>
      </c>
      <c r="X597" s="291" t="s">
        <v>367</v>
      </c>
      <c r="Y597" s="291" t="s">
        <v>394</v>
      </c>
      <c r="Z597" s="29">
        <v>2</v>
      </c>
    </row>
    <row r="598" spans="1:26" x14ac:dyDescent="0.25">
      <c r="A598" s="227" t="s">
        <v>211</v>
      </c>
      <c r="B598" s="29">
        <v>3</v>
      </c>
      <c r="C598" s="303" t="s">
        <v>30</v>
      </c>
      <c r="D598" s="301" t="s">
        <v>172</v>
      </c>
      <c r="E598" s="65" t="s">
        <v>227</v>
      </c>
      <c r="F598" s="299" t="s">
        <v>427</v>
      </c>
      <c r="G598" s="262" t="s">
        <v>178</v>
      </c>
      <c r="H598" s="261" t="s">
        <v>168</v>
      </c>
      <c r="I598" s="387" t="s">
        <v>425</v>
      </c>
      <c r="J598" s="261" t="s">
        <v>170</v>
      </c>
      <c r="K598" s="155" t="s">
        <v>181</v>
      </c>
      <c r="L598" s="155" t="s">
        <v>180</v>
      </c>
      <c r="M598" s="306" t="s">
        <v>141</v>
      </c>
      <c r="N598" s="183" t="s">
        <v>273</v>
      </c>
      <c r="O598" s="292" t="s">
        <v>386</v>
      </c>
      <c r="P598" s="292" t="s">
        <v>394</v>
      </c>
      <c r="Q598" s="46" t="s">
        <v>163</v>
      </c>
      <c r="R598" s="262" t="s">
        <v>174</v>
      </c>
      <c r="S598" s="297" t="s">
        <v>455</v>
      </c>
      <c r="T598" s="37"/>
      <c r="U598" s="37"/>
      <c r="V598" s="290" t="s">
        <v>435</v>
      </c>
      <c r="W598" s="37"/>
      <c r="X598" s="37"/>
      <c r="Y598" s="37"/>
      <c r="Z598" s="29">
        <v>3</v>
      </c>
    </row>
    <row r="599" spans="1:26" x14ac:dyDescent="0.25">
      <c r="A599" s="227" t="s">
        <v>211</v>
      </c>
      <c r="B599" s="29">
        <v>4</v>
      </c>
      <c r="C599" s="65" t="s">
        <v>227</v>
      </c>
      <c r="D599" s="301" t="s">
        <v>173</v>
      </c>
      <c r="E599" s="306" t="s">
        <v>142</v>
      </c>
      <c r="F599" s="276" t="s">
        <v>300</v>
      </c>
      <c r="G599" s="262" t="s">
        <v>179</v>
      </c>
      <c r="H599" s="303" t="s">
        <v>182</v>
      </c>
      <c r="I599" s="299" t="s">
        <v>426</v>
      </c>
      <c r="J599" s="261" t="s">
        <v>171</v>
      </c>
      <c r="K599" s="288" t="s">
        <v>428</v>
      </c>
      <c r="L599" s="261" t="s">
        <v>167</v>
      </c>
      <c r="M599" s="291" t="s">
        <v>407</v>
      </c>
      <c r="N599" s="291" t="s">
        <v>394</v>
      </c>
      <c r="O599" s="293" t="s">
        <v>365</v>
      </c>
      <c r="P599" s="155" t="s">
        <v>181</v>
      </c>
      <c r="Q599" s="382" t="s">
        <v>449</v>
      </c>
      <c r="R599" s="262" t="s">
        <v>175</v>
      </c>
      <c r="S599" s="43" t="s">
        <v>95</v>
      </c>
      <c r="T599" s="37"/>
      <c r="U599" s="37"/>
      <c r="V599" s="37"/>
      <c r="W599" s="37"/>
      <c r="X599" s="37"/>
      <c r="Y599" s="37"/>
      <c r="Z599" s="29">
        <v>4</v>
      </c>
    </row>
    <row r="600" spans="1:26" x14ac:dyDescent="0.25">
      <c r="A600" s="227" t="s">
        <v>211</v>
      </c>
      <c r="B600" s="29">
        <v>5</v>
      </c>
      <c r="C600" s="291" t="s">
        <v>364</v>
      </c>
      <c r="D600" s="291" t="s">
        <v>404</v>
      </c>
      <c r="E600" s="290" t="s">
        <v>367</v>
      </c>
      <c r="F600" s="262" t="s">
        <v>174</v>
      </c>
      <c r="G600" s="302" t="s">
        <v>166</v>
      </c>
      <c r="H600" s="262" t="s">
        <v>178</v>
      </c>
      <c r="I600" s="261" t="s">
        <v>170</v>
      </c>
      <c r="J600" s="306" t="s">
        <v>143</v>
      </c>
      <c r="K600" s="306" t="s">
        <v>141</v>
      </c>
      <c r="L600" s="43" t="s">
        <v>95</v>
      </c>
      <c r="M600" s="303" t="s">
        <v>182</v>
      </c>
      <c r="N600" s="387" t="s">
        <v>425</v>
      </c>
      <c r="O600" s="289" t="s">
        <v>438</v>
      </c>
      <c r="P600" s="294" t="s">
        <v>310</v>
      </c>
      <c r="Q600" s="381" t="s">
        <v>451</v>
      </c>
      <c r="R600" s="155" t="s">
        <v>180</v>
      </c>
      <c r="S600" s="301" t="s">
        <v>176</v>
      </c>
      <c r="T600" s="37"/>
      <c r="U600" s="37"/>
      <c r="V600" s="37"/>
      <c r="W600" s="37"/>
      <c r="X600" s="37"/>
      <c r="Y600" s="37"/>
      <c r="Z600" s="29">
        <v>5</v>
      </c>
    </row>
    <row r="601" spans="1:26" x14ac:dyDescent="0.25">
      <c r="A601" s="227" t="s">
        <v>211</v>
      </c>
      <c r="B601" s="29">
        <v>6</v>
      </c>
      <c r="C601" s="306" t="s">
        <v>142</v>
      </c>
      <c r="D601" s="303" t="s">
        <v>30</v>
      </c>
      <c r="E601" s="303" t="s">
        <v>182</v>
      </c>
      <c r="F601" s="262" t="s">
        <v>175</v>
      </c>
      <c r="G601" s="302" t="s">
        <v>164</v>
      </c>
      <c r="H601" s="262" t="s">
        <v>179</v>
      </c>
      <c r="I601" s="261" t="s">
        <v>171</v>
      </c>
      <c r="J601" s="387" t="s">
        <v>425</v>
      </c>
      <c r="K601" s="299" t="s">
        <v>426</v>
      </c>
      <c r="L601" s="290" t="s">
        <v>204</v>
      </c>
      <c r="M601" s="288" t="s">
        <v>428</v>
      </c>
      <c r="N601" s="301" t="s">
        <v>302</v>
      </c>
      <c r="O601" s="155" t="s">
        <v>181</v>
      </c>
      <c r="P601" s="294" t="s">
        <v>64</v>
      </c>
      <c r="Q601" s="393" t="s">
        <v>476</v>
      </c>
      <c r="R601" s="43" t="s">
        <v>95</v>
      </c>
      <c r="S601" s="301" t="s">
        <v>177</v>
      </c>
      <c r="T601" s="65"/>
      <c r="U601" s="65"/>
      <c r="V601" s="65"/>
      <c r="W601" s="65"/>
      <c r="X601" s="65"/>
      <c r="Y601" s="65"/>
      <c r="Z601" s="29">
        <v>6</v>
      </c>
    </row>
    <row r="602" spans="1:26" x14ac:dyDescent="0.25">
      <c r="A602" s="227" t="s">
        <v>211</v>
      </c>
      <c r="B602" s="29">
        <v>7</v>
      </c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308" t="s">
        <v>199</v>
      </c>
      <c r="T602" s="65"/>
      <c r="U602" s="65"/>
      <c r="V602" s="65"/>
      <c r="W602" s="65"/>
      <c r="X602" s="65"/>
      <c r="Y602" s="65"/>
      <c r="Z602" s="29">
        <v>7</v>
      </c>
    </row>
    <row r="603" spans="1:26" x14ac:dyDescent="0.25">
      <c r="A603" s="228" t="s">
        <v>212</v>
      </c>
      <c r="B603" s="29">
        <v>1</v>
      </c>
      <c r="C603" s="295" t="s">
        <v>339</v>
      </c>
      <c r="D603" s="301" t="s">
        <v>173</v>
      </c>
      <c r="E603" s="261" t="s">
        <v>167</v>
      </c>
      <c r="F603" s="302" t="s">
        <v>170</v>
      </c>
      <c r="G603" s="303" t="s">
        <v>182</v>
      </c>
      <c r="H603" s="48" t="s">
        <v>199</v>
      </c>
      <c r="I603" s="262" t="s">
        <v>178</v>
      </c>
      <c r="J603" s="299" t="s">
        <v>426</v>
      </c>
      <c r="K603" s="306" t="s">
        <v>141</v>
      </c>
      <c r="L603" s="262" t="s">
        <v>174</v>
      </c>
      <c r="M603" s="299" t="s">
        <v>427</v>
      </c>
      <c r="N603" s="301" t="s">
        <v>303</v>
      </c>
      <c r="O603" s="183" t="s">
        <v>273</v>
      </c>
      <c r="P603" s="155" t="s">
        <v>181</v>
      </c>
      <c r="Q603" s="382" t="s">
        <v>449</v>
      </c>
      <c r="R603" s="394" t="s">
        <v>350</v>
      </c>
      <c r="S603" s="290" t="s">
        <v>204</v>
      </c>
      <c r="T603" s="51"/>
      <c r="U603" s="51"/>
      <c r="V603" s="51"/>
      <c r="W603" s="51"/>
      <c r="X603" s="51"/>
      <c r="Y603" s="51"/>
      <c r="Z603" s="29">
        <v>1</v>
      </c>
    </row>
    <row r="604" spans="1:26" x14ac:dyDescent="0.25">
      <c r="A604" s="228" t="s">
        <v>212</v>
      </c>
      <c r="B604" s="29">
        <v>2</v>
      </c>
      <c r="C604" s="261" t="s">
        <v>171</v>
      </c>
      <c r="D604" s="301" t="s">
        <v>172</v>
      </c>
      <c r="E604" s="261" t="s">
        <v>165</v>
      </c>
      <c r="F604" s="306" t="s">
        <v>141</v>
      </c>
      <c r="G604" s="46" t="s">
        <v>196</v>
      </c>
      <c r="H604" s="303" t="s">
        <v>182</v>
      </c>
      <c r="I604" s="262" t="s">
        <v>179</v>
      </c>
      <c r="J604" s="155" t="s">
        <v>180</v>
      </c>
      <c r="K604" s="299" t="s">
        <v>426</v>
      </c>
      <c r="L604" s="301" t="s">
        <v>175</v>
      </c>
      <c r="M604" s="288" t="s">
        <v>428</v>
      </c>
      <c r="N604" s="301" t="s">
        <v>302</v>
      </c>
      <c r="O604" s="155" t="s">
        <v>181</v>
      </c>
      <c r="P604" s="387" t="s">
        <v>425</v>
      </c>
      <c r="Q604" s="306" t="s">
        <v>142</v>
      </c>
      <c r="R604" s="394" t="s">
        <v>349</v>
      </c>
      <c r="S604" s="261" t="s">
        <v>168</v>
      </c>
      <c r="T604" s="291" t="s">
        <v>389</v>
      </c>
      <c r="U604" s="291" t="s">
        <v>366</v>
      </c>
      <c r="V604" s="51"/>
      <c r="W604" s="51"/>
      <c r="X604" s="51"/>
      <c r="Y604" s="51"/>
      <c r="Z604" s="29">
        <v>2</v>
      </c>
    </row>
    <row r="605" spans="1:26" x14ac:dyDescent="0.25">
      <c r="A605" s="228" t="s">
        <v>212</v>
      </c>
      <c r="B605" s="29">
        <v>3</v>
      </c>
      <c r="C605" s="261" t="s">
        <v>170</v>
      </c>
      <c r="D605" s="295" t="s">
        <v>339</v>
      </c>
      <c r="E605" s="301" t="s">
        <v>302</v>
      </c>
      <c r="F605" s="155" t="s">
        <v>181</v>
      </c>
      <c r="G605" s="291" t="s">
        <v>394</v>
      </c>
      <c r="H605" s="291" t="s">
        <v>158</v>
      </c>
      <c r="I605" s="183" t="s">
        <v>273</v>
      </c>
      <c r="J605" s="293" t="s">
        <v>365</v>
      </c>
      <c r="K605" s="46" t="s">
        <v>197</v>
      </c>
      <c r="L605" s="387" t="s">
        <v>425</v>
      </c>
      <c r="M605" s="302" t="s">
        <v>166</v>
      </c>
      <c r="N605" s="155" t="s">
        <v>180</v>
      </c>
      <c r="O605" s="46" t="s">
        <v>196</v>
      </c>
      <c r="P605" s="276" t="s">
        <v>300</v>
      </c>
      <c r="Q605" s="261" t="s">
        <v>167</v>
      </c>
      <c r="R605" s="299" t="s">
        <v>426</v>
      </c>
      <c r="S605" s="261" t="s">
        <v>169</v>
      </c>
      <c r="T605" s="37"/>
      <c r="U605" s="37"/>
      <c r="V605" s="37"/>
      <c r="W605" s="37"/>
      <c r="X605" s="37"/>
      <c r="Y605" s="37"/>
      <c r="Z605" s="29">
        <v>3</v>
      </c>
    </row>
    <row r="606" spans="1:26" x14ac:dyDescent="0.25">
      <c r="A606" s="228" t="s">
        <v>212</v>
      </c>
      <c r="B606" s="29">
        <v>4</v>
      </c>
      <c r="C606" s="301" t="s">
        <v>172</v>
      </c>
      <c r="D606" s="303" t="s">
        <v>30</v>
      </c>
      <c r="E606" s="301" t="s">
        <v>303</v>
      </c>
      <c r="F606" s="261" t="s">
        <v>171</v>
      </c>
      <c r="G606" s="306" t="s">
        <v>143</v>
      </c>
      <c r="H606" s="262" t="s">
        <v>178</v>
      </c>
      <c r="I606" s="292" t="s">
        <v>392</v>
      </c>
      <c r="J606" s="292" t="s">
        <v>283</v>
      </c>
      <c r="K606" s="292" t="s">
        <v>393</v>
      </c>
      <c r="L606" s="183" t="s">
        <v>273</v>
      </c>
      <c r="M606" s="303" t="s">
        <v>182</v>
      </c>
      <c r="N606" s="261" t="s">
        <v>168</v>
      </c>
      <c r="O606" s="387" t="s">
        <v>425</v>
      </c>
      <c r="P606" s="262" t="s">
        <v>174</v>
      </c>
      <c r="Q606" s="261" t="s">
        <v>165</v>
      </c>
      <c r="R606" s="155" t="s">
        <v>180</v>
      </c>
      <c r="S606" s="155" t="s">
        <v>181</v>
      </c>
      <c r="T606" s="37"/>
      <c r="U606" s="37"/>
      <c r="V606" s="37"/>
      <c r="W606" s="37"/>
      <c r="X606" s="37"/>
      <c r="Y606" s="37"/>
      <c r="Z606" s="29">
        <v>4</v>
      </c>
    </row>
    <row r="607" spans="1:26" x14ac:dyDescent="0.25">
      <c r="A607" s="228" t="s">
        <v>212</v>
      </c>
      <c r="B607" s="29">
        <v>5</v>
      </c>
      <c r="C607" s="301" t="s">
        <v>173</v>
      </c>
      <c r="D607" s="261" t="s">
        <v>167</v>
      </c>
      <c r="E607" s="303" t="s">
        <v>182</v>
      </c>
      <c r="F607" s="262" t="s">
        <v>174</v>
      </c>
      <c r="G607" s="262" t="s">
        <v>178</v>
      </c>
      <c r="H607" s="261" t="s">
        <v>169</v>
      </c>
      <c r="I607" s="46" t="s">
        <v>196</v>
      </c>
      <c r="J607" s="46" t="s">
        <v>197</v>
      </c>
      <c r="K607" s="155" t="s">
        <v>181</v>
      </c>
      <c r="L607" s="155" t="s">
        <v>180</v>
      </c>
      <c r="M607" s="306" t="s">
        <v>141</v>
      </c>
      <c r="N607" s="387" t="s">
        <v>425</v>
      </c>
      <c r="O607" s="301" t="s">
        <v>302</v>
      </c>
      <c r="P607" s="289" t="s">
        <v>438</v>
      </c>
      <c r="Q607" s="291" t="s">
        <v>391</v>
      </c>
      <c r="R607" s="291" t="s">
        <v>367</v>
      </c>
      <c r="S607" s="380" t="s">
        <v>452</v>
      </c>
      <c r="T607" s="37"/>
      <c r="U607" s="37"/>
      <c r="V607" s="37"/>
      <c r="W607" s="37"/>
      <c r="X607" s="37"/>
      <c r="Y607" s="37"/>
      <c r="Z607" s="29">
        <v>5</v>
      </c>
    </row>
    <row r="608" spans="1:26" x14ac:dyDescent="0.25">
      <c r="A608" s="228" t="s">
        <v>212</v>
      </c>
      <c r="B608" s="29">
        <v>6</v>
      </c>
      <c r="C608" s="303" t="s">
        <v>30</v>
      </c>
      <c r="D608" s="261" t="s">
        <v>165</v>
      </c>
      <c r="E608" s="295" t="s">
        <v>339</v>
      </c>
      <c r="F608" s="262" t="s">
        <v>175</v>
      </c>
      <c r="G608" s="302" t="s">
        <v>166</v>
      </c>
      <c r="H608" s="261" t="s">
        <v>168</v>
      </c>
      <c r="I608" s="155" t="s">
        <v>181</v>
      </c>
      <c r="J608" s="183" t="s">
        <v>273</v>
      </c>
      <c r="K608" s="301" t="s">
        <v>176</v>
      </c>
      <c r="L608" s="306" t="s">
        <v>141</v>
      </c>
      <c r="M608" s="387" t="s">
        <v>425</v>
      </c>
      <c r="N608" s="299" t="s">
        <v>427</v>
      </c>
      <c r="O608" s="291" t="s">
        <v>385</v>
      </c>
      <c r="P608" s="291" t="s">
        <v>394</v>
      </c>
      <c r="Q608" s="392" t="s">
        <v>446</v>
      </c>
      <c r="R608" s="306" t="s">
        <v>142</v>
      </c>
      <c r="S608" s="46" t="s">
        <v>163</v>
      </c>
      <c r="T608" s="65"/>
      <c r="U608" s="65"/>
      <c r="V608" s="65"/>
      <c r="W608" s="65"/>
      <c r="X608" s="65"/>
      <c r="Y608" s="65"/>
      <c r="Z608" s="29">
        <v>6</v>
      </c>
    </row>
    <row r="609" spans="1:26" x14ac:dyDescent="0.25">
      <c r="A609" s="228" t="s">
        <v>212</v>
      </c>
      <c r="B609" s="29">
        <v>7</v>
      </c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48" t="s">
        <v>199</v>
      </c>
      <c r="N609" s="65"/>
      <c r="O609" s="380" t="s">
        <v>92</v>
      </c>
      <c r="P609" s="65"/>
      <c r="Q609" s="48" t="s">
        <v>198</v>
      </c>
      <c r="R609" s="65"/>
      <c r="S609" s="65"/>
      <c r="T609" s="65"/>
      <c r="U609" s="65"/>
      <c r="V609" s="65"/>
      <c r="W609" s="65"/>
      <c r="X609" s="65"/>
      <c r="Y609" s="65"/>
      <c r="Z609" s="29">
        <v>7</v>
      </c>
    </row>
    <row r="610" spans="1:26" x14ac:dyDescent="0.25">
      <c r="A610" s="229" t="s">
        <v>213</v>
      </c>
      <c r="B610" s="29">
        <v>1</v>
      </c>
      <c r="C610" s="303" t="s">
        <v>30</v>
      </c>
      <c r="D610" s="306" t="s">
        <v>142</v>
      </c>
      <c r="E610" s="303" t="s">
        <v>182</v>
      </c>
      <c r="F610" s="65" t="s">
        <v>227</v>
      </c>
      <c r="G610" s="293" t="s">
        <v>371</v>
      </c>
      <c r="H610" s="306" t="s">
        <v>143</v>
      </c>
      <c r="I610" s="48" t="s">
        <v>198</v>
      </c>
      <c r="J610" s="48" t="s">
        <v>199</v>
      </c>
      <c r="K610" s="155" t="s">
        <v>181</v>
      </c>
      <c r="L610" s="299" t="s">
        <v>426</v>
      </c>
      <c r="M610" s="299" t="s">
        <v>427</v>
      </c>
      <c r="N610" s="306" t="s">
        <v>141</v>
      </c>
      <c r="O610" s="43" t="s">
        <v>95</v>
      </c>
      <c r="P610" s="262" t="s">
        <v>174</v>
      </c>
      <c r="Q610" s="262" t="s">
        <v>179</v>
      </c>
      <c r="R610" s="155" t="s">
        <v>180</v>
      </c>
      <c r="S610" s="34" t="s">
        <v>91</v>
      </c>
      <c r="T610" s="291" t="s">
        <v>389</v>
      </c>
      <c r="U610" s="291" t="s">
        <v>366</v>
      </c>
      <c r="V610" s="37"/>
      <c r="W610" s="37"/>
      <c r="X610" s="37"/>
      <c r="Y610" s="37"/>
      <c r="Z610" s="29">
        <v>1</v>
      </c>
    </row>
    <row r="611" spans="1:26" x14ac:dyDescent="0.25">
      <c r="A611" s="229" t="s">
        <v>213</v>
      </c>
      <c r="B611" s="29">
        <v>2</v>
      </c>
      <c r="C611" s="48" t="s">
        <v>198</v>
      </c>
      <c r="D611" s="303" t="s">
        <v>30</v>
      </c>
      <c r="E611" s="43" t="s">
        <v>96</v>
      </c>
      <c r="F611" s="65" t="s">
        <v>227</v>
      </c>
      <c r="G611" s="292" t="s">
        <v>293</v>
      </c>
      <c r="H611" s="292" t="s">
        <v>158</v>
      </c>
      <c r="I611" s="262" t="s">
        <v>178</v>
      </c>
      <c r="J611" s="306" t="s">
        <v>143</v>
      </c>
      <c r="K611" s="48" t="s">
        <v>199</v>
      </c>
      <c r="L611" s="155" t="s">
        <v>180</v>
      </c>
      <c r="M611" s="303" t="s">
        <v>182</v>
      </c>
      <c r="N611" s="301" t="s">
        <v>303</v>
      </c>
      <c r="O611" s="276" t="s">
        <v>300</v>
      </c>
      <c r="P611" s="262" t="s">
        <v>175</v>
      </c>
      <c r="Q611" s="380" t="s">
        <v>452</v>
      </c>
      <c r="R611" s="387" t="s">
        <v>425</v>
      </c>
      <c r="S611" s="155" t="s">
        <v>181</v>
      </c>
      <c r="T611" s="37"/>
      <c r="U611" s="37"/>
      <c r="V611" s="290" t="s">
        <v>435</v>
      </c>
      <c r="W611" s="37"/>
      <c r="X611" s="37"/>
      <c r="Y611" s="37"/>
      <c r="Z611" s="29">
        <v>2</v>
      </c>
    </row>
    <row r="612" spans="1:26" x14ac:dyDescent="0.25">
      <c r="A612" s="229" t="s">
        <v>213</v>
      </c>
      <c r="B612" s="29">
        <v>3</v>
      </c>
      <c r="C612" s="306" t="s">
        <v>142</v>
      </c>
      <c r="D612" s="301" t="s">
        <v>172</v>
      </c>
      <c r="E612" s="308" t="s">
        <v>432</v>
      </c>
      <c r="F612" s="293" t="s">
        <v>440</v>
      </c>
      <c r="G612" s="48" t="s">
        <v>198</v>
      </c>
      <c r="H612" s="303" t="s">
        <v>182</v>
      </c>
      <c r="I612" s="299" t="s">
        <v>426</v>
      </c>
      <c r="J612" s="155" t="s">
        <v>180</v>
      </c>
      <c r="K612" s="301" t="s">
        <v>176</v>
      </c>
      <c r="L612" s="306" t="s">
        <v>141</v>
      </c>
      <c r="M612" s="65" t="s">
        <v>227</v>
      </c>
      <c r="N612" s="183" t="s">
        <v>273</v>
      </c>
      <c r="O612" s="301" t="s">
        <v>302</v>
      </c>
      <c r="P612" s="155" t="s">
        <v>181</v>
      </c>
      <c r="Q612" s="43" t="s">
        <v>95</v>
      </c>
      <c r="R612" s="262" t="s">
        <v>175</v>
      </c>
      <c r="S612" s="387" t="s">
        <v>425</v>
      </c>
      <c r="T612" s="37"/>
      <c r="U612" s="37"/>
      <c r="V612" s="37"/>
      <c r="W612" s="291" t="s">
        <v>389</v>
      </c>
      <c r="X612" s="291" t="s">
        <v>367</v>
      </c>
      <c r="Y612" s="291" t="s">
        <v>394</v>
      </c>
      <c r="Z612" s="29">
        <v>3</v>
      </c>
    </row>
    <row r="613" spans="1:26" x14ac:dyDescent="0.25">
      <c r="A613" s="229" t="s">
        <v>213</v>
      </c>
      <c r="B613" s="29">
        <v>4</v>
      </c>
      <c r="C613" s="291" t="s">
        <v>364</v>
      </c>
      <c r="D613" s="291" t="s">
        <v>404</v>
      </c>
      <c r="E613" s="290" t="s">
        <v>367</v>
      </c>
      <c r="F613" s="46" t="s">
        <v>196</v>
      </c>
      <c r="G613" s="303" t="s">
        <v>182</v>
      </c>
      <c r="H613" s="294" t="s">
        <v>64</v>
      </c>
      <c r="I613" s="155" t="s">
        <v>181</v>
      </c>
      <c r="J613" s="262" t="s">
        <v>178</v>
      </c>
      <c r="K613" s="301" t="s">
        <v>177</v>
      </c>
      <c r="L613" s="262" t="s">
        <v>174</v>
      </c>
      <c r="M613" s="43" t="s">
        <v>95</v>
      </c>
      <c r="N613" s="299" t="s">
        <v>427</v>
      </c>
      <c r="O613" s="301" t="s">
        <v>303</v>
      </c>
      <c r="P613" s="306" t="s">
        <v>142</v>
      </c>
      <c r="Q613" s="382" t="s">
        <v>449</v>
      </c>
      <c r="R613" s="66" t="s">
        <v>103</v>
      </c>
      <c r="S613" s="381" t="s">
        <v>453</v>
      </c>
      <c r="T613" s="37"/>
      <c r="U613" s="37"/>
      <c r="V613" s="37"/>
      <c r="W613" s="37"/>
      <c r="X613" s="37"/>
      <c r="Y613" s="37"/>
      <c r="Z613" s="29">
        <v>4</v>
      </c>
    </row>
    <row r="614" spans="1:26" x14ac:dyDescent="0.25">
      <c r="A614" s="229" t="s">
        <v>213</v>
      </c>
      <c r="B614" s="29">
        <v>5</v>
      </c>
      <c r="C614" s="301" t="s">
        <v>172</v>
      </c>
      <c r="D614" s="308" t="s">
        <v>432</v>
      </c>
      <c r="E614" s="301" t="s">
        <v>302</v>
      </c>
      <c r="F614" s="292" t="s">
        <v>441</v>
      </c>
      <c r="G614" s="306" t="s">
        <v>143</v>
      </c>
      <c r="H614" s="65" t="s">
        <v>227</v>
      </c>
      <c r="I614" s="276" t="s">
        <v>300</v>
      </c>
      <c r="J614" s="262" t="s">
        <v>179</v>
      </c>
      <c r="K614" s="387" t="s">
        <v>425</v>
      </c>
      <c r="L614" s="46" t="s">
        <v>196</v>
      </c>
      <c r="M614" s="301" t="s">
        <v>174</v>
      </c>
      <c r="N614" s="46" t="s">
        <v>197</v>
      </c>
      <c r="O614" s="155" t="s">
        <v>181</v>
      </c>
      <c r="P614" s="43" t="s">
        <v>95</v>
      </c>
      <c r="Q614" s="381" t="s">
        <v>477</v>
      </c>
      <c r="R614" s="183" t="s">
        <v>273</v>
      </c>
      <c r="S614" s="306" t="s">
        <v>142</v>
      </c>
      <c r="T614" s="37"/>
      <c r="U614" s="37"/>
      <c r="V614" s="37"/>
      <c r="W614" s="37"/>
      <c r="X614" s="37"/>
      <c r="Y614" s="37"/>
      <c r="Z614" s="29">
        <v>5</v>
      </c>
    </row>
    <row r="615" spans="1:26" x14ac:dyDescent="0.25">
      <c r="A615" s="229" t="s">
        <v>213</v>
      </c>
      <c r="B615" s="29">
        <v>6</v>
      </c>
      <c r="C615" s="65"/>
      <c r="D615" s="65"/>
      <c r="E615" s="65"/>
      <c r="F615" s="155" t="s">
        <v>181</v>
      </c>
      <c r="G615" s="276" t="s">
        <v>300</v>
      </c>
      <c r="H615" s="294" t="s">
        <v>310</v>
      </c>
      <c r="I615" s="291" t="s">
        <v>392</v>
      </c>
      <c r="J615" s="291" t="s">
        <v>437</v>
      </c>
      <c r="K615" s="291" t="s">
        <v>393</v>
      </c>
      <c r="L615" s="183" t="s">
        <v>273</v>
      </c>
      <c r="M615" s="262" t="s">
        <v>175</v>
      </c>
      <c r="N615" s="155" t="s">
        <v>180</v>
      </c>
      <c r="O615" s="387" t="s">
        <v>425</v>
      </c>
      <c r="P615" s="46" t="s">
        <v>196</v>
      </c>
      <c r="Q615" s="306" t="s">
        <v>142</v>
      </c>
      <c r="R615" s="65"/>
      <c r="S615" s="381" t="s">
        <v>93</v>
      </c>
      <c r="T615" s="65"/>
      <c r="U615" s="65"/>
      <c r="V615" s="65"/>
      <c r="W615" s="65"/>
      <c r="X615" s="65"/>
      <c r="Y615" s="65"/>
      <c r="Z615" s="29">
        <v>6</v>
      </c>
    </row>
    <row r="616" spans="1:26" x14ac:dyDescent="0.25">
      <c r="A616" s="229" t="s">
        <v>213</v>
      </c>
      <c r="B616" s="29">
        <v>7</v>
      </c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48" t="s">
        <v>198</v>
      </c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29">
        <v>7</v>
      </c>
    </row>
    <row r="617" spans="1:26" x14ac:dyDescent="0.25">
      <c r="A617" s="230" t="s">
        <v>214</v>
      </c>
      <c r="B617" s="29">
        <v>1</v>
      </c>
      <c r="C617" s="46" t="s">
        <v>196</v>
      </c>
      <c r="D617" s="43" t="s">
        <v>96</v>
      </c>
      <c r="E617" s="307" t="s">
        <v>431</v>
      </c>
      <c r="F617" s="262" t="s">
        <v>174</v>
      </c>
      <c r="G617" s="65" t="s">
        <v>227</v>
      </c>
      <c r="H617" s="301" t="s">
        <v>178</v>
      </c>
      <c r="I617" s="261" t="s">
        <v>170</v>
      </c>
      <c r="J617" s="387" t="s">
        <v>425</v>
      </c>
      <c r="K617" s="46" t="s">
        <v>197</v>
      </c>
      <c r="L617" s="155" t="s">
        <v>180</v>
      </c>
      <c r="M617" s="293" t="s">
        <v>283</v>
      </c>
      <c r="N617" s="306" t="s">
        <v>141</v>
      </c>
      <c r="O617" s="155" t="s">
        <v>181</v>
      </c>
      <c r="P617" s="261" t="s">
        <v>169</v>
      </c>
      <c r="Q617" s="381" t="s">
        <v>451</v>
      </c>
      <c r="R617" s="261" t="s">
        <v>167</v>
      </c>
      <c r="S617" s="301" t="s">
        <v>176</v>
      </c>
      <c r="T617" s="37"/>
      <c r="U617" s="37"/>
      <c r="V617" s="37"/>
      <c r="W617" s="37"/>
      <c r="X617" s="37"/>
      <c r="Y617" s="37"/>
      <c r="Z617" s="29">
        <v>1</v>
      </c>
    </row>
    <row r="618" spans="1:26" x14ac:dyDescent="0.25">
      <c r="A618" s="230" t="s">
        <v>214</v>
      </c>
      <c r="B618" s="29">
        <v>2</v>
      </c>
      <c r="C618" s="43" t="s">
        <v>96</v>
      </c>
      <c r="D618" s="303" t="s">
        <v>30</v>
      </c>
      <c r="E618" s="303" t="s">
        <v>182</v>
      </c>
      <c r="F618" s="306" t="s">
        <v>141</v>
      </c>
      <c r="G618" s="65" t="s">
        <v>227</v>
      </c>
      <c r="H618" s="302" t="s">
        <v>169</v>
      </c>
      <c r="I618" s="46" t="s">
        <v>196</v>
      </c>
      <c r="J618" s="262" t="s">
        <v>178</v>
      </c>
      <c r="K618" s="261" t="s">
        <v>170</v>
      </c>
      <c r="L618" s="299" t="s">
        <v>426</v>
      </c>
      <c r="M618" s="292" t="s">
        <v>443</v>
      </c>
      <c r="N618" s="292" t="s">
        <v>394</v>
      </c>
      <c r="O618" s="306" t="s">
        <v>142</v>
      </c>
      <c r="P618" s="155" t="s">
        <v>181</v>
      </c>
      <c r="Q618" s="382" t="s">
        <v>449</v>
      </c>
      <c r="R618" s="261" t="s">
        <v>165</v>
      </c>
      <c r="S618" s="290" t="s">
        <v>204</v>
      </c>
      <c r="T618" s="37"/>
      <c r="U618" s="37"/>
      <c r="V618" s="37"/>
      <c r="W618" s="37"/>
      <c r="X618" s="37"/>
      <c r="Y618" s="37"/>
      <c r="Z618" s="29">
        <v>2</v>
      </c>
    </row>
    <row r="619" spans="1:26" x14ac:dyDescent="0.25">
      <c r="A619" s="230" t="s">
        <v>214</v>
      </c>
      <c r="B619" s="29">
        <v>3</v>
      </c>
      <c r="C619" s="261" t="s">
        <v>170</v>
      </c>
      <c r="D619" s="261" t="s">
        <v>167</v>
      </c>
      <c r="E619" s="306" t="s">
        <v>142</v>
      </c>
      <c r="F619" s="155" t="s">
        <v>181</v>
      </c>
      <c r="G619" s="303" t="s">
        <v>182</v>
      </c>
      <c r="H619" s="262" t="s">
        <v>179</v>
      </c>
      <c r="I619" s="387" t="s">
        <v>425</v>
      </c>
      <c r="J619" s="65" t="s">
        <v>227</v>
      </c>
      <c r="K619" s="276" t="s">
        <v>300</v>
      </c>
      <c r="L619" s="293" t="s">
        <v>282</v>
      </c>
      <c r="M619" s="262" t="s">
        <v>174</v>
      </c>
      <c r="N619" s="43" t="s">
        <v>95</v>
      </c>
      <c r="O619" s="291" t="s">
        <v>385</v>
      </c>
      <c r="P619" s="291" t="s">
        <v>394</v>
      </c>
      <c r="Q619" s="46" t="s">
        <v>163</v>
      </c>
      <c r="R619" s="155" t="s">
        <v>180</v>
      </c>
      <c r="S619" s="381" t="s">
        <v>453</v>
      </c>
      <c r="T619" s="37"/>
      <c r="U619" s="37"/>
      <c r="V619" s="37"/>
      <c r="W619" s="37"/>
      <c r="X619" s="37"/>
      <c r="Y619" s="37"/>
      <c r="Z619" s="29">
        <v>3</v>
      </c>
    </row>
    <row r="620" spans="1:26" x14ac:dyDescent="0.25">
      <c r="A620" s="230" t="s">
        <v>214</v>
      </c>
      <c r="B620" s="29">
        <v>4</v>
      </c>
      <c r="C620" s="303" t="s">
        <v>30</v>
      </c>
      <c r="D620" s="307" t="s">
        <v>431</v>
      </c>
      <c r="E620" s="261" t="s">
        <v>167</v>
      </c>
      <c r="F620" s="261" t="s">
        <v>170</v>
      </c>
      <c r="G620" s="291" t="s">
        <v>394</v>
      </c>
      <c r="H620" s="291" t="s">
        <v>158</v>
      </c>
      <c r="I620" s="306" t="s">
        <v>141</v>
      </c>
      <c r="J620" s="65" t="s">
        <v>227</v>
      </c>
      <c r="K620" s="155" t="s">
        <v>181</v>
      </c>
      <c r="L620" s="293" t="s">
        <v>397</v>
      </c>
      <c r="M620" s="262" t="s">
        <v>175</v>
      </c>
      <c r="N620" s="155" t="s">
        <v>180</v>
      </c>
      <c r="O620" s="43" t="s">
        <v>95</v>
      </c>
      <c r="P620" s="387" t="s">
        <v>425</v>
      </c>
      <c r="Q620" s="380" t="s">
        <v>452</v>
      </c>
      <c r="R620" s="46" t="s">
        <v>163</v>
      </c>
      <c r="S620" s="302" t="s">
        <v>169</v>
      </c>
      <c r="T620" s="37"/>
      <c r="U620" s="37"/>
      <c r="V620" s="37"/>
      <c r="W620" s="37"/>
      <c r="X620" s="37"/>
      <c r="Y620" s="37"/>
      <c r="Z620" s="29">
        <v>4</v>
      </c>
    </row>
    <row r="621" spans="1:26" x14ac:dyDescent="0.25">
      <c r="A621" s="230" t="s">
        <v>214</v>
      </c>
      <c r="B621" s="29">
        <v>5</v>
      </c>
      <c r="C621" s="291" t="s">
        <v>364</v>
      </c>
      <c r="D621" s="291" t="s">
        <v>404</v>
      </c>
      <c r="E621" s="290" t="s">
        <v>367</v>
      </c>
      <c r="F621" s="48" t="s">
        <v>198</v>
      </c>
      <c r="G621" s="262" t="s">
        <v>178</v>
      </c>
      <c r="H621" s="303" t="s">
        <v>182</v>
      </c>
      <c r="I621" s="155" t="s">
        <v>181</v>
      </c>
      <c r="J621" s="276" t="s">
        <v>300</v>
      </c>
      <c r="K621" s="302" t="s">
        <v>171</v>
      </c>
      <c r="L621" s="301" t="s">
        <v>175</v>
      </c>
      <c r="M621" s="46" t="s">
        <v>197</v>
      </c>
      <c r="N621" s="294" t="s">
        <v>64</v>
      </c>
      <c r="O621" s="261" t="s">
        <v>168</v>
      </c>
      <c r="P621" s="43" t="s">
        <v>95</v>
      </c>
      <c r="Q621" s="383" t="s">
        <v>450</v>
      </c>
      <c r="R621" s="306" t="s">
        <v>142</v>
      </c>
      <c r="S621" s="380" t="s">
        <v>452</v>
      </c>
      <c r="T621" s="65"/>
      <c r="U621" s="65"/>
      <c r="V621" s="65"/>
      <c r="W621" s="65"/>
      <c r="X621" s="65"/>
      <c r="Y621" s="65"/>
      <c r="Z621" s="29">
        <v>5</v>
      </c>
    </row>
    <row r="622" spans="1:26" x14ac:dyDescent="0.25">
      <c r="A622" s="230" t="s">
        <v>214</v>
      </c>
      <c r="B622" s="29">
        <v>6</v>
      </c>
      <c r="C622" s="65"/>
      <c r="D622" s="65"/>
      <c r="E622" s="65"/>
      <c r="F622" s="290" t="s">
        <v>436</v>
      </c>
      <c r="G622" s="262" t="s">
        <v>179</v>
      </c>
      <c r="H622" s="46" t="s">
        <v>197</v>
      </c>
      <c r="I622" s="302" t="s">
        <v>171</v>
      </c>
      <c r="J622" s="155" t="s">
        <v>180</v>
      </c>
      <c r="K622" s="387" t="s">
        <v>425</v>
      </c>
      <c r="L622" s="43" t="s">
        <v>95</v>
      </c>
      <c r="M622" s="303" t="s">
        <v>182</v>
      </c>
      <c r="N622" s="294" t="s">
        <v>310</v>
      </c>
      <c r="O622" s="261" t="s">
        <v>169</v>
      </c>
      <c r="P622" s="183" t="s">
        <v>273</v>
      </c>
      <c r="Q622" s="261" t="s">
        <v>167</v>
      </c>
      <c r="R622" s="65"/>
      <c r="S622" s="155" t="s">
        <v>181</v>
      </c>
      <c r="T622" s="65"/>
      <c r="U622" s="65"/>
      <c r="V622" s="65"/>
      <c r="W622" s="65"/>
      <c r="X622" s="65"/>
      <c r="Y622" s="65"/>
      <c r="Z622" s="29">
        <v>6</v>
      </c>
    </row>
    <row r="623" spans="1:26" x14ac:dyDescent="0.25">
      <c r="A623" s="230" t="s">
        <v>214</v>
      </c>
      <c r="B623" s="29">
        <v>7</v>
      </c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48" t="s">
        <v>199</v>
      </c>
      <c r="O623" s="65"/>
      <c r="P623" s="48" t="s">
        <v>198</v>
      </c>
      <c r="Q623" s="65"/>
      <c r="R623" s="65"/>
      <c r="S623" s="65"/>
      <c r="T623" s="65"/>
      <c r="U623" s="65"/>
      <c r="V623" s="65"/>
      <c r="W623" s="65"/>
      <c r="X623" s="65"/>
      <c r="Y623" s="65"/>
      <c r="Z623" s="29">
        <v>7</v>
      </c>
    </row>
    <row r="625" spans="1:26" x14ac:dyDescent="0.25">
      <c r="A625" s="320">
        <f>A586+1</f>
        <v>2417</v>
      </c>
      <c r="B625" s="343"/>
      <c r="C625" s="344">
        <v>45538</v>
      </c>
      <c r="D625" s="345">
        <v>0.91875000000000007</v>
      </c>
      <c r="E625" s="346" t="s">
        <v>504</v>
      </c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</row>
    <row r="627" spans="1:26" x14ac:dyDescent="0.25">
      <c r="A627" s="225" t="s">
        <v>2</v>
      </c>
      <c r="B627" s="37" t="s">
        <v>3</v>
      </c>
      <c r="C627" s="20" t="s">
        <v>73</v>
      </c>
      <c r="D627" s="20" t="s">
        <v>105</v>
      </c>
      <c r="E627" s="20" t="s">
        <v>267</v>
      </c>
      <c r="F627" s="21" t="s">
        <v>74</v>
      </c>
      <c r="G627" s="21" t="s">
        <v>248</v>
      </c>
      <c r="H627" s="21" t="s">
        <v>14</v>
      </c>
      <c r="I627" s="22" t="s">
        <v>75</v>
      </c>
      <c r="J627" s="22" t="s">
        <v>76</v>
      </c>
      <c r="K627" s="22" t="s">
        <v>15</v>
      </c>
      <c r="L627" s="23" t="s">
        <v>77</v>
      </c>
      <c r="M627" s="23" t="s">
        <v>78</v>
      </c>
      <c r="N627" s="23" t="s">
        <v>268</v>
      </c>
      <c r="O627" s="24" t="s">
        <v>79</v>
      </c>
      <c r="P627" s="24" t="s">
        <v>80</v>
      </c>
      <c r="Q627" s="25" t="s">
        <v>81</v>
      </c>
      <c r="R627" s="25" t="s">
        <v>422</v>
      </c>
      <c r="S627" s="26" t="s">
        <v>82</v>
      </c>
      <c r="T627" s="64" t="s">
        <v>154</v>
      </c>
      <c r="U627" s="64" t="s">
        <v>155</v>
      </c>
      <c r="V627" s="64" t="s">
        <v>157</v>
      </c>
      <c r="W627" s="63" t="s">
        <v>156</v>
      </c>
      <c r="X627" s="63" t="s">
        <v>215</v>
      </c>
      <c r="Y627" s="63" t="s">
        <v>216</v>
      </c>
      <c r="Z627" s="37" t="s">
        <v>3</v>
      </c>
    </row>
    <row r="628" spans="1:26" x14ac:dyDescent="0.25">
      <c r="A628" s="226" t="s">
        <v>210</v>
      </c>
      <c r="B628" s="29">
        <v>1</v>
      </c>
      <c r="C628" s="305" t="s">
        <v>99</v>
      </c>
      <c r="D628" s="303" t="s">
        <v>30</v>
      </c>
      <c r="E628" s="261" t="s">
        <v>167</v>
      </c>
      <c r="F628" s="261" t="s">
        <v>171</v>
      </c>
      <c r="G628" s="46" t="s">
        <v>196</v>
      </c>
      <c r="H628" s="303" t="s">
        <v>182</v>
      </c>
      <c r="I628" s="65" t="s">
        <v>227</v>
      </c>
      <c r="J628" s="155" t="s">
        <v>180</v>
      </c>
      <c r="K628" s="43" t="s">
        <v>95</v>
      </c>
      <c r="L628" s="290" t="s">
        <v>204</v>
      </c>
      <c r="M628" s="46" t="s">
        <v>197</v>
      </c>
      <c r="N628" s="261" t="s">
        <v>168</v>
      </c>
      <c r="O628" s="299" t="s">
        <v>427</v>
      </c>
      <c r="P628" s="183" t="s">
        <v>273</v>
      </c>
      <c r="Q628" s="391" t="s">
        <v>413</v>
      </c>
      <c r="R628" s="289" t="s">
        <v>439</v>
      </c>
      <c r="S628" s="387" t="s">
        <v>425</v>
      </c>
      <c r="T628" s="37"/>
      <c r="U628" s="37"/>
      <c r="V628" s="290" t="s">
        <v>435</v>
      </c>
      <c r="W628" s="389"/>
      <c r="X628" s="389"/>
      <c r="Y628" s="37"/>
      <c r="Z628" s="29">
        <v>1</v>
      </c>
    </row>
    <row r="629" spans="1:26" x14ac:dyDescent="0.25">
      <c r="A629" s="226" t="s">
        <v>210</v>
      </c>
      <c r="B629" s="29">
        <v>2</v>
      </c>
      <c r="C629" s="303" t="s">
        <v>30</v>
      </c>
      <c r="D629" s="305" t="s">
        <v>99</v>
      </c>
      <c r="E629" s="261" t="s">
        <v>165</v>
      </c>
      <c r="F629" s="302" t="s">
        <v>170</v>
      </c>
      <c r="G629" s="303" t="s">
        <v>182</v>
      </c>
      <c r="H629" s="43" t="s">
        <v>95</v>
      </c>
      <c r="I629" s="65" t="s">
        <v>227</v>
      </c>
      <c r="J629" s="46" t="s">
        <v>197</v>
      </c>
      <c r="K629" s="155" t="s">
        <v>181</v>
      </c>
      <c r="L629" s="276" t="s">
        <v>300</v>
      </c>
      <c r="M629" s="302" t="s">
        <v>166</v>
      </c>
      <c r="N629" s="261" t="s">
        <v>169</v>
      </c>
      <c r="O629" s="46" t="s">
        <v>196</v>
      </c>
      <c r="P629" s="299" t="s">
        <v>427</v>
      </c>
      <c r="Q629" s="391" t="s">
        <v>444</v>
      </c>
      <c r="R629" s="387" t="s">
        <v>425</v>
      </c>
      <c r="S629" s="306" t="s">
        <v>142</v>
      </c>
      <c r="T629" s="291" t="s">
        <v>389</v>
      </c>
      <c r="U629" s="291" t="s">
        <v>366</v>
      </c>
      <c r="V629" s="37"/>
      <c r="W629" s="37"/>
      <c r="X629" s="37"/>
      <c r="Y629" s="37"/>
      <c r="Z629" s="29">
        <v>2</v>
      </c>
    </row>
    <row r="630" spans="1:26" x14ac:dyDescent="0.25">
      <c r="A630" s="226" t="s">
        <v>210</v>
      </c>
      <c r="B630" s="29">
        <v>3</v>
      </c>
      <c r="C630" s="261" t="s">
        <v>170</v>
      </c>
      <c r="D630" s="261" t="s">
        <v>167</v>
      </c>
      <c r="E630" s="303" t="s">
        <v>182</v>
      </c>
      <c r="F630" s="155" t="s">
        <v>181</v>
      </c>
      <c r="G630" s="43" t="s">
        <v>95</v>
      </c>
      <c r="H630" s="261" t="s">
        <v>168</v>
      </c>
      <c r="I630" s="292" t="s">
        <v>293</v>
      </c>
      <c r="J630" s="292" t="s">
        <v>437</v>
      </c>
      <c r="K630" s="292" t="s">
        <v>393</v>
      </c>
      <c r="L630" s="65" t="s">
        <v>227</v>
      </c>
      <c r="M630" s="302" t="s">
        <v>164</v>
      </c>
      <c r="N630" s="276" t="s">
        <v>300</v>
      </c>
      <c r="O630" s="306" t="s">
        <v>142</v>
      </c>
      <c r="P630" s="46" t="s">
        <v>196</v>
      </c>
      <c r="Q630" s="383" t="s">
        <v>450</v>
      </c>
      <c r="R630" s="308" t="s">
        <v>199</v>
      </c>
      <c r="S630" s="297" t="s">
        <v>454</v>
      </c>
      <c r="T630" s="389"/>
      <c r="U630" s="389"/>
      <c r="V630" s="389"/>
      <c r="W630" s="37"/>
      <c r="X630" s="37"/>
      <c r="Y630" s="37"/>
      <c r="Z630" s="29">
        <v>3</v>
      </c>
    </row>
    <row r="631" spans="1:26" x14ac:dyDescent="0.25">
      <c r="A631" s="226" t="s">
        <v>210</v>
      </c>
      <c r="B631" s="29">
        <v>4</v>
      </c>
      <c r="C631" s="261" t="s">
        <v>171</v>
      </c>
      <c r="D631" s="261" t="s">
        <v>165</v>
      </c>
      <c r="E631" s="307" t="s">
        <v>431</v>
      </c>
      <c r="F631" s="46" t="s">
        <v>196</v>
      </c>
      <c r="G631" s="302" t="s">
        <v>166</v>
      </c>
      <c r="H631" s="306" t="s">
        <v>143</v>
      </c>
      <c r="I631" s="155" t="s">
        <v>181</v>
      </c>
      <c r="J631" s="43" t="s">
        <v>95</v>
      </c>
      <c r="K631" s="294" t="s">
        <v>64</v>
      </c>
      <c r="L631" s="155" t="s">
        <v>180</v>
      </c>
      <c r="M631" s="303" t="s">
        <v>182</v>
      </c>
      <c r="N631" s="46" t="s">
        <v>197</v>
      </c>
      <c r="O631" s="387" t="s">
        <v>425</v>
      </c>
      <c r="P631" s="261" t="s">
        <v>168</v>
      </c>
      <c r="Q631" s="66" t="s">
        <v>103</v>
      </c>
      <c r="R631" s="183" t="s">
        <v>273</v>
      </c>
      <c r="S631" s="388" t="s">
        <v>445</v>
      </c>
      <c r="T631" s="37"/>
      <c r="U631" s="37"/>
      <c r="V631" s="37"/>
      <c r="W631" s="291" t="s">
        <v>389</v>
      </c>
      <c r="X631" s="291" t="s">
        <v>367</v>
      </c>
      <c r="Y631" s="291" t="s">
        <v>394</v>
      </c>
      <c r="Z631" s="29">
        <v>4</v>
      </c>
    </row>
    <row r="632" spans="1:26" x14ac:dyDescent="0.25">
      <c r="A632" s="226" t="s">
        <v>210</v>
      </c>
      <c r="B632" s="29">
        <v>5</v>
      </c>
      <c r="C632" s="46" t="s">
        <v>196</v>
      </c>
      <c r="D632" s="307" t="s">
        <v>431</v>
      </c>
      <c r="E632" s="305" t="s">
        <v>99</v>
      </c>
      <c r="F632" s="43" t="s">
        <v>95</v>
      </c>
      <c r="G632" s="302" t="s">
        <v>164</v>
      </c>
      <c r="H632" s="46" t="s">
        <v>197</v>
      </c>
      <c r="I632" s="293" t="s">
        <v>442</v>
      </c>
      <c r="J632" s="261" t="s">
        <v>170</v>
      </c>
      <c r="K632" s="65" t="s">
        <v>227</v>
      </c>
      <c r="L632" s="302" t="s">
        <v>165</v>
      </c>
      <c r="M632" s="276" t="s">
        <v>300</v>
      </c>
      <c r="N632" s="155" t="s">
        <v>180</v>
      </c>
      <c r="O632" s="261" t="s">
        <v>168</v>
      </c>
      <c r="P632" s="306" t="s">
        <v>142</v>
      </c>
      <c r="Q632" s="291" t="s">
        <v>391</v>
      </c>
      <c r="R632" s="291" t="s">
        <v>367</v>
      </c>
      <c r="S632" s="155" t="s">
        <v>181</v>
      </c>
      <c r="T632" s="37"/>
      <c r="U632" s="37"/>
      <c r="V632" s="37"/>
      <c r="W632" s="37"/>
      <c r="X632" s="37"/>
      <c r="Y632" s="37"/>
      <c r="Z632" s="29">
        <v>5</v>
      </c>
    </row>
    <row r="633" spans="1:26" x14ac:dyDescent="0.25">
      <c r="A633" s="226" t="s">
        <v>210</v>
      </c>
      <c r="B633" s="29">
        <v>6</v>
      </c>
      <c r="C633" s="65"/>
      <c r="D633" s="65"/>
      <c r="E633" s="65"/>
      <c r="F633" s="65"/>
      <c r="G633" s="65"/>
      <c r="H633" s="65"/>
      <c r="I633" s="43" t="s">
        <v>95</v>
      </c>
      <c r="J633" s="261" t="s">
        <v>171</v>
      </c>
      <c r="K633" s="294" t="s">
        <v>310</v>
      </c>
      <c r="L633" s="261" t="s">
        <v>167</v>
      </c>
      <c r="M633" s="291" t="s">
        <v>407</v>
      </c>
      <c r="N633" s="291" t="s">
        <v>394</v>
      </c>
      <c r="O633" s="261" t="s">
        <v>169</v>
      </c>
      <c r="P633" s="387" t="s">
        <v>425</v>
      </c>
      <c r="Q633" s="388" t="s">
        <v>445</v>
      </c>
      <c r="R633" s="65"/>
      <c r="S633" s="46" t="s">
        <v>163</v>
      </c>
      <c r="T633" s="65"/>
      <c r="U633" s="65"/>
      <c r="V633" s="65"/>
      <c r="W633" s="65"/>
      <c r="X633" s="65"/>
      <c r="Y633" s="65"/>
      <c r="Z633" s="29">
        <v>6</v>
      </c>
    </row>
    <row r="634" spans="1:26" x14ac:dyDescent="0.25">
      <c r="A634" s="226" t="s">
        <v>210</v>
      </c>
      <c r="B634" s="29">
        <v>7</v>
      </c>
      <c r="C634" s="65"/>
      <c r="D634" s="65"/>
      <c r="E634" s="65"/>
      <c r="F634" s="65"/>
      <c r="G634" s="65"/>
      <c r="H634" s="65"/>
      <c r="I634" s="65"/>
      <c r="J634" s="65"/>
      <c r="K634" s="65"/>
      <c r="L634" s="48" t="s">
        <v>198</v>
      </c>
      <c r="M634" s="65"/>
      <c r="N634" s="65"/>
      <c r="O634" s="380" t="s">
        <v>92</v>
      </c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29">
        <v>7</v>
      </c>
    </row>
    <row r="635" spans="1:26" x14ac:dyDescent="0.25">
      <c r="A635" s="227" t="s">
        <v>211</v>
      </c>
      <c r="B635" s="29">
        <v>1</v>
      </c>
      <c r="C635" s="301" t="s">
        <v>173</v>
      </c>
      <c r="D635" s="306" t="s">
        <v>142</v>
      </c>
      <c r="E635" s="301" t="s">
        <v>302</v>
      </c>
      <c r="F635" s="290" t="s">
        <v>436</v>
      </c>
      <c r="G635" s="299" t="s">
        <v>427</v>
      </c>
      <c r="H635" s="276" t="s">
        <v>300</v>
      </c>
      <c r="I635" s="155" t="s">
        <v>181</v>
      </c>
      <c r="J635" s="299" t="s">
        <v>426</v>
      </c>
      <c r="K635" s="261" t="s">
        <v>170</v>
      </c>
      <c r="L635" s="387" t="s">
        <v>425</v>
      </c>
      <c r="M635" s="43" t="s">
        <v>95</v>
      </c>
      <c r="N635" s="155" t="s">
        <v>180</v>
      </c>
      <c r="O635" s="65" t="s">
        <v>227</v>
      </c>
      <c r="P635" s="261" t="s">
        <v>168</v>
      </c>
      <c r="Q635" s="262" t="s">
        <v>178</v>
      </c>
      <c r="R635" s="261" t="s">
        <v>167</v>
      </c>
      <c r="S635" s="395" t="s">
        <v>456</v>
      </c>
      <c r="T635" s="37"/>
      <c r="U635" s="37"/>
      <c r="V635" s="37"/>
      <c r="W635" s="37"/>
      <c r="X635" s="37"/>
      <c r="Y635" s="37"/>
      <c r="Z635" s="29">
        <v>1</v>
      </c>
    </row>
    <row r="636" spans="1:26" x14ac:dyDescent="0.25">
      <c r="A636" s="227" t="s">
        <v>211</v>
      </c>
      <c r="B636" s="29">
        <v>2</v>
      </c>
      <c r="C636" s="301" t="s">
        <v>172</v>
      </c>
      <c r="D636" s="65" t="s">
        <v>227</v>
      </c>
      <c r="E636" s="301" t="s">
        <v>303</v>
      </c>
      <c r="F636" s="155" t="s">
        <v>181</v>
      </c>
      <c r="G636" s="303" t="s">
        <v>182</v>
      </c>
      <c r="H636" s="299" t="s">
        <v>427</v>
      </c>
      <c r="I636" s="306" t="s">
        <v>141</v>
      </c>
      <c r="J636" s="155" t="s">
        <v>180</v>
      </c>
      <c r="K636" s="261" t="s">
        <v>171</v>
      </c>
      <c r="L636" s="46" t="s">
        <v>196</v>
      </c>
      <c r="M636" s="387" t="s">
        <v>425</v>
      </c>
      <c r="N636" s="43" t="s">
        <v>95</v>
      </c>
      <c r="O636" s="183" t="s">
        <v>273</v>
      </c>
      <c r="P636" s="261" t="s">
        <v>169</v>
      </c>
      <c r="Q636" s="262" t="s">
        <v>179</v>
      </c>
      <c r="R636" s="299" t="s">
        <v>426</v>
      </c>
      <c r="S636" s="395" t="s">
        <v>413</v>
      </c>
      <c r="T636" s="37"/>
      <c r="U636" s="37"/>
      <c r="V636" s="37"/>
      <c r="W636" s="291" t="s">
        <v>389</v>
      </c>
      <c r="X636" s="291" t="s">
        <v>367</v>
      </c>
      <c r="Y636" s="291" t="s">
        <v>394</v>
      </c>
      <c r="Z636" s="29">
        <v>2</v>
      </c>
    </row>
    <row r="637" spans="1:26" x14ac:dyDescent="0.25">
      <c r="A637" s="227" t="s">
        <v>211</v>
      </c>
      <c r="B637" s="29">
        <v>3</v>
      </c>
      <c r="C637" s="303" t="s">
        <v>30</v>
      </c>
      <c r="D637" s="301" t="s">
        <v>172</v>
      </c>
      <c r="E637" s="65" t="s">
        <v>227</v>
      </c>
      <c r="F637" s="299" t="s">
        <v>427</v>
      </c>
      <c r="G637" s="262" t="s">
        <v>178</v>
      </c>
      <c r="H637" s="261" t="s">
        <v>168</v>
      </c>
      <c r="I637" s="387" t="s">
        <v>425</v>
      </c>
      <c r="J637" s="261" t="s">
        <v>170</v>
      </c>
      <c r="K637" s="155" t="s">
        <v>181</v>
      </c>
      <c r="L637" s="155" t="s">
        <v>180</v>
      </c>
      <c r="M637" s="306" t="s">
        <v>141</v>
      </c>
      <c r="N637" s="183" t="s">
        <v>273</v>
      </c>
      <c r="O637" s="292" t="s">
        <v>386</v>
      </c>
      <c r="P637" s="292" t="s">
        <v>394</v>
      </c>
      <c r="Q637" s="46" t="s">
        <v>163</v>
      </c>
      <c r="R637" s="262" t="s">
        <v>174</v>
      </c>
      <c r="S637" s="297" t="s">
        <v>455</v>
      </c>
      <c r="T637" s="37"/>
      <c r="U637" s="37"/>
      <c r="V637" s="290" t="s">
        <v>435</v>
      </c>
      <c r="W637" s="37"/>
      <c r="X637" s="37"/>
      <c r="Y637" s="37"/>
      <c r="Z637" s="29">
        <v>3</v>
      </c>
    </row>
    <row r="638" spans="1:26" x14ac:dyDescent="0.25">
      <c r="A638" s="227" t="s">
        <v>211</v>
      </c>
      <c r="B638" s="29">
        <v>4</v>
      </c>
      <c r="C638" s="65" t="s">
        <v>227</v>
      </c>
      <c r="D638" s="301" t="s">
        <v>173</v>
      </c>
      <c r="E638" s="306" t="s">
        <v>142</v>
      </c>
      <c r="F638" s="276" t="s">
        <v>300</v>
      </c>
      <c r="G638" s="262" t="s">
        <v>179</v>
      </c>
      <c r="H638" s="303" t="s">
        <v>182</v>
      </c>
      <c r="I638" s="299" t="s">
        <v>426</v>
      </c>
      <c r="J638" s="261" t="s">
        <v>171</v>
      </c>
      <c r="K638" s="288" t="s">
        <v>428</v>
      </c>
      <c r="L638" s="261" t="s">
        <v>167</v>
      </c>
      <c r="M638" s="291" t="s">
        <v>407</v>
      </c>
      <c r="N638" s="291" t="s">
        <v>394</v>
      </c>
      <c r="O638" s="293" t="s">
        <v>365</v>
      </c>
      <c r="P638" s="155" t="s">
        <v>181</v>
      </c>
      <c r="Q638" s="382" t="s">
        <v>449</v>
      </c>
      <c r="R638" s="262" t="s">
        <v>175</v>
      </c>
      <c r="S638" s="43" t="s">
        <v>95</v>
      </c>
      <c r="T638" s="37"/>
      <c r="U638" s="37"/>
      <c r="V638" s="37"/>
      <c r="W638" s="37"/>
      <c r="X638" s="37"/>
      <c r="Y638" s="37"/>
      <c r="Z638" s="29">
        <v>4</v>
      </c>
    </row>
    <row r="639" spans="1:26" x14ac:dyDescent="0.25">
      <c r="A639" s="227" t="s">
        <v>211</v>
      </c>
      <c r="B639" s="29">
        <v>5</v>
      </c>
      <c r="C639" s="291" t="s">
        <v>364</v>
      </c>
      <c r="D639" s="291" t="s">
        <v>404</v>
      </c>
      <c r="E639" s="290" t="s">
        <v>367</v>
      </c>
      <c r="F639" s="262" t="s">
        <v>174</v>
      </c>
      <c r="G639" s="302" t="s">
        <v>166</v>
      </c>
      <c r="H639" s="262" t="s">
        <v>178</v>
      </c>
      <c r="I639" s="261" t="s">
        <v>170</v>
      </c>
      <c r="J639" s="306" t="s">
        <v>143</v>
      </c>
      <c r="K639" s="306" t="s">
        <v>141</v>
      </c>
      <c r="L639" s="43" t="s">
        <v>95</v>
      </c>
      <c r="M639" s="303" t="s">
        <v>182</v>
      </c>
      <c r="N639" s="387" t="s">
        <v>425</v>
      </c>
      <c r="O639" s="289" t="s">
        <v>438</v>
      </c>
      <c r="P639" s="294" t="s">
        <v>310</v>
      </c>
      <c r="Q639" s="381" t="s">
        <v>451</v>
      </c>
      <c r="R639" s="155" t="s">
        <v>180</v>
      </c>
      <c r="S639" s="301" t="s">
        <v>176</v>
      </c>
      <c r="T639" s="37"/>
      <c r="U639" s="37"/>
      <c r="V639" s="37"/>
      <c r="W639" s="37"/>
      <c r="X639" s="37"/>
      <c r="Y639" s="37"/>
      <c r="Z639" s="29">
        <v>5</v>
      </c>
    </row>
    <row r="640" spans="1:26" x14ac:dyDescent="0.25">
      <c r="A640" s="227" t="s">
        <v>211</v>
      </c>
      <c r="B640" s="29">
        <v>6</v>
      </c>
      <c r="C640" s="306" t="s">
        <v>142</v>
      </c>
      <c r="D640" s="303" t="s">
        <v>30</v>
      </c>
      <c r="E640" s="303" t="s">
        <v>182</v>
      </c>
      <c r="F640" s="262" t="s">
        <v>175</v>
      </c>
      <c r="G640" s="302" t="s">
        <v>164</v>
      </c>
      <c r="H640" s="262" t="s">
        <v>179</v>
      </c>
      <c r="I640" s="261" t="s">
        <v>171</v>
      </c>
      <c r="J640" s="387" t="s">
        <v>425</v>
      </c>
      <c r="K640" s="299" t="s">
        <v>426</v>
      </c>
      <c r="L640" s="290" t="s">
        <v>204</v>
      </c>
      <c r="M640" s="288" t="s">
        <v>428</v>
      </c>
      <c r="N640" s="301" t="s">
        <v>302</v>
      </c>
      <c r="O640" s="155" t="s">
        <v>181</v>
      </c>
      <c r="P640" s="294" t="s">
        <v>64</v>
      </c>
      <c r="Q640" s="393" t="s">
        <v>476</v>
      </c>
      <c r="R640" s="43" t="s">
        <v>95</v>
      </c>
      <c r="S640" s="301" t="s">
        <v>177</v>
      </c>
      <c r="T640" s="65"/>
      <c r="U640" s="65"/>
      <c r="V640" s="65"/>
      <c r="W640" s="65"/>
      <c r="X640" s="65"/>
      <c r="Y640" s="65"/>
      <c r="Z640" s="29">
        <v>6</v>
      </c>
    </row>
    <row r="641" spans="1:26" x14ac:dyDescent="0.25">
      <c r="A641" s="227" t="s">
        <v>211</v>
      </c>
      <c r="B641" s="29">
        <v>7</v>
      </c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380" t="s">
        <v>92</v>
      </c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29">
        <v>7</v>
      </c>
    </row>
    <row r="642" spans="1:26" x14ac:dyDescent="0.25">
      <c r="A642" s="228" t="s">
        <v>212</v>
      </c>
      <c r="B642" s="29">
        <v>1</v>
      </c>
      <c r="C642" s="295" t="s">
        <v>339</v>
      </c>
      <c r="D642" s="301" t="s">
        <v>173</v>
      </c>
      <c r="E642" s="261" t="s">
        <v>167</v>
      </c>
      <c r="F642" s="302" t="s">
        <v>170</v>
      </c>
      <c r="G642" s="303" t="s">
        <v>182</v>
      </c>
      <c r="H642" s="48" t="s">
        <v>199</v>
      </c>
      <c r="I642" s="262" t="s">
        <v>178</v>
      </c>
      <c r="J642" s="299" t="s">
        <v>426</v>
      </c>
      <c r="K642" s="306" t="s">
        <v>141</v>
      </c>
      <c r="L642" s="262" t="s">
        <v>174</v>
      </c>
      <c r="M642" s="299" t="s">
        <v>427</v>
      </c>
      <c r="N642" s="301" t="s">
        <v>303</v>
      </c>
      <c r="O642" s="183" t="s">
        <v>273</v>
      </c>
      <c r="P642" s="155" t="s">
        <v>181</v>
      </c>
      <c r="Q642" s="382" t="s">
        <v>449</v>
      </c>
      <c r="R642" s="394" t="s">
        <v>350</v>
      </c>
      <c r="S642" s="290" t="s">
        <v>204</v>
      </c>
      <c r="T642" s="51"/>
      <c r="U642" s="51"/>
      <c r="V642" s="51"/>
      <c r="W642" s="51"/>
      <c r="X642" s="51"/>
      <c r="Y642" s="51"/>
      <c r="Z642" s="29">
        <v>1</v>
      </c>
    </row>
    <row r="643" spans="1:26" x14ac:dyDescent="0.25">
      <c r="A643" s="228" t="s">
        <v>212</v>
      </c>
      <c r="B643" s="29">
        <v>2</v>
      </c>
      <c r="C643" s="261" t="s">
        <v>171</v>
      </c>
      <c r="D643" s="301" t="s">
        <v>172</v>
      </c>
      <c r="E643" s="261" t="s">
        <v>165</v>
      </c>
      <c r="F643" s="306" t="s">
        <v>141</v>
      </c>
      <c r="G643" s="46" t="s">
        <v>196</v>
      </c>
      <c r="H643" s="303" t="s">
        <v>182</v>
      </c>
      <c r="I643" s="262" t="s">
        <v>179</v>
      </c>
      <c r="J643" s="155" t="s">
        <v>180</v>
      </c>
      <c r="K643" s="299" t="s">
        <v>426</v>
      </c>
      <c r="L643" s="301" t="s">
        <v>175</v>
      </c>
      <c r="M643" s="288" t="s">
        <v>428</v>
      </c>
      <c r="N643" s="301" t="s">
        <v>302</v>
      </c>
      <c r="O643" s="155" t="s">
        <v>181</v>
      </c>
      <c r="P643" s="387" t="s">
        <v>425</v>
      </c>
      <c r="Q643" s="306" t="s">
        <v>142</v>
      </c>
      <c r="R643" s="394" t="s">
        <v>349</v>
      </c>
      <c r="S643" s="261" t="s">
        <v>168</v>
      </c>
      <c r="T643" s="291" t="s">
        <v>389</v>
      </c>
      <c r="U643" s="291" t="s">
        <v>366</v>
      </c>
      <c r="V643" s="51"/>
      <c r="W643" s="51"/>
      <c r="X643" s="51"/>
      <c r="Y643" s="51"/>
      <c r="Z643" s="29">
        <v>2</v>
      </c>
    </row>
    <row r="644" spans="1:26" x14ac:dyDescent="0.25">
      <c r="A644" s="228" t="s">
        <v>212</v>
      </c>
      <c r="B644" s="29">
        <v>3</v>
      </c>
      <c r="C644" s="261" t="s">
        <v>170</v>
      </c>
      <c r="D644" s="295" t="s">
        <v>339</v>
      </c>
      <c r="E644" s="301" t="s">
        <v>302</v>
      </c>
      <c r="F644" s="155" t="s">
        <v>181</v>
      </c>
      <c r="G644" s="291" t="s">
        <v>394</v>
      </c>
      <c r="H644" s="291" t="s">
        <v>158</v>
      </c>
      <c r="I644" s="183" t="s">
        <v>273</v>
      </c>
      <c r="J644" s="293" t="s">
        <v>365</v>
      </c>
      <c r="K644" s="46" t="s">
        <v>197</v>
      </c>
      <c r="L644" s="387" t="s">
        <v>425</v>
      </c>
      <c r="M644" s="302" t="s">
        <v>166</v>
      </c>
      <c r="N644" s="155" t="s">
        <v>180</v>
      </c>
      <c r="O644" s="46" t="s">
        <v>196</v>
      </c>
      <c r="P644" s="276" t="s">
        <v>300</v>
      </c>
      <c r="Q644" s="261" t="s">
        <v>167</v>
      </c>
      <c r="R644" s="299" t="s">
        <v>426</v>
      </c>
      <c r="S644" s="261" t="s">
        <v>169</v>
      </c>
      <c r="T644" s="37"/>
      <c r="U644" s="37"/>
      <c r="V644" s="37"/>
      <c r="W644" s="37"/>
      <c r="X644" s="37"/>
      <c r="Y644" s="37"/>
      <c r="Z644" s="29">
        <v>3</v>
      </c>
    </row>
    <row r="645" spans="1:26" x14ac:dyDescent="0.25">
      <c r="A645" s="228" t="s">
        <v>212</v>
      </c>
      <c r="B645" s="29">
        <v>4</v>
      </c>
      <c r="C645" s="301" t="s">
        <v>172</v>
      </c>
      <c r="D645" s="303" t="s">
        <v>30</v>
      </c>
      <c r="E645" s="301" t="s">
        <v>303</v>
      </c>
      <c r="F645" s="261" t="s">
        <v>171</v>
      </c>
      <c r="G645" s="306" t="s">
        <v>143</v>
      </c>
      <c r="H645" s="262" t="s">
        <v>178</v>
      </c>
      <c r="I645" s="292" t="s">
        <v>392</v>
      </c>
      <c r="J645" s="292" t="s">
        <v>283</v>
      </c>
      <c r="K645" s="292" t="s">
        <v>393</v>
      </c>
      <c r="L645" s="183" t="s">
        <v>273</v>
      </c>
      <c r="M645" s="303" t="s">
        <v>182</v>
      </c>
      <c r="N645" s="261" t="s">
        <v>168</v>
      </c>
      <c r="O645" s="387" t="s">
        <v>425</v>
      </c>
      <c r="P645" s="262" t="s">
        <v>174</v>
      </c>
      <c r="Q645" s="261" t="s">
        <v>165</v>
      </c>
      <c r="R645" s="155" t="s">
        <v>180</v>
      </c>
      <c r="S645" s="155" t="s">
        <v>181</v>
      </c>
      <c r="T645" s="37"/>
      <c r="U645" s="37"/>
      <c r="V645" s="37"/>
      <c r="W645" s="37"/>
      <c r="X645" s="37"/>
      <c r="Y645" s="37"/>
      <c r="Z645" s="29">
        <v>4</v>
      </c>
    </row>
    <row r="646" spans="1:26" x14ac:dyDescent="0.25">
      <c r="A646" s="228" t="s">
        <v>212</v>
      </c>
      <c r="B646" s="29">
        <v>5</v>
      </c>
      <c r="C646" s="301" t="s">
        <v>173</v>
      </c>
      <c r="D646" s="261" t="s">
        <v>167</v>
      </c>
      <c r="E646" s="303" t="s">
        <v>182</v>
      </c>
      <c r="F646" s="262" t="s">
        <v>174</v>
      </c>
      <c r="G646" s="262" t="s">
        <v>178</v>
      </c>
      <c r="H646" s="261" t="s">
        <v>169</v>
      </c>
      <c r="I646" s="46" t="s">
        <v>196</v>
      </c>
      <c r="J646" s="46" t="s">
        <v>197</v>
      </c>
      <c r="K646" s="155" t="s">
        <v>181</v>
      </c>
      <c r="L646" s="155" t="s">
        <v>180</v>
      </c>
      <c r="M646" s="306" t="s">
        <v>141</v>
      </c>
      <c r="N646" s="387" t="s">
        <v>425</v>
      </c>
      <c r="O646" s="301" t="s">
        <v>302</v>
      </c>
      <c r="P646" s="289" t="s">
        <v>438</v>
      </c>
      <c r="Q646" s="291" t="s">
        <v>391</v>
      </c>
      <c r="R646" s="291" t="s">
        <v>367</v>
      </c>
      <c r="S646" s="380" t="s">
        <v>452</v>
      </c>
      <c r="T646" s="37"/>
      <c r="U646" s="37"/>
      <c r="V646" s="37"/>
      <c r="W646" s="37"/>
      <c r="X646" s="37"/>
      <c r="Y646" s="37"/>
      <c r="Z646" s="29">
        <v>5</v>
      </c>
    </row>
    <row r="647" spans="1:26" x14ac:dyDescent="0.25">
      <c r="A647" s="228" t="s">
        <v>212</v>
      </c>
      <c r="B647" s="29">
        <v>6</v>
      </c>
      <c r="C647" s="303" t="s">
        <v>30</v>
      </c>
      <c r="D647" s="261" t="s">
        <v>165</v>
      </c>
      <c r="E647" s="295" t="s">
        <v>339</v>
      </c>
      <c r="F647" s="262" t="s">
        <v>175</v>
      </c>
      <c r="G647" s="302" t="s">
        <v>166</v>
      </c>
      <c r="H647" s="261" t="s">
        <v>168</v>
      </c>
      <c r="I647" s="155" t="s">
        <v>181</v>
      </c>
      <c r="J647" s="183" t="s">
        <v>273</v>
      </c>
      <c r="K647" s="301" t="s">
        <v>176</v>
      </c>
      <c r="L647" s="306" t="s">
        <v>141</v>
      </c>
      <c r="M647" s="387" t="s">
        <v>425</v>
      </c>
      <c r="N647" s="299" t="s">
        <v>427</v>
      </c>
      <c r="O647" s="291" t="s">
        <v>385</v>
      </c>
      <c r="P647" s="291" t="s">
        <v>394</v>
      </c>
      <c r="Q647" s="392" t="s">
        <v>446</v>
      </c>
      <c r="R647" s="306" t="s">
        <v>142</v>
      </c>
      <c r="S647" s="46" t="s">
        <v>163</v>
      </c>
      <c r="T647" s="65"/>
      <c r="U647" s="65"/>
      <c r="V647" s="65"/>
      <c r="W647" s="65"/>
      <c r="X647" s="65"/>
      <c r="Y647" s="65"/>
      <c r="Z647" s="29">
        <v>6</v>
      </c>
    </row>
    <row r="648" spans="1:26" x14ac:dyDescent="0.25">
      <c r="A648" s="228" t="s">
        <v>212</v>
      </c>
      <c r="B648" s="29">
        <v>7</v>
      </c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48" t="s">
        <v>199</v>
      </c>
      <c r="O648" s="65"/>
      <c r="P648" s="48" t="s">
        <v>198</v>
      </c>
      <c r="Q648" s="65"/>
      <c r="R648" s="65"/>
      <c r="S648" s="65"/>
      <c r="T648" s="65"/>
      <c r="U648" s="65"/>
      <c r="V648" s="65"/>
      <c r="W648" s="65"/>
      <c r="X648" s="65"/>
      <c r="Y648" s="65"/>
      <c r="Z648" s="29">
        <v>7</v>
      </c>
    </row>
    <row r="649" spans="1:26" x14ac:dyDescent="0.25">
      <c r="A649" s="229" t="s">
        <v>213</v>
      </c>
      <c r="B649" s="29">
        <v>1</v>
      </c>
      <c r="C649" s="303" t="s">
        <v>30</v>
      </c>
      <c r="D649" s="306" t="s">
        <v>142</v>
      </c>
      <c r="E649" s="303" t="s">
        <v>182</v>
      </c>
      <c r="F649" s="65" t="s">
        <v>227</v>
      </c>
      <c r="G649" s="293" t="s">
        <v>371</v>
      </c>
      <c r="H649" s="306" t="s">
        <v>143</v>
      </c>
      <c r="I649" s="48" t="s">
        <v>198</v>
      </c>
      <c r="J649" s="48" t="s">
        <v>199</v>
      </c>
      <c r="K649" s="155" t="s">
        <v>181</v>
      </c>
      <c r="L649" s="299" t="s">
        <v>426</v>
      </c>
      <c r="M649" s="299" t="s">
        <v>427</v>
      </c>
      <c r="N649" s="306" t="s">
        <v>141</v>
      </c>
      <c r="O649" s="43" t="s">
        <v>95</v>
      </c>
      <c r="P649" s="262" t="s">
        <v>174</v>
      </c>
      <c r="Q649" s="262" t="s">
        <v>179</v>
      </c>
      <c r="R649" s="155" t="s">
        <v>180</v>
      </c>
      <c r="S649" s="34" t="s">
        <v>91</v>
      </c>
      <c r="T649" s="291" t="s">
        <v>389</v>
      </c>
      <c r="U649" s="291" t="s">
        <v>366</v>
      </c>
      <c r="V649" s="37"/>
      <c r="W649" s="37"/>
      <c r="X649" s="37"/>
      <c r="Y649" s="37"/>
      <c r="Z649" s="29">
        <v>1</v>
      </c>
    </row>
    <row r="650" spans="1:26" x14ac:dyDescent="0.25">
      <c r="A650" s="229" t="s">
        <v>213</v>
      </c>
      <c r="B650" s="29">
        <v>2</v>
      </c>
      <c r="C650" s="48" t="s">
        <v>198</v>
      </c>
      <c r="D650" s="303" t="s">
        <v>30</v>
      </c>
      <c r="E650" s="43" t="s">
        <v>96</v>
      </c>
      <c r="F650" s="65" t="s">
        <v>227</v>
      </c>
      <c r="G650" s="292" t="s">
        <v>293</v>
      </c>
      <c r="H650" s="292" t="s">
        <v>158</v>
      </c>
      <c r="I650" s="262" t="s">
        <v>178</v>
      </c>
      <c r="J650" s="306" t="s">
        <v>143</v>
      </c>
      <c r="K650" s="48" t="s">
        <v>199</v>
      </c>
      <c r="L650" s="155" t="s">
        <v>180</v>
      </c>
      <c r="M650" s="303" t="s">
        <v>182</v>
      </c>
      <c r="N650" s="301" t="s">
        <v>303</v>
      </c>
      <c r="O650" s="276" t="s">
        <v>300</v>
      </c>
      <c r="P650" s="262" t="s">
        <v>175</v>
      </c>
      <c r="Q650" s="380" t="s">
        <v>452</v>
      </c>
      <c r="R650" s="387" t="s">
        <v>425</v>
      </c>
      <c r="S650" s="155" t="s">
        <v>181</v>
      </c>
      <c r="T650" s="37"/>
      <c r="U650" s="37"/>
      <c r="V650" s="290" t="s">
        <v>435</v>
      </c>
      <c r="W650" s="37"/>
      <c r="X650" s="37"/>
      <c r="Y650" s="37"/>
      <c r="Z650" s="29">
        <v>2</v>
      </c>
    </row>
    <row r="651" spans="1:26" x14ac:dyDescent="0.25">
      <c r="A651" s="229" t="s">
        <v>213</v>
      </c>
      <c r="B651" s="29">
        <v>3</v>
      </c>
      <c r="C651" s="306" t="s">
        <v>142</v>
      </c>
      <c r="D651" s="301" t="s">
        <v>172</v>
      </c>
      <c r="E651" s="308" t="s">
        <v>432</v>
      </c>
      <c r="F651" s="293" t="s">
        <v>440</v>
      </c>
      <c r="G651" s="48" t="s">
        <v>198</v>
      </c>
      <c r="H651" s="303" t="s">
        <v>182</v>
      </c>
      <c r="I651" s="299" t="s">
        <v>426</v>
      </c>
      <c r="J651" s="155" t="s">
        <v>180</v>
      </c>
      <c r="K651" s="301" t="s">
        <v>176</v>
      </c>
      <c r="L651" s="306" t="s">
        <v>141</v>
      </c>
      <c r="M651" s="65" t="s">
        <v>227</v>
      </c>
      <c r="N651" s="183" t="s">
        <v>273</v>
      </c>
      <c r="O651" s="301" t="s">
        <v>302</v>
      </c>
      <c r="P651" s="155" t="s">
        <v>181</v>
      </c>
      <c r="Q651" s="43" t="s">
        <v>95</v>
      </c>
      <c r="R651" s="262" t="s">
        <v>175</v>
      </c>
      <c r="S651" s="387" t="s">
        <v>425</v>
      </c>
      <c r="T651" s="37"/>
      <c r="U651" s="37"/>
      <c r="V651" s="37"/>
      <c r="W651" s="291" t="s">
        <v>389</v>
      </c>
      <c r="X651" s="291" t="s">
        <v>367</v>
      </c>
      <c r="Y651" s="291" t="s">
        <v>394</v>
      </c>
      <c r="Z651" s="29">
        <v>3</v>
      </c>
    </row>
    <row r="652" spans="1:26" x14ac:dyDescent="0.25">
      <c r="A652" s="229" t="s">
        <v>213</v>
      </c>
      <c r="B652" s="29">
        <v>4</v>
      </c>
      <c r="C652" s="291" t="s">
        <v>364</v>
      </c>
      <c r="D652" s="291" t="s">
        <v>404</v>
      </c>
      <c r="E652" s="290" t="s">
        <v>367</v>
      </c>
      <c r="F652" s="46" t="s">
        <v>196</v>
      </c>
      <c r="G652" s="303" t="s">
        <v>182</v>
      </c>
      <c r="H652" s="294" t="s">
        <v>64</v>
      </c>
      <c r="I652" s="155" t="s">
        <v>181</v>
      </c>
      <c r="J652" s="262" t="s">
        <v>178</v>
      </c>
      <c r="K652" s="301" t="s">
        <v>177</v>
      </c>
      <c r="L652" s="262" t="s">
        <v>174</v>
      </c>
      <c r="M652" s="43" t="s">
        <v>95</v>
      </c>
      <c r="N652" s="299" t="s">
        <v>427</v>
      </c>
      <c r="O652" s="301" t="s">
        <v>303</v>
      </c>
      <c r="P652" s="306" t="s">
        <v>142</v>
      </c>
      <c r="Q652" s="382" t="s">
        <v>449</v>
      </c>
      <c r="R652" s="66" t="s">
        <v>103</v>
      </c>
      <c r="S652" s="381" t="s">
        <v>453</v>
      </c>
      <c r="T652" s="37"/>
      <c r="U652" s="37"/>
      <c r="V652" s="37"/>
      <c r="W652" s="37"/>
      <c r="X652" s="37"/>
      <c r="Y652" s="37"/>
      <c r="Z652" s="29">
        <v>4</v>
      </c>
    </row>
    <row r="653" spans="1:26" x14ac:dyDescent="0.25">
      <c r="A653" s="229" t="s">
        <v>213</v>
      </c>
      <c r="B653" s="29">
        <v>5</v>
      </c>
      <c r="C653" s="301" t="s">
        <v>172</v>
      </c>
      <c r="D653" s="308" t="s">
        <v>432</v>
      </c>
      <c r="E653" s="301" t="s">
        <v>302</v>
      </c>
      <c r="F653" s="292" t="s">
        <v>441</v>
      </c>
      <c r="G653" s="306" t="s">
        <v>143</v>
      </c>
      <c r="H653" s="65" t="s">
        <v>227</v>
      </c>
      <c r="I653" s="276" t="s">
        <v>300</v>
      </c>
      <c r="J653" s="262" t="s">
        <v>179</v>
      </c>
      <c r="K653" s="387" t="s">
        <v>425</v>
      </c>
      <c r="L653" s="46" t="s">
        <v>196</v>
      </c>
      <c r="M653" s="301" t="s">
        <v>174</v>
      </c>
      <c r="N653" s="46" t="s">
        <v>197</v>
      </c>
      <c r="O653" s="155" t="s">
        <v>181</v>
      </c>
      <c r="P653" s="43" t="s">
        <v>95</v>
      </c>
      <c r="Q653" s="381" t="s">
        <v>477</v>
      </c>
      <c r="R653" s="183" t="s">
        <v>273</v>
      </c>
      <c r="S653" s="306" t="s">
        <v>142</v>
      </c>
      <c r="T653" s="37"/>
      <c r="U653" s="37"/>
      <c r="V653" s="37"/>
      <c r="W653" s="37"/>
      <c r="X653" s="37"/>
      <c r="Y653" s="37"/>
      <c r="Z653" s="29">
        <v>5</v>
      </c>
    </row>
    <row r="654" spans="1:26" x14ac:dyDescent="0.25">
      <c r="A654" s="229" t="s">
        <v>213</v>
      </c>
      <c r="B654" s="29">
        <v>6</v>
      </c>
      <c r="C654" s="65"/>
      <c r="D654" s="65"/>
      <c r="E654" s="65"/>
      <c r="F654" s="155" t="s">
        <v>181</v>
      </c>
      <c r="G654" s="276" t="s">
        <v>300</v>
      </c>
      <c r="H654" s="294" t="s">
        <v>310</v>
      </c>
      <c r="I654" s="291" t="s">
        <v>392</v>
      </c>
      <c r="J654" s="291" t="s">
        <v>437</v>
      </c>
      <c r="K654" s="291" t="s">
        <v>393</v>
      </c>
      <c r="L654" s="183" t="s">
        <v>273</v>
      </c>
      <c r="M654" s="262" t="s">
        <v>175</v>
      </c>
      <c r="N654" s="155" t="s">
        <v>180</v>
      </c>
      <c r="O654" s="387" t="s">
        <v>425</v>
      </c>
      <c r="P654" s="46" t="s">
        <v>196</v>
      </c>
      <c r="Q654" s="306" t="s">
        <v>142</v>
      </c>
      <c r="R654" s="65"/>
      <c r="S654" s="381" t="s">
        <v>93</v>
      </c>
      <c r="T654" s="65"/>
      <c r="U654" s="65"/>
      <c r="V654" s="65"/>
      <c r="W654" s="65"/>
      <c r="X654" s="65"/>
      <c r="Y654" s="65"/>
      <c r="Z654" s="29">
        <v>6</v>
      </c>
    </row>
    <row r="655" spans="1:26" x14ac:dyDescent="0.25">
      <c r="A655" s="229" t="s">
        <v>213</v>
      </c>
      <c r="B655" s="29">
        <v>7</v>
      </c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48" t="s">
        <v>199</v>
      </c>
      <c r="N655" s="65"/>
      <c r="O655" s="65"/>
      <c r="P655" s="65"/>
      <c r="Q655" s="48" t="s">
        <v>198</v>
      </c>
      <c r="R655" s="65"/>
      <c r="S655" s="65"/>
      <c r="T655" s="65"/>
      <c r="U655" s="65"/>
      <c r="V655" s="65"/>
      <c r="W655" s="65"/>
      <c r="X655" s="65"/>
      <c r="Y655" s="65"/>
      <c r="Z655" s="29">
        <v>7</v>
      </c>
    </row>
    <row r="656" spans="1:26" x14ac:dyDescent="0.25">
      <c r="A656" s="230" t="s">
        <v>214</v>
      </c>
      <c r="B656" s="29">
        <v>1</v>
      </c>
      <c r="C656" s="46" t="s">
        <v>196</v>
      </c>
      <c r="D656" s="43" t="s">
        <v>96</v>
      </c>
      <c r="E656" s="307" t="s">
        <v>431</v>
      </c>
      <c r="F656" s="262" t="s">
        <v>174</v>
      </c>
      <c r="G656" s="65" t="s">
        <v>227</v>
      </c>
      <c r="H656" s="301" t="s">
        <v>178</v>
      </c>
      <c r="I656" s="261" t="s">
        <v>170</v>
      </c>
      <c r="J656" s="387" t="s">
        <v>425</v>
      </c>
      <c r="K656" s="46" t="s">
        <v>197</v>
      </c>
      <c r="L656" s="155" t="s">
        <v>180</v>
      </c>
      <c r="M656" s="293" t="s">
        <v>283</v>
      </c>
      <c r="N656" s="306" t="s">
        <v>141</v>
      </c>
      <c r="O656" s="155" t="s">
        <v>181</v>
      </c>
      <c r="P656" s="261" t="s">
        <v>169</v>
      </c>
      <c r="Q656" s="381" t="s">
        <v>451</v>
      </c>
      <c r="R656" s="261" t="s">
        <v>167</v>
      </c>
      <c r="S656" s="301" t="s">
        <v>176</v>
      </c>
      <c r="T656" s="37"/>
      <c r="U656" s="37"/>
      <c r="V656" s="37"/>
      <c r="W656" s="37"/>
      <c r="X656" s="37"/>
      <c r="Y656" s="37"/>
      <c r="Z656" s="29">
        <v>1</v>
      </c>
    </row>
    <row r="657" spans="1:26" x14ac:dyDescent="0.25">
      <c r="A657" s="230" t="s">
        <v>214</v>
      </c>
      <c r="B657" s="29">
        <v>2</v>
      </c>
      <c r="C657" s="43" t="s">
        <v>96</v>
      </c>
      <c r="D657" s="303" t="s">
        <v>30</v>
      </c>
      <c r="E657" s="303" t="s">
        <v>182</v>
      </c>
      <c r="F657" s="306" t="s">
        <v>141</v>
      </c>
      <c r="G657" s="65" t="s">
        <v>227</v>
      </c>
      <c r="H657" s="302" t="s">
        <v>169</v>
      </c>
      <c r="I657" s="46" t="s">
        <v>196</v>
      </c>
      <c r="J657" s="262" t="s">
        <v>178</v>
      </c>
      <c r="K657" s="261" t="s">
        <v>170</v>
      </c>
      <c r="L657" s="299" t="s">
        <v>426</v>
      </c>
      <c r="M657" s="292" t="s">
        <v>443</v>
      </c>
      <c r="N657" s="292" t="s">
        <v>394</v>
      </c>
      <c r="O657" s="306" t="s">
        <v>142</v>
      </c>
      <c r="P657" s="155" t="s">
        <v>181</v>
      </c>
      <c r="Q657" s="382" t="s">
        <v>449</v>
      </c>
      <c r="R657" s="261" t="s">
        <v>165</v>
      </c>
      <c r="S657" s="290" t="s">
        <v>204</v>
      </c>
      <c r="T657" s="37"/>
      <c r="U657" s="37"/>
      <c r="V657" s="37"/>
      <c r="W657" s="37"/>
      <c r="X657" s="37"/>
      <c r="Y657" s="37"/>
      <c r="Z657" s="29">
        <v>2</v>
      </c>
    </row>
    <row r="658" spans="1:26" x14ac:dyDescent="0.25">
      <c r="A658" s="230" t="s">
        <v>214</v>
      </c>
      <c r="B658" s="29">
        <v>3</v>
      </c>
      <c r="C658" s="261" t="s">
        <v>170</v>
      </c>
      <c r="D658" s="261" t="s">
        <v>167</v>
      </c>
      <c r="E658" s="306" t="s">
        <v>142</v>
      </c>
      <c r="F658" s="155" t="s">
        <v>181</v>
      </c>
      <c r="G658" s="303" t="s">
        <v>182</v>
      </c>
      <c r="H658" s="262" t="s">
        <v>179</v>
      </c>
      <c r="I658" s="387" t="s">
        <v>425</v>
      </c>
      <c r="J658" s="65" t="s">
        <v>227</v>
      </c>
      <c r="K658" s="276" t="s">
        <v>300</v>
      </c>
      <c r="L658" s="293" t="s">
        <v>282</v>
      </c>
      <c r="M658" s="262" t="s">
        <v>174</v>
      </c>
      <c r="N658" s="43" t="s">
        <v>95</v>
      </c>
      <c r="O658" s="291" t="s">
        <v>385</v>
      </c>
      <c r="P658" s="291" t="s">
        <v>394</v>
      </c>
      <c r="Q658" s="46" t="s">
        <v>163</v>
      </c>
      <c r="R658" s="155" t="s">
        <v>180</v>
      </c>
      <c r="S658" s="381" t="s">
        <v>453</v>
      </c>
      <c r="T658" s="37"/>
      <c r="U658" s="37"/>
      <c r="V658" s="37"/>
      <c r="W658" s="37"/>
      <c r="X658" s="37"/>
      <c r="Y658" s="37"/>
      <c r="Z658" s="29">
        <v>3</v>
      </c>
    </row>
    <row r="659" spans="1:26" x14ac:dyDescent="0.25">
      <c r="A659" s="230" t="s">
        <v>214</v>
      </c>
      <c r="B659" s="29">
        <v>4</v>
      </c>
      <c r="C659" s="303" t="s">
        <v>30</v>
      </c>
      <c r="D659" s="307" t="s">
        <v>431</v>
      </c>
      <c r="E659" s="261" t="s">
        <v>167</v>
      </c>
      <c r="F659" s="261" t="s">
        <v>170</v>
      </c>
      <c r="G659" s="291" t="s">
        <v>394</v>
      </c>
      <c r="H659" s="291" t="s">
        <v>158</v>
      </c>
      <c r="I659" s="306" t="s">
        <v>141</v>
      </c>
      <c r="J659" s="65" t="s">
        <v>227</v>
      </c>
      <c r="K659" s="155" t="s">
        <v>181</v>
      </c>
      <c r="L659" s="293" t="s">
        <v>397</v>
      </c>
      <c r="M659" s="262" t="s">
        <v>175</v>
      </c>
      <c r="N659" s="155" t="s">
        <v>180</v>
      </c>
      <c r="O659" s="43" t="s">
        <v>95</v>
      </c>
      <c r="P659" s="387" t="s">
        <v>425</v>
      </c>
      <c r="Q659" s="380" t="s">
        <v>452</v>
      </c>
      <c r="R659" s="46" t="s">
        <v>163</v>
      </c>
      <c r="S659" s="302" t="s">
        <v>169</v>
      </c>
      <c r="T659" s="37"/>
      <c r="U659" s="37"/>
      <c r="V659" s="37"/>
      <c r="W659" s="37"/>
      <c r="X659" s="37"/>
      <c r="Y659" s="37"/>
      <c r="Z659" s="29">
        <v>4</v>
      </c>
    </row>
    <row r="660" spans="1:26" x14ac:dyDescent="0.25">
      <c r="A660" s="230" t="s">
        <v>214</v>
      </c>
      <c r="B660" s="29">
        <v>5</v>
      </c>
      <c r="C660" s="291" t="s">
        <v>364</v>
      </c>
      <c r="D660" s="291" t="s">
        <v>404</v>
      </c>
      <c r="E660" s="290" t="s">
        <v>367</v>
      </c>
      <c r="F660" s="48" t="s">
        <v>198</v>
      </c>
      <c r="G660" s="262" t="s">
        <v>178</v>
      </c>
      <c r="H660" s="303" t="s">
        <v>182</v>
      </c>
      <c r="I660" s="155" t="s">
        <v>181</v>
      </c>
      <c r="J660" s="276" t="s">
        <v>300</v>
      </c>
      <c r="K660" s="302" t="s">
        <v>171</v>
      </c>
      <c r="L660" s="301" t="s">
        <v>175</v>
      </c>
      <c r="M660" s="46" t="s">
        <v>197</v>
      </c>
      <c r="N660" s="294" t="s">
        <v>64</v>
      </c>
      <c r="O660" s="261" t="s">
        <v>168</v>
      </c>
      <c r="P660" s="43" t="s">
        <v>95</v>
      </c>
      <c r="Q660" s="383" t="s">
        <v>450</v>
      </c>
      <c r="R660" s="306" t="s">
        <v>142</v>
      </c>
      <c r="S660" s="380" t="s">
        <v>452</v>
      </c>
      <c r="T660" s="65"/>
      <c r="U660" s="65"/>
      <c r="V660" s="65"/>
      <c r="W660" s="65"/>
      <c r="X660" s="65"/>
      <c r="Y660" s="65"/>
      <c r="Z660" s="29">
        <v>5</v>
      </c>
    </row>
    <row r="661" spans="1:26" x14ac:dyDescent="0.25">
      <c r="A661" s="230" t="s">
        <v>214</v>
      </c>
      <c r="B661" s="29">
        <v>6</v>
      </c>
      <c r="C661" s="65"/>
      <c r="D661" s="65"/>
      <c r="E661" s="65"/>
      <c r="F661" s="290" t="s">
        <v>436</v>
      </c>
      <c r="G661" s="262" t="s">
        <v>179</v>
      </c>
      <c r="H661" s="46" t="s">
        <v>197</v>
      </c>
      <c r="I661" s="302" t="s">
        <v>171</v>
      </c>
      <c r="J661" s="155" t="s">
        <v>180</v>
      </c>
      <c r="K661" s="387" t="s">
        <v>425</v>
      </c>
      <c r="L661" s="43" t="s">
        <v>95</v>
      </c>
      <c r="M661" s="303" t="s">
        <v>182</v>
      </c>
      <c r="N661" s="294" t="s">
        <v>310</v>
      </c>
      <c r="O661" s="261" t="s">
        <v>169</v>
      </c>
      <c r="P661" s="183" t="s">
        <v>273</v>
      </c>
      <c r="Q661" s="261" t="s">
        <v>167</v>
      </c>
      <c r="R661" s="65"/>
      <c r="S661" s="155" t="s">
        <v>181</v>
      </c>
      <c r="T661" s="65"/>
      <c r="U661" s="65"/>
      <c r="V661" s="65"/>
      <c r="W661" s="65"/>
      <c r="X661" s="65"/>
      <c r="Y661" s="65"/>
      <c r="Z661" s="29">
        <v>6</v>
      </c>
    </row>
    <row r="662" spans="1:26" x14ac:dyDescent="0.25">
      <c r="A662" s="230" t="s">
        <v>214</v>
      </c>
      <c r="B662" s="29">
        <v>7</v>
      </c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383" t="s">
        <v>88</v>
      </c>
      <c r="O662" s="48" t="s">
        <v>198</v>
      </c>
      <c r="P662" s="65"/>
      <c r="Q662" s="65"/>
      <c r="R662" s="65"/>
      <c r="S662" s="308" t="s">
        <v>199</v>
      </c>
      <c r="T662" s="65"/>
      <c r="U662" s="65"/>
      <c r="V662" s="65"/>
      <c r="W662" s="65"/>
      <c r="X662" s="65"/>
      <c r="Y662" s="65"/>
      <c r="Z662" s="29">
        <v>7</v>
      </c>
    </row>
    <row r="664" spans="1:26" x14ac:dyDescent="0.25">
      <c r="A664" s="320">
        <f>A625+1</f>
        <v>2418</v>
      </c>
      <c r="B664" s="343"/>
      <c r="C664" s="344">
        <v>45541</v>
      </c>
      <c r="D664" s="345">
        <v>9.2361111111111116E-2</v>
      </c>
      <c r="E664" s="346" t="s">
        <v>511</v>
      </c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</row>
    <row r="666" spans="1:26" x14ac:dyDescent="0.25">
      <c r="A666" s="225" t="s">
        <v>2</v>
      </c>
      <c r="B666" s="37" t="s">
        <v>3</v>
      </c>
      <c r="C666" s="20" t="s">
        <v>73</v>
      </c>
      <c r="D666" s="20" t="s">
        <v>105</v>
      </c>
      <c r="E666" s="20" t="s">
        <v>267</v>
      </c>
      <c r="F666" s="21" t="s">
        <v>74</v>
      </c>
      <c r="G666" s="21" t="s">
        <v>248</v>
      </c>
      <c r="H666" s="21" t="s">
        <v>14</v>
      </c>
      <c r="I666" s="22" t="s">
        <v>75</v>
      </c>
      <c r="J666" s="22" t="s">
        <v>76</v>
      </c>
      <c r="K666" s="22" t="s">
        <v>15</v>
      </c>
      <c r="L666" s="23" t="s">
        <v>77</v>
      </c>
      <c r="M666" s="23" t="s">
        <v>78</v>
      </c>
      <c r="N666" s="23" t="s">
        <v>268</v>
      </c>
      <c r="O666" s="24" t="s">
        <v>79</v>
      </c>
      <c r="P666" s="24" t="s">
        <v>80</v>
      </c>
      <c r="Q666" s="25" t="s">
        <v>81</v>
      </c>
      <c r="R666" s="25" t="s">
        <v>422</v>
      </c>
      <c r="S666" s="26" t="s">
        <v>82</v>
      </c>
      <c r="T666" s="64" t="s">
        <v>154</v>
      </c>
      <c r="U666" s="64" t="s">
        <v>155</v>
      </c>
      <c r="V666" s="64" t="s">
        <v>157</v>
      </c>
      <c r="W666" s="63" t="s">
        <v>156</v>
      </c>
      <c r="X666" s="63" t="s">
        <v>215</v>
      </c>
      <c r="Y666" s="63" t="s">
        <v>216</v>
      </c>
      <c r="Z666" s="37" t="s">
        <v>3</v>
      </c>
    </row>
    <row r="667" spans="1:26" x14ac:dyDescent="0.25">
      <c r="A667" s="226" t="s">
        <v>210</v>
      </c>
      <c r="B667" s="29">
        <v>1</v>
      </c>
      <c r="C667" s="305" t="s">
        <v>99</v>
      </c>
      <c r="D667" s="303" t="s">
        <v>30</v>
      </c>
      <c r="E667" s="261" t="s">
        <v>165</v>
      </c>
      <c r="F667" s="261" t="s">
        <v>171</v>
      </c>
      <c r="G667" s="46" t="s">
        <v>196</v>
      </c>
      <c r="H667" s="303" t="s">
        <v>182</v>
      </c>
      <c r="I667" s="65" t="s">
        <v>227</v>
      </c>
      <c r="J667" s="155" t="s">
        <v>180</v>
      </c>
      <c r="K667" s="43" t="s">
        <v>95</v>
      </c>
      <c r="L667" s="290" t="s">
        <v>204</v>
      </c>
      <c r="M667" s="46" t="s">
        <v>197</v>
      </c>
      <c r="N667" s="261" t="s">
        <v>169</v>
      </c>
      <c r="O667" s="299" t="s">
        <v>427</v>
      </c>
      <c r="P667" s="183" t="s">
        <v>273</v>
      </c>
      <c r="Q667" s="391" t="s">
        <v>413</v>
      </c>
      <c r="R667" s="289" t="s">
        <v>439</v>
      </c>
      <c r="S667" s="387" t="s">
        <v>425</v>
      </c>
      <c r="T667" s="37"/>
      <c r="U667" s="37"/>
      <c r="V667" s="290" t="s">
        <v>435</v>
      </c>
      <c r="W667" s="389"/>
      <c r="X667" s="389"/>
      <c r="Y667" s="37"/>
      <c r="Z667" s="29">
        <v>1</v>
      </c>
    </row>
    <row r="668" spans="1:26" x14ac:dyDescent="0.25">
      <c r="A668" s="226" t="s">
        <v>210</v>
      </c>
      <c r="B668" s="29">
        <v>2</v>
      </c>
      <c r="C668" s="303" t="s">
        <v>30</v>
      </c>
      <c r="D668" s="305" t="s">
        <v>99</v>
      </c>
      <c r="E668" s="261" t="s">
        <v>167</v>
      </c>
      <c r="F668" s="302" t="s">
        <v>170</v>
      </c>
      <c r="G668" s="303" t="s">
        <v>182</v>
      </c>
      <c r="H668" s="43" t="s">
        <v>95</v>
      </c>
      <c r="I668" s="65" t="s">
        <v>227</v>
      </c>
      <c r="J668" s="46" t="s">
        <v>197</v>
      </c>
      <c r="K668" s="155" t="s">
        <v>181</v>
      </c>
      <c r="L668" s="276" t="s">
        <v>300</v>
      </c>
      <c r="M668" s="302" t="s">
        <v>166</v>
      </c>
      <c r="N668" s="261" t="s">
        <v>168</v>
      </c>
      <c r="O668" s="46" t="s">
        <v>196</v>
      </c>
      <c r="P668" s="299" t="s">
        <v>427</v>
      </c>
      <c r="Q668" s="391" t="s">
        <v>444</v>
      </c>
      <c r="R668" s="387" t="s">
        <v>425</v>
      </c>
      <c r="S668" s="306" t="s">
        <v>142</v>
      </c>
      <c r="T668" s="291" t="s">
        <v>389</v>
      </c>
      <c r="U668" s="291" t="s">
        <v>366</v>
      </c>
      <c r="V668" s="37"/>
      <c r="W668" s="37"/>
      <c r="X668" s="37"/>
      <c r="Y668" s="37"/>
      <c r="Z668" s="29">
        <v>2</v>
      </c>
    </row>
    <row r="669" spans="1:26" x14ac:dyDescent="0.25">
      <c r="A669" s="226" t="s">
        <v>210</v>
      </c>
      <c r="B669" s="29">
        <v>3</v>
      </c>
      <c r="C669" s="261" t="s">
        <v>171</v>
      </c>
      <c r="D669" s="261" t="s">
        <v>167</v>
      </c>
      <c r="E669" s="303" t="s">
        <v>182</v>
      </c>
      <c r="F669" s="155" t="s">
        <v>181</v>
      </c>
      <c r="G669" s="43" t="s">
        <v>95</v>
      </c>
      <c r="H669" s="261" t="s">
        <v>168</v>
      </c>
      <c r="I669" s="292" t="s">
        <v>293</v>
      </c>
      <c r="J669" s="292" t="s">
        <v>437</v>
      </c>
      <c r="K669" s="292" t="s">
        <v>393</v>
      </c>
      <c r="L669" s="65" t="s">
        <v>227</v>
      </c>
      <c r="M669" s="302" t="s">
        <v>164</v>
      </c>
      <c r="N669" s="276" t="s">
        <v>300</v>
      </c>
      <c r="O669" s="306" t="s">
        <v>142</v>
      </c>
      <c r="P669" s="46" t="s">
        <v>196</v>
      </c>
      <c r="Q669" s="383" t="s">
        <v>450</v>
      </c>
      <c r="R669" s="308" t="s">
        <v>199</v>
      </c>
      <c r="S669" s="297" t="s">
        <v>454</v>
      </c>
      <c r="T669" s="389"/>
      <c r="U669" s="389"/>
      <c r="V669" s="389"/>
      <c r="W669" s="37"/>
      <c r="X669" s="37"/>
      <c r="Y669" s="37"/>
      <c r="Z669" s="29">
        <v>3</v>
      </c>
    </row>
    <row r="670" spans="1:26" x14ac:dyDescent="0.25">
      <c r="A670" s="226" t="s">
        <v>210</v>
      </c>
      <c r="B670" s="29">
        <v>4</v>
      </c>
      <c r="C670" s="261" t="s">
        <v>170</v>
      </c>
      <c r="D670" s="261" t="s">
        <v>165</v>
      </c>
      <c r="E670" s="308" t="s">
        <v>432</v>
      </c>
      <c r="F670" s="46" t="s">
        <v>196</v>
      </c>
      <c r="G670" s="302" t="s">
        <v>166</v>
      </c>
      <c r="H670" s="306" t="s">
        <v>143</v>
      </c>
      <c r="I670" s="155" t="s">
        <v>181</v>
      </c>
      <c r="J670" s="43" t="s">
        <v>95</v>
      </c>
      <c r="K670" s="294" t="s">
        <v>64</v>
      </c>
      <c r="L670" s="155" t="s">
        <v>180</v>
      </c>
      <c r="M670" s="303" t="s">
        <v>182</v>
      </c>
      <c r="N670" s="46" t="s">
        <v>197</v>
      </c>
      <c r="O670" s="387" t="s">
        <v>425</v>
      </c>
      <c r="P670" s="261" t="s">
        <v>168</v>
      </c>
      <c r="Q670" s="66" t="s">
        <v>103</v>
      </c>
      <c r="R670" s="183" t="s">
        <v>273</v>
      </c>
      <c r="S670" s="388" t="s">
        <v>445</v>
      </c>
      <c r="T670" s="37"/>
      <c r="U670" s="37"/>
      <c r="V670" s="37"/>
      <c r="W670" s="291" t="s">
        <v>389</v>
      </c>
      <c r="X670" s="291" t="s">
        <v>367</v>
      </c>
      <c r="Y670" s="291" t="s">
        <v>394</v>
      </c>
      <c r="Z670" s="29">
        <v>4</v>
      </c>
    </row>
    <row r="671" spans="1:26" x14ac:dyDescent="0.25">
      <c r="A671" s="226" t="s">
        <v>210</v>
      </c>
      <c r="B671" s="29">
        <v>5</v>
      </c>
      <c r="C671" s="46" t="s">
        <v>196</v>
      </c>
      <c r="D671" s="307" t="s">
        <v>431</v>
      </c>
      <c r="E671" s="305" t="s">
        <v>99</v>
      </c>
      <c r="F671" s="43" t="s">
        <v>95</v>
      </c>
      <c r="G671" s="302" t="s">
        <v>164</v>
      </c>
      <c r="H671" s="46" t="s">
        <v>197</v>
      </c>
      <c r="I671" s="293" t="s">
        <v>442</v>
      </c>
      <c r="J671" s="261" t="s">
        <v>170</v>
      </c>
      <c r="K671" s="65" t="s">
        <v>227</v>
      </c>
      <c r="L671" s="302" t="s">
        <v>165</v>
      </c>
      <c r="M671" s="276" t="s">
        <v>300</v>
      </c>
      <c r="N671" s="155" t="s">
        <v>180</v>
      </c>
      <c r="O671" s="261" t="s">
        <v>168</v>
      </c>
      <c r="P671" s="306" t="s">
        <v>142</v>
      </c>
      <c r="Q671" s="291" t="s">
        <v>391</v>
      </c>
      <c r="R671" s="291" t="s">
        <v>367</v>
      </c>
      <c r="S671" s="155" t="s">
        <v>181</v>
      </c>
      <c r="T671" s="37"/>
      <c r="U671" s="37"/>
      <c r="V671" s="37"/>
      <c r="W671" s="37"/>
      <c r="X671" s="37"/>
      <c r="Y671" s="37"/>
      <c r="Z671" s="29">
        <v>5</v>
      </c>
    </row>
    <row r="672" spans="1:26" x14ac:dyDescent="0.25">
      <c r="A672" s="226" t="s">
        <v>210</v>
      </c>
      <c r="B672" s="29">
        <v>6</v>
      </c>
      <c r="C672" s="65"/>
      <c r="D672" s="65"/>
      <c r="E672" s="65"/>
      <c r="F672" s="65"/>
      <c r="G672" s="65"/>
      <c r="H672" s="65"/>
      <c r="I672" s="43" t="s">
        <v>95</v>
      </c>
      <c r="J672" s="261" t="s">
        <v>171</v>
      </c>
      <c r="K672" s="294" t="s">
        <v>310</v>
      </c>
      <c r="L672" s="261" t="s">
        <v>167</v>
      </c>
      <c r="M672" s="291" t="s">
        <v>407</v>
      </c>
      <c r="N672" s="291" t="s">
        <v>394</v>
      </c>
      <c r="O672" s="261" t="s">
        <v>169</v>
      </c>
      <c r="P672" s="387" t="s">
        <v>425</v>
      </c>
      <c r="Q672" s="388" t="s">
        <v>445</v>
      </c>
      <c r="R672" s="65"/>
      <c r="S672" s="46" t="s">
        <v>163</v>
      </c>
      <c r="T672" s="65"/>
      <c r="U672" s="65"/>
      <c r="V672" s="65"/>
      <c r="W672" s="65"/>
      <c r="X672" s="65"/>
      <c r="Y672" s="65"/>
      <c r="Z672" s="29">
        <v>6</v>
      </c>
    </row>
    <row r="673" spans="1:26" x14ac:dyDescent="0.25">
      <c r="A673" s="226" t="s">
        <v>210</v>
      </c>
      <c r="B673" s="29">
        <v>7</v>
      </c>
      <c r="C673" s="65"/>
      <c r="D673" s="65"/>
      <c r="E673" s="65"/>
      <c r="F673" s="65"/>
      <c r="G673" s="65"/>
      <c r="H673" s="65"/>
      <c r="I673" s="65"/>
      <c r="J673" s="65"/>
      <c r="K673" s="65"/>
      <c r="L673" s="48" t="s">
        <v>198</v>
      </c>
      <c r="M673" s="65"/>
      <c r="N673" s="65"/>
      <c r="O673" s="380" t="s">
        <v>92</v>
      </c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29">
        <v>7</v>
      </c>
    </row>
    <row r="674" spans="1:26" x14ac:dyDescent="0.25">
      <c r="A674" s="227" t="s">
        <v>211</v>
      </c>
      <c r="B674" s="29">
        <v>1</v>
      </c>
      <c r="C674" s="301" t="s">
        <v>173</v>
      </c>
      <c r="D674" s="306" t="s">
        <v>142</v>
      </c>
      <c r="E674" s="301" t="s">
        <v>303</v>
      </c>
      <c r="F674" s="290" t="s">
        <v>436</v>
      </c>
      <c r="G674" s="299" t="s">
        <v>427</v>
      </c>
      <c r="H674" s="276" t="s">
        <v>300</v>
      </c>
      <c r="I674" s="155" t="s">
        <v>181</v>
      </c>
      <c r="J674" s="299" t="s">
        <v>426</v>
      </c>
      <c r="K674" s="261" t="s">
        <v>170</v>
      </c>
      <c r="L674" s="387" t="s">
        <v>425</v>
      </c>
      <c r="M674" s="43" t="s">
        <v>95</v>
      </c>
      <c r="N674" s="155" t="s">
        <v>180</v>
      </c>
      <c r="O674" s="65" t="s">
        <v>227</v>
      </c>
      <c r="P674" s="261" t="s">
        <v>168</v>
      </c>
      <c r="Q674" s="262" t="s">
        <v>178</v>
      </c>
      <c r="R674" s="261" t="s">
        <v>167</v>
      </c>
      <c r="S674" s="395" t="s">
        <v>456</v>
      </c>
      <c r="T674" s="37"/>
      <c r="U674" s="37"/>
      <c r="V674" s="37"/>
      <c r="W674" s="37"/>
      <c r="X674" s="37"/>
      <c r="Y674" s="37"/>
      <c r="Z674" s="29">
        <v>1</v>
      </c>
    </row>
    <row r="675" spans="1:26" x14ac:dyDescent="0.25">
      <c r="A675" s="227" t="s">
        <v>211</v>
      </c>
      <c r="B675" s="29">
        <v>2</v>
      </c>
      <c r="C675" s="301" t="s">
        <v>172</v>
      </c>
      <c r="D675" s="65" t="s">
        <v>227</v>
      </c>
      <c r="E675" s="301" t="s">
        <v>302</v>
      </c>
      <c r="F675" s="155" t="s">
        <v>181</v>
      </c>
      <c r="G675" s="303" t="s">
        <v>182</v>
      </c>
      <c r="H675" s="299" t="s">
        <v>427</v>
      </c>
      <c r="I675" s="306" t="s">
        <v>141</v>
      </c>
      <c r="J675" s="155" t="s">
        <v>180</v>
      </c>
      <c r="K675" s="261" t="s">
        <v>171</v>
      </c>
      <c r="L675" s="46" t="s">
        <v>196</v>
      </c>
      <c r="M675" s="387" t="s">
        <v>425</v>
      </c>
      <c r="N675" s="43" t="s">
        <v>95</v>
      </c>
      <c r="O675" s="183" t="s">
        <v>273</v>
      </c>
      <c r="P675" s="261" t="s">
        <v>169</v>
      </c>
      <c r="Q675" s="262" t="s">
        <v>179</v>
      </c>
      <c r="R675" s="299" t="s">
        <v>426</v>
      </c>
      <c r="S675" s="395" t="s">
        <v>413</v>
      </c>
      <c r="T675" s="37"/>
      <c r="U675" s="37"/>
      <c r="V675" s="37"/>
      <c r="W675" s="291" t="s">
        <v>389</v>
      </c>
      <c r="X675" s="291" t="s">
        <v>367</v>
      </c>
      <c r="Y675" s="291" t="s">
        <v>394</v>
      </c>
      <c r="Z675" s="29">
        <v>2</v>
      </c>
    </row>
    <row r="676" spans="1:26" x14ac:dyDescent="0.25">
      <c r="A676" s="227" t="s">
        <v>211</v>
      </c>
      <c r="B676" s="29">
        <v>3</v>
      </c>
      <c r="C676" s="303" t="s">
        <v>30</v>
      </c>
      <c r="D676" s="301" t="s">
        <v>172</v>
      </c>
      <c r="E676" s="65" t="s">
        <v>227</v>
      </c>
      <c r="F676" s="299" t="s">
        <v>427</v>
      </c>
      <c r="G676" s="262" t="s">
        <v>178</v>
      </c>
      <c r="H676" s="261" t="s">
        <v>168</v>
      </c>
      <c r="I676" s="387" t="s">
        <v>425</v>
      </c>
      <c r="J676" s="261" t="s">
        <v>171</v>
      </c>
      <c r="K676" s="155" t="s">
        <v>181</v>
      </c>
      <c r="L676" s="155" t="s">
        <v>180</v>
      </c>
      <c r="M676" s="306" t="s">
        <v>141</v>
      </c>
      <c r="N676" s="183" t="s">
        <v>273</v>
      </c>
      <c r="O676" s="292" t="s">
        <v>386</v>
      </c>
      <c r="P676" s="292" t="s">
        <v>394</v>
      </c>
      <c r="Q676" s="46" t="s">
        <v>163</v>
      </c>
      <c r="R676" s="262" t="s">
        <v>174</v>
      </c>
      <c r="S676" s="297" t="s">
        <v>455</v>
      </c>
      <c r="T676" s="37"/>
      <c r="U676" s="37"/>
      <c r="V676" s="290" t="s">
        <v>435</v>
      </c>
      <c r="W676" s="37"/>
      <c r="X676" s="37"/>
      <c r="Y676" s="37"/>
      <c r="Z676" s="29">
        <v>3</v>
      </c>
    </row>
    <row r="677" spans="1:26" x14ac:dyDescent="0.25">
      <c r="A677" s="227" t="s">
        <v>211</v>
      </c>
      <c r="B677" s="29">
        <v>4</v>
      </c>
      <c r="C677" s="65" t="s">
        <v>227</v>
      </c>
      <c r="D677" s="301" t="s">
        <v>173</v>
      </c>
      <c r="E677" s="306" t="s">
        <v>142</v>
      </c>
      <c r="F677" s="276" t="s">
        <v>300</v>
      </c>
      <c r="G677" s="262" t="s">
        <v>179</v>
      </c>
      <c r="H677" s="303" t="s">
        <v>182</v>
      </c>
      <c r="I677" s="299" t="s">
        <v>426</v>
      </c>
      <c r="J677" s="261" t="s">
        <v>170</v>
      </c>
      <c r="K677" s="288" t="s">
        <v>428</v>
      </c>
      <c r="L677" s="261" t="s">
        <v>167</v>
      </c>
      <c r="M677" s="291" t="s">
        <v>407</v>
      </c>
      <c r="N677" s="291" t="s">
        <v>394</v>
      </c>
      <c r="O677" s="293" t="s">
        <v>365</v>
      </c>
      <c r="P677" s="155" t="s">
        <v>181</v>
      </c>
      <c r="Q677" s="382" t="s">
        <v>449</v>
      </c>
      <c r="R677" s="262" t="s">
        <v>175</v>
      </c>
      <c r="S677" s="43" t="s">
        <v>95</v>
      </c>
      <c r="T677" s="37"/>
      <c r="U677" s="37"/>
      <c r="V677" s="37"/>
      <c r="W677" s="37"/>
      <c r="X677" s="37"/>
      <c r="Y677" s="37"/>
      <c r="Z677" s="29">
        <v>4</v>
      </c>
    </row>
    <row r="678" spans="1:26" x14ac:dyDescent="0.25">
      <c r="A678" s="227" t="s">
        <v>211</v>
      </c>
      <c r="B678" s="29">
        <v>5</v>
      </c>
      <c r="C678" s="291" t="s">
        <v>364</v>
      </c>
      <c r="D678" s="291" t="s">
        <v>404</v>
      </c>
      <c r="E678" s="290" t="s">
        <v>367</v>
      </c>
      <c r="F678" s="262" t="s">
        <v>174</v>
      </c>
      <c r="G678" s="302" t="s">
        <v>166</v>
      </c>
      <c r="H678" s="262" t="s">
        <v>178</v>
      </c>
      <c r="I678" s="261" t="s">
        <v>170</v>
      </c>
      <c r="J678" s="306" t="s">
        <v>143</v>
      </c>
      <c r="K678" s="306" t="s">
        <v>141</v>
      </c>
      <c r="L678" s="43" t="s">
        <v>95</v>
      </c>
      <c r="M678" s="303" t="s">
        <v>182</v>
      </c>
      <c r="N678" s="387" t="s">
        <v>425</v>
      </c>
      <c r="O678" s="289" t="s">
        <v>438</v>
      </c>
      <c r="P678" s="294" t="s">
        <v>310</v>
      </c>
      <c r="Q678" s="381" t="s">
        <v>451</v>
      </c>
      <c r="R678" s="155" t="s">
        <v>180</v>
      </c>
      <c r="S678" s="301" t="s">
        <v>176</v>
      </c>
      <c r="T678" s="37"/>
      <c r="U678" s="37"/>
      <c r="V678" s="37"/>
      <c r="W678" s="37"/>
      <c r="X678" s="37"/>
      <c r="Y678" s="37"/>
      <c r="Z678" s="29">
        <v>5</v>
      </c>
    </row>
    <row r="679" spans="1:26" x14ac:dyDescent="0.25">
      <c r="A679" s="227" t="s">
        <v>211</v>
      </c>
      <c r="B679" s="29">
        <v>6</v>
      </c>
      <c r="C679" s="306" t="s">
        <v>142</v>
      </c>
      <c r="D679" s="303" t="s">
        <v>30</v>
      </c>
      <c r="E679" s="303" t="s">
        <v>182</v>
      </c>
      <c r="F679" s="262" t="s">
        <v>175</v>
      </c>
      <c r="G679" s="302" t="s">
        <v>164</v>
      </c>
      <c r="H679" s="262" t="s">
        <v>179</v>
      </c>
      <c r="I679" s="261" t="s">
        <v>171</v>
      </c>
      <c r="J679" s="387" t="s">
        <v>425</v>
      </c>
      <c r="K679" s="299" t="s">
        <v>426</v>
      </c>
      <c r="L679" s="290" t="s">
        <v>204</v>
      </c>
      <c r="M679" s="288" t="s">
        <v>428</v>
      </c>
      <c r="N679" s="301" t="s">
        <v>303</v>
      </c>
      <c r="O679" s="155" t="s">
        <v>181</v>
      </c>
      <c r="P679" s="294" t="s">
        <v>64</v>
      </c>
      <c r="Q679" s="393" t="s">
        <v>476</v>
      </c>
      <c r="R679" s="43" t="s">
        <v>95</v>
      </c>
      <c r="S679" s="301" t="s">
        <v>177</v>
      </c>
      <c r="T679" s="65"/>
      <c r="U679" s="65"/>
      <c r="V679" s="65"/>
      <c r="W679" s="65"/>
      <c r="X679" s="65"/>
      <c r="Y679" s="65"/>
      <c r="Z679" s="29">
        <v>6</v>
      </c>
    </row>
    <row r="680" spans="1:26" x14ac:dyDescent="0.25">
      <c r="A680" s="227" t="s">
        <v>211</v>
      </c>
      <c r="B680" s="29">
        <v>7</v>
      </c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380" t="s">
        <v>92</v>
      </c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29">
        <v>7</v>
      </c>
    </row>
    <row r="681" spans="1:26" x14ac:dyDescent="0.25">
      <c r="A681" s="228" t="s">
        <v>212</v>
      </c>
      <c r="B681" s="29">
        <v>1</v>
      </c>
      <c r="C681" s="295" t="s">
        <v>339</v>
      </c>
      <c r="D681" s="301" t="s">
        <v>173</v>
      </c>
      <c r="E681" s="261" t="s">
        <v>167</v>
      </c>
      <c r="F681" s="302" t="s">
        <v>170</v>
      </c>
      <c r="G681" s="303" t="s">
        <v>182</v>
      </c>
      <c r="H681" s="48" t="s">
        <v>199</v>
      </c>
      <c r="I681" s="262" t="s">
        <v>178</v>
      </c>
      <c r="J681" s="299" t="s">
        <v>426</v>
      </c>
      <c r="K681" s="306" t="s">
        <v>141</v>
      </c>
      <c r="L681" s="262" t="s">
        <v>174</v>
      </c>
      <c r="M681" s="299" t="s">
        <v>427</v>
      </c>
      <c r="N681" s="301" t="s">
        <v>302</v>
      </c>
      <c r="O681" s="183" t="s">
        <v>273</v>
      </c>
      <c r="P681" s="155" t="s">
        <v>181</v>
      </c>
      <c r="Q681" s="382" t="s">
        <v>449</v>
      </c>
      <c r="R681" s="394" t="s">
        <v>350</v>
      </c>
      <c r="S681" s="290" t="s">
        <v>204</v>
      </c>
      <c r="T681" s="51"/>
      <c r="U681" s="51"/>
      <c r="V681" s="51"/>
      <c r="W681" s="51"/>
      <c r="X681" s="51"/>
      <c r="Y681" s="51"/>
      <c r="Z681" s="29">
        <v>1</v>
      </c>
    </row>
    <row r="682" spans="1:26" x14ac:dyDescent="0.25">
      <c r="A682" s="228" t="s">
        <v>212</v>
      </c>
      <c r="B682" s="29">
        <v>2</v>
      </c>
      <c r="C682" s="261" t="s">
        <v>170</v>
      </c>
      <c r="D682" s="301" t="s">
        <v>172</v>
      </c>
      <c r="E682" s="261" t="s">
        <v>165</v>
      </c>
      <c r="F682" s="306" t="s">
        <v>141</v>
      </c>
      <c r="G682" s="46" t="s">
        <v>196</v>
      </c>
      <c r="H682" s="303" t="s">
        <v>182</v>
      </c>
      <c r="I682" s="262" t="s">
        <v>179</v>
      </c>
      <c r="J682" s="155" t="s">
        <v>180</v>
      </c>
      <c r="K682" s="299" t="s">
        <v>426</v>
      </c>
      <c r="L682" s="301" t="s">
        <v>175</v>
      </c>
      <c r="M682" s="288" t="s">
        <v>428</v>
      </c>
      <c r="N682" s="301" t="s">
        <v>303</v>
      </c>
      <c r="O682" s="155" t="s">
        <v>181</v>
      </c>
      <c r="P682" s="387" t="s">
        <v>425</v>
      </c>
      <c r="Q682" s="306" t="s">
        <v>142</v>
      </c>
      <c r="R682" s="394" t="s">
        <v>349</v>
      </c>
      <c r="S682" s="261" t="s">
        <v>168</v>
      </c>
      <c r="T682" s="291" t="s">
        <v>389</v>
      </c>
      <c r="U682" s="291" t="s">
        <v>366</v>
      </c>
      <c r="V682" s="51"/>
      <c r="W682" s="51"/>
      <c r="X682" s="51"/>
      <c r="Y682" s="51"/>
      <c r="Z682" s="29">
        <v>2</v>
      </c>
    </row>
    <row r="683" spans="1:26" x14ac:dyDescent="0.25">
      <c r="A683" s="228" t="s">
        <v>212</v>
      </c>
      <c r="B683" s="29">
        <v>3</v>
      </c>
      <c r="C683" s="261" t="s">
        <v>171</v>
      </c>
      <c r="D683" s="295" t="s">
        <v>339</v>
      </c>
      <c r="E683" s="301" t="s">
        <v>302</v>
      </c>
      <c r="F683" s="155" t="s">
        <v>181</v>
      </c>
      <c r="G683" s="291" t="s">
        <v>394</v>
      </c>
      <c r="H683" s="291" t="s">
        <v>158</v>
      </c>
      <c r="I683" s="183" t="s">
        <v>273</v>
      </c>
      <c r="J683" s="293" t="s">
        <v>365</v>
      </c>
      <c r="K683" s="46" t="s">
        <v>197</v>
      </c>
      <c r="L683" s="387" t="s">
        <v>425</v>
      </c>
      <c r="M683" s="302" t="s">
        <v>166</v>
      </c>
      <c r="N683" s="155" t="s">
        <v>180</v>
      </c>
      <c r="O683" s="46" t="s">
        <v>196</v>
      </c>
      <c r="P683" s="276" t="s">
        <v>300</v>
      </c>
      <c r="Q683" s="261" t="s">
        <v>167</v>
      </c>
      <c r="R683" s="299" t="s">
        <v>426</v>
      </c>
      <c r="S683" s="261" t="s">
        <v>169</v>
      </c>
      <c r="T683" s="37"/>
      <c r="U683" s="37"/>
      <c r="V683" s="37"/>
      <c r="W683" s="37"/>
      <c r="X683" s="37"/>
      <c r="Y683" s="37"/>
      <c r="Z683" s="29">
        <v>3</v>
      </c>
    </row>
    <row r="684" spans="1:26" x14ac:dyDescent="0.25">
      <c r="A684" s="228" t="s">
        <v>212</v>
      </c>
      <c r="B684" s="29">
        <v>4</v>
      </c>
      <c r="C684" s="301" t="s">
        <v>172</v>
      </c>
      <c r="D684" s="303" t="s">
        <v>30</v>
      </c>
      <c r="E684" s="301" t="s">
        <v>303</v>
      </c>
      <c r="F684" s="261" t="s">
        <v>171</v>
      </c>
      <c r="G684" s="306" t="s">
        <v>143</v>
      </c>
      <c r="H684" s="262" t="s">
        <v>178</v>
      </c>
      <c r="I684" s="292" t="s">
        <v>392</v>
      </c>
      <c r="J684" s="292" t="s">
        <v>283</v>
      </c>
      <c r="K684" s="292" t="s">
        <v>393</v>
      </c>
      <c r="L684" s="183" t="s">
        <v>273</v>
      </c>
      <c r="M684" s="303" t="s">
        <v>182</v>
      </c>
      <c r="N684" s="261" t="s">
        <v>168</v>
      </c>
      <c r="O684" s="387" t="s">
        <v>425</v>
      </c>
      <c r="P684" s="262" t="s">
        <v>174</v>
      </c>
      <c r="Q684" s="261" t="s">
        <v>165</v>
      </c>
      <c r="R684" s="155" t="s">
        <v>180</v>
      </c>
      <c r="S684" s="155" t="s">
        <v>181</v>
      </c>
      <c r="T684" s="37"/>
      <c r="U684" s="37"/>
      <c r="V684" s="37"/>
      <c r="W684" s="37"/>
      <c r="X684" s="37"/>
      <c r="Y684" s="37"/>
      <c r="Z684" s="29">
        <v>4</v>
      </c>
    </row>
    <row r="685" spans="1:26" x14ac:dyDescent="0.25">
      <c r="A685" s="228" t="s">
        <v>212</v>
      </c>
      <c r="B685" s="29">
        <v>5</v>
      </c>
      <c r="C685" s="301" t="s">
        <v>173</v>
      </c>
      <c r="D685" s="261" t="s">
        <v>165</v>
      </c>
      <c r="E685" s="303" t="s">
        <v>182</v>
      </c>
      <c r="F685" s="262" t="s">
        <v>174</v>
      </c>
      <c r="G685" s="262" t="s">
        <v>178</v>
      </c>
      <c r="H685" s="261" t="s">
        <v>169</v>
      </c>
      <c r="I685" s="46" t="s">
        <v>196</v>
      </c>
      <c r="J685" s="46" t="s">
        <v>197</v>
      </c>
      <c r="K685" s="155" t="s">
        <v>181</v>
      </c>
      <c r="L685" s="155" t="s">
        <v>180</v>
      </c>
      <c r="M685" s="306" t="s">
        <v>141</v>
      </c>
      <c r="N685" s="387" t="s">
        <v>425</v>
      </c>
      <c r="O685" s="301" t="s">
        <v>302</v>
      </c>
      <c r="P685" s="289" t="s">
        <v>438</v>
      </c>
      <c r="Q685" s="291" t="s">
        <v>391</v>
      </c>
      <c r="R685" s="291" t="s">
        <v>367</v>
      </c>
      <c r="S685" s="380" t="s">
        <v>452</v>
      </c>
      <c r="T685" s="37"/>
      <c r="U685" s="37"/>
      <c r="V685" s="37"/>
      <c r="W685" s="37"/>
      <c r="X685" s="37"/>
      <c r="Y685" s="37"/>
      <c r="Z685" s="29">
        <v>5</v>
      </c>
    </row>
    <row r="686" spans="1:26" x14ac:dyDescent="0.25">
      <c r="A686" s="228" t="s">
        <v>212</v>
      </c>
      <c r="B686" s="29">
        <v>6</v>
      </c>
      <c r="C686" s="303" t="s">
        <v>30</v>
      </c>
      <c r="D686" s="261" t="s">
        <v>167</v>
      </c>
      <c r="E686" s="307" t="s">
        <v>431</v>
      </c>
      <c r="F686" s="262" t="s">
        <v>175</v>
      </c>
      <c r="G686" s="302" t="s">
        <v>166</v>
      </c>
      <c r="H686" s="261" t="s">
        <v>168</v>
      </c>
      <c r="I686" s="155" t="s">
        <v>181</v>
      </c>
      <c r="J686" s="183" t="s">
        <v>273</v>
      </c>
      <c r="K686" s="301" t="s">
        <v>176</v>
      </c>
      <c r="L686" s="306" t="s">
        <v>141</v>
      </c>
      <c r="M686" s="387" t="s">
        <v>425</v>
      </c>
      <c r="N686" s="299" t="s">
        <v>427</v>
      </c>
      <c r="O686" s="291" t="s">
        <v>385</v>
      </c>
      <c r="P686" s="291" t="s">
        <v>394</v>
      </c>
      <c r="Q686" s="392" t="s">
        <v>446</v>
      </c>
      <c r="R686" s="306" t="s">
        <v>142</v>
      </c>
      <c r="S686" s="46" t="s">
        <v>163</v>
      </c>
      <c r="T686" s="65"/>
      <c r="U686" s="65"/>
      <c r="V686" s="65"/>
      <c r="W686" s="65"/>
      <c r="X686" s="65"/>
      <c r="Y686" s="65"/>
      <c r="Z686" s="29">
        <v>6</v>
      </c>
    </row>
    <row r="687" spans="1:26" x14ac:dyDescent="0.25">
      <c r="A687" s="228" t="s">
        <v>212</v>
      </c>
      <c r="B687" s="29">
        <v>7</v>
      </c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48" t="s">
        <v>199</v>
      </c>
      <c r="O687" s="65"/>
      <c r="P687" s="48" t="s">
        <v>198</v>
      </c>
      <c r="Q687" s="65"/>
      <c r="R687" s="65"/>
      <c r="S687" s="65"/>
      <c r="T687" s="65"/>
      <c r="U687" s="65"/>
      <c r="V687" s="65"/>
      <c r="W687" s="65"/>
      <c r="X687" s="65"/>
      <c r="Y687" s="65"/>
      <c r="Z687" s="29">
        <v>7</v>
      </c>
    </row>
    <row r="688" spans="1:26" x14ac:dyDescent="0.25">
      <c r="A688" s="229" t="s">
        <v>213</v>
      </c>
      <c r="B688" s="29">
        <v>1</v>
      </c>
      <c r="C688" s="303" t="s">
        <v>30</v>
      </c>
      <c r="D688" s="306" t="s">
        <v>142</v>
      </c>
      <c r="E688" s="303" t="s">
        <v>182</v>
      </c>
      <c r="F688" s="65" t="s">
        <v>227</v>
      </c>
      <c r="G688" s="293" t="s">
        <v>371</v>
      </c>
      <c r="H688" s="306" t="s">
        <v>143</v>
      </c>
      <c r="I688" s="48" t="s">
        <v>198</v>
      </c>
      <c r="J688" s="48" t="s">
        <v>199</v>
      </c>
      <c r="K688" s="155" t="s">
        <v>181</v>
      </c>
      <c r="L688" s="299" t="s">
        <v>426</v>
      </c>
      <c r="M688" s="299" t="s">
        <v>427</v>
      </c>
      <c r="N688" s="306" t="s">
        <v>141</v>
      </c>
      <c r="O688" s="43" t="s">
        <v>95</v>
      </c>
      <c r="P688" s="262" t="s">
        <v>174</v>
      </c>
      <c r="Q688" s="262" t="s">
        <v>179</v>
      </c>
      <c r="R688" s="155" t="s">
        <v>180</v>
      </c>
      <c r="S688" s="34" t="s">
        <v>91</v>
      </c>
      <c r="T688" s="291" t="s">
        <v>389</v>
      </c>
      <c r="U688" s="291" t="s">
        <v>366</v>
      </c>
      <c r="V688" s="37"/>
      <c r="W688" s="37"/>
      <c r="X688" s="37"/>
      <c r="Y688" s="37"/>
      <c r="Z688" s="29">
        <v>1</v>
      </c>
    </row>
    <row r="689" spans="1:26" x14ac:dyDescent="0.25">
      <c r="A689" s="229" t="s">
        <v>213</v>
      </c>
      <c r="B689" s="29">
        <v>2</v>
      </c>
      <c r="C689" s="48" t="s">
        <v>198</v>
      </c>
      <c r="D689" s="303" t="s">
        <v>30</v>
      </c>
      <c r="E689" s="43" t="s">
        <v>96</v>
      </c>
      <c r="F689" s="65" t="s">
        <v>227</v>
      </c>
      <c r="G689" s="292" t="s">
        <v>293</v>
      </c>
      <c r="H689" s="292" t="s">
        <v>158</v>
      </c>
      <c r="I689" s="262" t="s">
        <v>178</v>
      </c>
      <c r="J689" s="306" t="s">
        <v>143</v>
      </c>
      <c r="K689" s="48" t="s">
        <v>199</v>
      </c>
      <c r="L689" s="155" t="s">
        <v>180</v>
      </c>
      <c r="M689" s="303" t="s">
        <v>182</v>
      </c>
      <c r="N689" s="301" t="s">
        <v>302</v>
      </c>
      <c r="O689" s="276" t="s">
        <v>300</v>
      </c>
      <c r="P689" s="262" t="s">
        <v>175</v>
      </c>
      <c r="Q689" s="380" t="s">
        <v>452</v>
      </c>
      <c r="R689" s="387" t="s">
        <v>425</v>
      </c>
      <c r="S689" s="155" t="s">
        <v>181</v>
      </c>
      <c r="T689" s="37"/>
      <c r="U689" s="37"/>
      <c r="V689" s="290" t="s">
        <v>435</v>
      </c>
      <c r="W689" s="37"/>
      <c r="X689" s="37"/>
      <c r="Y689" s="37"/>
      <c r="Z689" s="29">
        <v>2</v>
      </c>
    </row>
    <row r="690" spans="1:26" x14ac:dyDescent="0.25">
      <c r="A690" s="229" t="s">
        <v>213</v>
      </c>
      <c r="B690" s="29">
        <v>3</v>
      </c>
      <c r="C690" s="306" t="s">
        <v>142</v>
      </c>
      <c r="D690" s="301" t="s">
        <v>172</v>
      </c>
      <c r="E690" s="295" t="s">
        <v>339</v>
      </c>
      <c r="F690" s="293" t="s">
        <v>440</v>
      </c>
      <c r="G690" s="48" t="s">
        <v>198</v>
      </c>
      <c r="H690" s="303" t="s">
        <v>182</v>
      </c>
      <c r="I690" s="299" t="s">
        <v>426</v>
      </c>
      <c r="J690" s="155" t="s">
        <v>180</v>
      </c>
      <c r="K690" s="301" t="s">
        <v>176</v>
      </c>
      <c r="L690" s="306" t="s">
        <v>141</v>
      </c>
      <c r="M690" s="65" t="s">
        <v>227</v>
      </c>
      <c r="N690" s="183" t="s">
        <v>273</v>
      </c>
      <c r="O690" s="301" t="s">
        <v>302</v>
      </c>
      <c r="P690" s="155" t="s">
        <v>181</v>
      </c>
      <c r="Q690" s="43" t="s">
        <v>95</v>
      </c>
      <c r="R690" s="262" t="s">
        <v>175</v>
      </c>
      <c r="S690" s="387" t="s">
        <v>425</v>
      </c>
      <c r="T690" s="37"/>
      <c r="U690" s="37"/>
      <c r="V690" s="37"/>
      <c r="W690" s="291" t="s">
        <v>389</v>
      </c>
      <c r="X690" s="291" t="s">
        <v>367</v>
      </c>
      <c r="Y690" s="291" t="s">
        <v>394</v>
      </c>
      <c r="Z690" s="29">
        <v>3</v>
      </c>
    </row>
    <row r="691" spans="1:26" x14ac:dyDescent="0.25">
      <c r="A691" s="229" t="s">
        <v>213</v>
      </c>
      <c r="B691" s="29">
        <v>4</v>
      </c>
      <c r="C691" s="291" t="s">
        <v>364</v>
      </c>
      <c r="D691" s="291" t="s">
        <v>404</v>
      </c>
      <c r="E691" s="290" t="s">
        <v>367</v>
      </c>
      <c r="F691" s="46" t="s">
        <v>196</v>
      </c>
      <c r="G691" s="303" t="s">
        <v>182</v>
      </c>
      <c r="H691" s="294" t="s">
        <v>64</v>
      </c>
      <c r="I691" s="155" t="s">
        <v>181</v>
      </c>
      <c r="J691" s="262" t="s">
        <v>178</v>
      </c>
      <c r="K691" s="301" t="s">
        <v>177</v>
      </c>
      <c r="L691" s="262" t="s">
        <v>174</v>
      </c>
      <c r="M691" s="43" t="s">
        <v>95</v>
      </c>
      <c r="N691" s="299" t="s">
        <v>427</v>
      </c>
      <c r="O691" s="301" t="s">
        <v>303</v>
      </c>
      <c r="P691" s="306" t="s">
        <v>142</v>
      </c>
      <c r="Q691" s="382" t="s">
        <v>449</v>
      </c>
      <c r="R691" s="66" t="s">
        <v>103</v>
      </c>
      <c r="S691" s="381" t="s">
        <v>453</v>
      </c>
      <c r="T691" s="37"/>
      <c r="U691" s="37"/>
      <c r="V691" s="37"/>
      <c r="W691" s="37"/>
      <c r="X691" s="37"/>
      <c r="Y691" s="37"/>
      <c r="Z691" s="29">
        <v>4</v>
      </c>
    </row>
    <row r="692" spans="1:26" x14ac:dyDescent="0.25">
      <c r="A692" s="229" t="s">
        <v>213</v>
      </c>
      <c r="B692" s="29">
        <v>5</v>
      </c>
      <c r="C692" s="301" t="s">
        <v>172</v>
      </c>
      <c r="D692" s="308" t="s">
        <v>432</v>
      </c>
      <c r="E692" s="301" t="s">
        <v>302</v>
      </c>
      <c r="F692" s="292" t="s">
        <v>441</v>
      </c>
      <c r="G692" s="306" t="s">
        <v>143</v>
      </c>
      <c r="H692" s="65" t="s">
        <v>227</v>
      </c>
      <c r="I692" s="276" t="s">
        <v>300</v>
      </c>
      <c r="J692" s="262" t="s">
        <v>179</v>
      </c>
      <c r="K692" s="387" t="s">
        <v>425</v>
      </c>
      <c r="L692" s="46" t="s">
        <v>196</v>
      </c>
      <c r="M692" s="301" t="s">
        <v>174</v>
      </c>
      <c r="N692" s="46" t="s">
        <v>197</v>
      </c>
      <c r="O692" s="155" t="s">
        <v>181</v>
      </c>
      <c r="P692" s="43" t="s">
        <v>95</v>
      </c>
      <c r="Q692" s="381" t="s">
        <v>477</v>
      </c>
      <c r="R692" s="183" t="s">
        <v>273</v>
      </c>
      <c r="S692" s="306" t="s">
        <v>142</v>
      </c>
      <c r="T692" s="37"/>
      <c r="U692" s="37"/>
      <c r="V692" s="37"/>
      <c r="W692" s="37"/>
      <c r="X692" s="37"/>
      <c r="Y692" s="37"/>
      <c r="Z692" s="29">
        <v>5</v>
      </c>
    </row>
    <row r="693" spans="1:26" x14ac:dyDescent="0.25">
      <c r="A693" s="229" t="s">
        <v>213</v>
      </c>
      <c r="B693" s="29">
        <v>6</v>
      </c>
      <c r="C693" s="65"/>
      <c r="D693" s="65"/>
      <c r="E693" s="65"/>
      <c r="F693" s="155" t="s">
        <v>181</v>
      </c>
      <c r="G693" s="276" t="s">
        <v>300</v>
      </c>
      <c r="H693" s="294" t="s">
        <v>310</v>
      </c>
      <c r="I693" s="291" t="s">
        <v>392</v>
      </c>
      <c r="J693" s="291" t="s">
        <v>437</v>
      </c>
      <c r="K693" s="291" t="s">
        <v>393</v>
      </c>
      <c r="L693" s="183" t="s">
        <v>273</v>
      </c>
      <c r="M693" s="262" t="s">
        <v>175</v>
      </c>
      <c r="N693" s="155" t="s">
        <v>180</v>
      </c>
      <c r="O693" s="387" t="s">
        <v>425</v>
      </c>
      <c r="P693" s="46" t="s">
        <v>196</v>
      </c>
      <c r="Q693" s="306" t="s">
        <v>142</v>
      </c>
      <c r="R693" s="65"/>
      <c r="S693" s="381" t="s">
        <v>93</v>
      </c>
      <c r="T693" s="65"/>
      <c r="U693" s="65"/>
      <c r="V693" s="65"/>
      <c r="W693" s="65"/>
      <c r="X693" s="65"/>
      <c r="Y693" s="65"/>
      <c r="Z693" s="29">
        <v>6</v>
      </c>
    </row>
    <row r="694" spans="1:26" x14ac:dyDescent="0.25">
      <c r="A694" s="229" t="s">
        <v>213</v>
      </c>
      <c r="B694" s="29">
        <v>7</v>
      </c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48" t="s">
        <v>199</v>
      </c>
      <c r="N694" s="65"/>
      <c r="O694" s="65"/>
      <c r="P694" s="65"/>
      <c r="Q694" s="48" t="s">
        <v>198</v>
      </c>
      <c r="R694" s="65"/>
      <c r="S694" s="65"/>
      <c r="T694" s="65"/>
      <c r="U694" s="65"/>
      <c r="V694" s="65"/>
      <c r="W694" s="65"/>
      <c r="X694" s="65"/>
      <c r="Y694" s="65"/>
      <c r="Z694" s="29">
        <v>7</v>
      </c>
    </row>
    <row r="695" spans="1:26" x14ac:dyDescent="0.25">
      <c r="A695" s="230" t="s">
        <v>214</v>
      </c>
      <c r="B695" s="29">
        <v>1</v>
      </c>
      <c r="C695" s="46" t="s">
        <v>196</v>
      </c>
      <c r="D695" s="43" t="s">
        <v>96</v>
      </c>
      <c r="E695" s="307" t="s">
        <v>431</v>
      </c>
      <c r="F695" s="262" t="s">
        <v>174</v>
      </c>
      <c r="G695" s="65" t="s">
        <v>227</v>
      </c>
      <c r="H695" s="301" t="s">
        <v>178</v>
      </c>
      <c r="I695" s="261" t="s">
        <v>170</v>
      </c>
      <c r="J695" s="387" t="s">
        <v>425</v>
      </c>
      <c r="K695" s="46" t="s">
        <v>197</v>
      </c>
      <c r="L695" s="155" t="s">
        <v>180</v>
      </c>
      <c r="M695" s="293" t="s">
        <v>283</v>
      </c>
      <c r="N695" s="306" t="s">
        <v>141</v>
      </c>
      <c r="O695" s="155" t="s">
        <v>181</v>
      </c>
      <c r="P695" s="261" t="s">
        <v>169</v>
      </c>
      <c r="Q695" s="381" t="s">
        <v>451</v>
      </c>
      <c r="R695" s="261" t="s">
        <v>165</v>
      </c>
      <c r="S695" s="301" t="s">
        <v>176</v>
      </c>
      <c r="T695" s="37"/>
      <c r="U695" s="37"/>
      <c r="V695" s="37"/>
      <c r="W695" s="37"/>
      <c r="X695" s="37"/>
      <c r="Y695" s="37"/>
      <c r="Z695" s="29">
        <v>1</v>
      </c>
    </row>
    <row r="696" spans="1:26" x14ac:dyDescent="0.25">
      <c r="A696" s="230" t="s">
        <v>214</v>
      </c>
      <c r="B696" s="29">
        <v>2</v>
      </c>
      <c r="C696" s="43" t="s">
        <v>96</v>
      </c>
      <c r="D696" s="303" t="s">
        <v>30</v>
      </c>
      <c r="E696" s="303" t="s">
        <v>182</v>
      </c>
      <c r="F696" s="306" t="s">
        <v>141</v>
      </c>
      <c r="G696" s="65" t="s">
        <v>227</v>
      </c>
      <c r="H696" s="302" t="s">
        <v>169</v>
      </c>
      <c r="I696" s="46" t="s">
        <v>196</v>
      </c>
      <c r="J696" s="262" t="s">
        <v>178</v>
      </c>
      <c r="K696" s="261" t="s">
        <v>170</v>
      </c>
      <c r="L696" s="299" t="s">
        <v>426</v>
      </c>
      <c r="M696" s="292" t="s">
        <v>443</v>
      </c>
      <c r="N696" s="292" t="s">
        <v>394</v>
      </c>
      <c r="O696" s="306" t="s">
        <v>142</v>
      </c>
      <c r="P696" s="155" t="s">
        <v>181</v>
      </c>
      <c r="Q696" s="382" t="s">
        <v>449</v>
      </c>
      <c r="R696" s="261" t="s">
        <v>167</v>
      </c>
      <c r="S696" s="290" t="s">
        <v>204</v>
      </c>
      <c r="T696" s="37"/>
      <c r="U696" s="37"/>
      <c r="V696" s="37"/>
      <c r="W696" s="37"/>
      <c r="X696" s="37"/>
      <c r="Y696" s="37"/>
      <c r="Z696" s="29">
        <v>2</v>
      </c>
    </row>
    <row r="697" spans="1:26" x14ac:dyDescent="0.25">
      <c r="A697" s="230" t="s">
        <v>214</v>
      </c>
      <c r="B697" s="29">
        <v>3</v>
      </c>
      <c r="C697" s="261" t="s">
        <v>170</v>
      </c>
      <c r="D697" s="261" t="s">
        <v>167</v>
      </c>
      <c r="E697" s="306" t="s">
        <v>142</v>
      </c>
      <c r="F697" s="155" t="s">
        <v>181</v>
      </c>
      <c r="G697" s="303" t="s">
        <v>182</v>
      </c>
      <c r="H697" s="262" t="s">
        <v>179</v>
      </c>
      <c r="I697" s="387" t="s">
        <v>425</v>
      </c>
      <c r="J697" s="65" t="s">
        <v>227</v>
      </c>
      <c r="K697" s="276" t="s">
        <v>300</v>
      </c>
      <c r="L697" s="293" t="s">
        <v>282</v>
      </c>
      <c r="M697" s="262" t="s">
        <v>175</v>
      </c>
      <c r="N697" s="43" t="s">
        <v>95</v>
      </c>
      <c r="O697" s="291" t="s">
        <v>385</v>
      </c>
      <c r="P697" s="291" t="s">
        <v>394</v>
      </c>
      <c r="Q697" s="46" t="s">
        <v>163</v>
      </c>
      <c r="R697" s="155" t="s">
        <v>180</v>
      </c>
      <c r="S697" s="381" t="s">
        <v>453</v>
      </c>
      <c r="T697" s="37"/>
      <c r="U697" s="37"/>
      <c r="V697" s="37"/>
      <c r="W697" s="37"/>
      <c r="X697" s="37"/>
      <c r="Y697" s="37"/>
      <c r="Z697" s="29">
        <v>3</v>
      </c>
    </row>
    <row r="698" spans="1:26" x14ac:dyDescent="0.25">
      <c r="A698" s="230" t="s">
        <v>214</v>
      </c>
      <c r="B698" s="29">
        <v>4</v>
      </c>
      <c r="C698" s="303" t="s">
        <v>30</v>
      </c>
      <c r="D698" s="307" t="s">
        <v>431</v>
      </c>
      <c r="E698" s="261" t="s">
        <v>167</v>
      </c>
      <c r="F698" s="261" t="s">
        <v>170</v>
      </c>
      <c r="G698" s="291" t="s">
        <v>394</v>
      </c>
      <c r="H698" s="291" t="s">
        <v>158</v>
      </c>
      <c r="I698" s="306" t="s">
        <v>141</v>
      </c>
      <c r="J698" s="65" t="s">
        <v>227</v>
      </c>
      <c r="K698" s="155" t="s">
        <v>181</v>
      </c>
      <c r="L698" s="293" t="s">
        <v>397</v>
      </c>
      <c r="M698" s="301" t="s">
        <v>174</v>
      </c>
      <c r="N698" s="155" t="s">
        <v>180</v>
      </c>
      <c r="O698" s="43" t="s">
        <v>95</v>
      </c>
      <c r="P698" s="387" t="s">
        <v>425</v>
      </c>
      <c r="Q698" s="380" t="s">
        <v>452</v>
      </c>
      <c r="R698" s="46" t="s">
        <v>163</v>
      </c>
      <c r="S698" s="302" t="s">
        <v>169</v>
      </c>
      <c r="T698" s="37"/>
      <c r="U698" s="37"/>
      <c r="V698" s="37"/>
      <c r="W698" s="37"/>
      <c r="X698" s="37"/>
      <c r="Y698" s="37"/>
      <c r="Z698" s="29">
        <v>4</v>
      </c>
    </row>
    <row r="699" spans="1:26" x14ac:dyDescent="0.25">
      <c r="A699" s="230" t="s">
        <v>214</v>
      </c>
      <c r="B699" s="29">
        <v>5</v>
      </c>
      <c r="C699" s="291" t="s">
        <v>364</v>
      </c>
      <c r="D699" s="291" t="s">
        <v>404</v>
      </c>
      <c r="E699" s="290" t="s">
        <v>367</v>
      </c>
      <c r="F699" s="48" t="s">
        <v>198</v>
      </c>
      <c r="G699" s="262" t="s">
        <v>179</v>
      </c>
      <c r="H699" s="303" t="s">
        <v>182</v>
      </c>
      <c r="I699" s="155" t="s">
        <v>181</v>
      </c>
      <c r="J699" s="276" t="s">
        <v>300</v>
      </c>
      <c r="K699" s="302" t="s">
        <v>171</v>
      </c>
      <c r="L699" s="301" t="s">
        <v>175</v>
      </c>
      <c r="M699" s="46" t="s">
        <v>197</v>
      </c>
      <c r="N699" s="294" t="s">
        <v>64</v>
      </c>
      <c r="O699" s="261" t="s">
        <v>168</v>
      </c>
      <c r="P699" s="43" t="s">
        <v>95</v>
      </c>
      <c r="Q699" s="383" t="s">
        <v>450</v>
      </c>
      <c r="R699" s="306" t="s">
        <v>142</v>
      </c>
      <c r="S699" s="380" t="s">
        <v>452</v>
      </c>
      <c r="T699" s="65"/>
      <c r="U699" s="65"/>
      <c r="V699" s="65"/>
      <c r="W699" s="65"/>
      <c r="X699" s="65"/>
      <c r="Y699" s="65"/>
      <c r="Z699" s="29">
        <v>5</v>
      </c>
    </row>
    <row r="700" spans="1:26" x14ac:dyDescent="0.25">
      <c r="A700" s="230" t="s">
        <v>214</v>
      </c>
      <c r="B700" s="29">
        <v>6</v>
      </c>
      <c r="C700" s="65"/>
      <c r="D700" s="65"/>
      <c r="E700" s="65"/>
      <c r="F700" s="290" t="s">
        <v>436</v>
      </c>
      <c r="G700" s="262" t="s">
        <v>178</v>
      </c>
      <c r="H700" s="46" t="s">
        <v>197</v>
      </c>
      <c r="I700" s="302" t="s">
        <v>171</v>
      </c>
      <c r="J700" s="155" t="s">
        <v>180</v>
      </c>
      <c r="K700" s="387" t="s">
        <v>425</v>
      </c>
      <c r="L700" s="43" t="s">
        <v>95</v>
      </c>
      <c r="M700" s="303" t="s">
        <v>182</v>
      </c>
      <c r="N700" s="294" t="s">
        <v>310</v>
      </c>
      <c r="O700" s="261" t="s">
        <v>169</v>
      </c>
      <c r="P700" s="183" t="s">
        <v>273</v>
      </c>
      <c r="Q700" s="261" t="s">
        <v>167</v>
      </c>
      <c r="R700" s="65"/>
      <c r="S700" s="155" t="s">
        <v>181</v>
      </c>
      <c r="T700" s="65"/>
      <c r="U700" s="65"/>
      <c r="V700" s="65"/>
      <c r="W700" s="65"/>
      <c r="X700" s="65"/>
      <c r="Y700" s="65"/>
      <c r="Z700" s="29">
        <v>6</v>
      </c>
    </row>
    <row r="701" spans="1:26" x14ac:dyDescent="0.25">
      <c r="A701" s="230" t="s">
        <v>214</v>
      </c>
      <c r="B701" s="29">
        <v>7</v>
      </c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383" t="s">
        <v>88</v>
      </c>
      <c r="O701" s="48" t="s">
        <v>198</v>
      </c>
      <c r="P701" s="65"/>
      <c r="Q701" s="65"/>
      <c r="R701" s="65"/>
      <c r="S701" s="308" t="s">
        <v>199</v>
      </c>
      <c r="T701" s="65"/>
      <c r="U701" s="65"/>
      <c r="V701" s="65"/>
      <c r="W701" s="65"/>
      <c r="X701" s="65"/>
      <c r="Y701" s="65"/>
      <c r="Z701" s="29">
        <v>7</v>
      </c>
    </row>
    <row r="703" spans="1:26" x14ac:dyDescent="0.25">
      <c r="A703" s="320">
        <v>2501</v>
      </c>
      <c r="B703" s="343"/>
      <c r="C703" s="344">
        <v>45661</v>
      </c>
      <c r="D703" s="345">
        <v>0.94930555555555562</v>
      </c>
      <c r="E703" s="320" t="s">
        <v>529</v>
      </c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</row>
    <row r="705" spans="1:26" x14ac:dyDescent="0.25">
      <c r="A705" s="225" t="s">
        <v>2</v>
      </c>
      <c r="B705" s="37" t="s">
        <v>3</v>
      </c>
      <c r="C705" s="20" t="s">
        <v>73</v>
      </c>
      <c r="D705" s="20" t="s">
        <v>105</v>
      </c>
      <c r="E705" s="20" t="s">
        <v>267</v>
      </c>
      <c r="F705" s="21" t="s">
        <v>74</v>
      </c>
      <c r="G705" s="21" t="s">
        <v>248</v>
      </c>
      <c r="H705" s="21" t="s">
        <v>14</v>
      </c>
      <c r="I705" s="22" t="s">
        <v>75</v>
      </c>
      <c r="J705" s="22" t="s">
        <v>76</v>
      </c>
      <c r="K705" s="22" t="s">
        <v>15</v>
      </c>
      <c r="L705" s="23" t="s">
        <v>77</v>
      </c>
      <c r="M705" s="23" t="s">
        <v>78</v>
      </c>
      <c r="N705" s="23" t="s">
        <v>268</v>
      </c>
      <c r="O705" s="24" t="s">
        <v>79</v>
      </c>
      <c r="P705" s="24" t="s">
        <v>80</v>
      </c>
      <c r="Q705" s="25" t="s">
        <v>81</v>
      </c>
      <c r="R705" s="25" t="s">
        <v>422</v>
      </c>
      <c r="S705" s="26" t="s">
        <v>82</v>
      </c>
      <c r="T705" s="64" t="s">
        <v>154</v>
      </c>
      <c r="U705" s="64" t="s">
        <v>155</v>
      </c>
      <c r="V705" s="64" t="s">
        <v>157</v>
      </c>
      <c r="W705" s="63" t="s">
        <v>156</v>
      </c>
      <c r="X705" s="63" t="s">
        <v>215</v>
      </c>
      <c r="Y705" s="63" t="s">
        <v>216</v>
      </c>
      <c r="Z705" s="37" t="s">
        <v>3</v>
      </c>
    </row>
    <row r="706" spans="1:26" x14ac:dyDescent="0.25">
      <c r="A706" s="226" t="s">
        <v>210</v>
      </c>
      <c r="B706" s="29">
        <v>1</v>
      </c>
      <c r="C706" s="305" t="s">
        <v>99</v>
      </c>
      <c r="D706" s="303" t="s">
        <v>30</v>
      </c>
      <c r="E706" s="261" t="s">
        <v>165</v>
      </c>
      <c r="F706" s="261" t="s">
        <v>171</v>
      </c>
      <c r="G706" s="46" t="s">
        <v>196</v>
      </c>
      <c r="H706" s="303" t="s">
        <v>182</v>
      </c>
      <c r="I706" s="65" t="s">
        <v>227</v>
      </c>
      <c r="J706" s="155" t="s">
        <v>180</v>
      </c>
      <c r="K706" s="43" t="s">
        <v>95</v>
      </c>
      <c r="L706" s="290" t="s">
        <v>204</v>
      </c>
      <c r="M706" s="46" t="s">
        <v>197</v>
      </c>
      <c r="N706" s="261" t="s">
        <v>169</v>
      </c>
      <c r="O706" s="299" t="s">
        <v>427</v>
      </c>
      <c r="P706" s="183" t="s">
        <v>273</v>
      </c>
      <c r="Q706" s="391" t="s">
        <v>413</v>
      </c>
      <c r="R706" s="289" t="s">
        <v>439</v>
      </c>
      <c r="S706" s="155" t="s">
        <v>181</v>
      </c>
      <c r="T706" s="37"/>
      <c r="U706" s="37"/>
      <c r="V706" s="290" t="s">
        <v>435</v>
      </c>
      <c r="W706" s="389"/>
      <c r="X706" s="389"/>
      <c r="Y706" s="37"/>
      <c r="Z706" s="29">
        <v>1</v>
      </c>
    </row>
    <row r="707" spans="1:26" x14ac:dyDescent="0.25">
      <c r="A707" s="226" t="s">
        <v>210</v>
      </c>
      <c r="B707" s="29">
        <v>2</v>
      </c>
      <c r="C707" s="303" t="s">
        <v>30</v>
      </c>
      <c r="D707" s="305" t="s">
        <v>99</v>
      </c>
      <c r="E707" s="261" t="s">
        <v>167</v>
      </c>
      <c r="F707" s="302" t="s">
        <v>170</v>
      </c>
      <c r="G707" s="303" t="s">
        <v>182</v>
      </c>
      <c r="H707" s="43" t="s">
        <v>95</v>
      </c>
      <c r="I707" s="65" t="s">
        <v>227</v>
      </c>
      <c r="J707" s="46" t="s">
        <v>197</v>
      </c>
      <c r="K707" s="155" t="s">
        <v>181</v>
      </c>
      <c r="L707" s="276" t="s">
        <v>300</v>
      </c>
      <c r="M707" s="302" t="s">
        <v>166</v>
      </c>
      <c r="N707" s="261" t="s">
        <v>168</v>
      </c>
      <c r="O707" s="46" t="s">
        <v>196</v>
      </c>
      <c r="P707" s="299" t="s">
        <v>427</v>
      </c>
      <c r="Q707" s="391" t="s">
        <v>444</v>
      </c>
      <c r="R707" s="387" t="s">
        <v>425</v>
      </c>
      <c r="S707" s="306" t="s">
        <v>142</v>
      </c>
      <c r="T707" s="291" t="s">
        <v>389</v>
      </c>
      <c r="U707" s="291" t="s">
        <v>366</v>
      </c>
      <c r="V707" s="37"/>
      <c r="W707" s="37"/>
      <c r="X707" s="37"/>
      <c r="Y707" s="37"/>
      <c r="Z707" s="29">
        <v>2</v>
      </c>
    </row>
    <row r="708" spans="1:26" x14ac:dyDescent="0.25">
      <c r="A708" s="226" t="s">
        <v>210</v>
      </c>
      <c r="B708" s="29">
        <v>3</v>
      </c>
      <c r="C708" s="261" t="s">
        <v>171</v>
      </c>
      <c r="D708" s="261" t="s">
        <v>167</v>
      </c>
      <c r="E708" s="303" t="s">
        <v>182</v>
      </c>
      <c r="F708" s="155" t="s">
        <v>181</v>
      </c>
      <c r="G708" s="43" t="s">
        <v>95</v>
      </c>
      <c r="H708" s="261" t="s">
        <v>168</v>
      </c>
      <c r="I708" s="292" t="s">
        <v>293</v>
      </c>
      <c r="J708" s="292" t="s">
        <v>437</v>
      </c>
      <c r="K708" s="292" t="s">
        <v>393</v>
      </c>
      <c r="L708" s="65" t="s">
        <v>227</v>
      </c>
      <c r="M708" s="302" t="s">
        <v>164</v>
      </c>
      <c r="N708" s="276" t="s">
        <v>300</v>
      </c>
      <c r="O708" s="306" t="s">
        <v>142</v>
      </c>
      <c r="P708" s="46" t="s">
        <v>196</v>
      </c>
      <c r="Q708" s="383" t="s">
        <v>450</v>
      </c>
      <c r="R708" s="308" t="s">
        <v>199</v>
      </c>
      <c r="S708" s="297" t="s">
        <v>454</v>
      </c>
      <c r="T708" s="389"/>
      <c r="U708" s="389"/>
      <c r="V708" s="389"/>
      <c r="W708" s="37"/>
      <c r="X708" s="37"/>
      <c r="Y708" s="37"/>
      <c r="Z708" s="29">
        <v>3</v>
      </c>
    </row>
    <row r="709" spans="1:26" x14ac:dyDescent="0.25">
      <c r="A709" s="226" t="s">
        <v>210</v>
      </c>
      <c r="B709" s="29">
        <v>4</v>
      </c>
      <c r="C709" s="261" t="s">
        <v>170</v>
      </c>
      <c r="D709" s="261" t="s">
        <v>165</v>
      </c>
      <c r="E709" s="307" t="s">
        <v>431</v>
      </c>
      <c r="F709" s="46" t="s">
        <v>196</v>
      </c>
      <c r="G709" s="302" t="s">
        <v>166</v>
      </c>
      <c r="H709" s="306" t="s">
        <v>143</v>
      </c>
      <c r="I709" s="155" t="s">
        <v>181</v>
      </c>
      <c r="J709" s="43" t="s">
        <v>95</v>
      </c>
      <c r="K709" s="294" t="s">
        <v>64</v>
      </c>
      <c r="L709" s="155" t="s">
        <v>180</v>
      </c>
      <c r="M709" s="276" t="s">
        <v>300</v>
      </c>
      <c r="N709" s="46" t="s">
        <v>197</v>
      </c>
      <c r="O709" s="261" t="s">
        <v>168</v>
      </c>
      <c r="P709" s="306" t="s">
        <v>142</v>
      </c>
      <c r="Q709" s="66" t="s">
        <v>103</v>
      </c>
      <c r="R709" s="183" t="s">
        <v>273</v>
      </c>
      <c r="S709" s="387" t="s">
        <v>425</v>
      </c>
      <c r="T709" s="37"/>
      <c r="U709" s="37"/>
      <c r="V709" s="37"/>
      <c r="W709" s="291" t="s">
        <v>389</v>
      </c>
      <c r="X709" s="291" t="s">
        <v>367</v>
      </c>
      <c r="Y709" s="291" t="s">
        <v>394</v>
      </c>
      <c r="Z709" s="29">
        <v>4</v>
      </c>
    </row>
    <row r="710" spans="1:26" x14ac:dyDescent="0.25">
      <c r="A710" s="226" t="s">
        <v>210</v>
      </c>
      <c r="B710" s="29">
        <v>5</v>
      </c>
      <c r="C710" s="46" t="s">
        <v>196</v>
      </c>
      <c r="D710" s="307" t="s">
        <v>431</v>
      </c>
      <c r="E710" s="305" t="s">
        <v>99</v>
      </c>
      <c r="F710" s="43" t="s">
        <v>95</v>
      </c>
      <c r="G710" s="302" t="s">
        <v>164</v>
      </c>
      <c r="H710" s="46" t="s">
        <v>197</v>
      </c>
      <c r="I710" s="293" t="s">
        <v>442</v>
      </c>
      <c r="J710" s="261" t="s">
        <v>170</v>
      </c>
      <c r="K710" s="65" t="s">
        <v>227</v>
      </c>
      <c r="L710" s="302" t="s">
        <v>165</v>
      </c>
      <c r="M710" s="303" t="s">
        <v>182</v>
      </c>
      <c r="N710" s="155" t="s">
        <v>180</v>
      </c>
      <c r="O710" s="155" t="s">
        <v>181</v>
      </c>
      <c r="P710" s="261" t="s">
        <v>168</v>
      </c>
      <c r="Q710" s="291" t="s">
        <v>391</v>
      </c>
      <c r="R710" s="291" t="s">
        <v>367</v>
      </c>
      <c r="S710" s="388" t="s">
        <v>445</v>
      </c>
      <c r="T710" s="37"/>
      <c r="U710" s="37"/>
      <c r="V710" s="37"/>
      <c r="W710" s="37"/>
      <c r="X710" s="37"/>
      <c r="Y710" s="37"/>
      <c r="Z710" s="29">
        <v>5</v>
      </c>
    </row>
    <row r="711" spans="1:26" x14ac:dyDescent="0.25">
      <c r="A711" s="226" t="s">
        <v>210</v>
      </c>
      <c r="B711" s="29">
        <v>6</v>
      </c>
      <c r="C711" s="65"/>
      <c r="D711" s="65"/>
      <c r="E711" s="65"/>
      <c r="F711" s="65"/>
      <c r="G711" s="65"/>
      <c r="H711" s="65"/>
      <c r="I711" s="43" t="s">
        <v>95</v>
      </c>
      <c r="J711" s="183" t="s">
        <v>273</v>
      </c>
      <c r="K711" s="294" t="s">
        <v>310</v>
      </c>
      <c r="L711" s="261" t="s">
        <v>167</v>
      </c>
      <c r="M711" s="291" t="s">
        <v>407</v>
      </c>
      <c r="N711" s="291" t="s">
        <v>394</v>
      </c>
      <c r="O711" s="261" t="s">
        <v>169</v>
      </c>
      <c r="P711" s="155" t="s">
        <v>181</v>
      </c>
      <c r="Q711" s="388" t="s">
        <v>445</v>
      </c>
      <c r="R711" s="65"/>
      <c r="S711" s="46" t="s">
        <v>163</v>
      </c>
      <c r="T711" s="65"/>
      <c r="U711" s="65"/>
      <c r="V711" s="65"/>
      <c r="W711" s="65"/>
      <c r="X711" s="65"/>
      <c r="Y711" s="65"/>
      <c r="Z711" s="29">
        <v>6</v>
      </c>
    </row>
    <row r="712" spans="1:26" x14ac:dyDescent="0.25">
      <c r="A712" s="226" t="s">
        <v>210</v>
      </c>
      <c r="B712" s="29">
        <v>7</v>
      </c>
      <c r="C712" s="65"/>
      <c r="D712" s="65"/>
      <c r="E712" s="65"/>
      <c r="F712" s="65"/>
      <c r="G712" s="65"/>
      <c r="H712" s="65"/>
      <c r="I712" s="65"/>
      <c r="J712" s="65"/>
      <c r="K712" s="65"/>
      <c r="L712" s="48" t="s">
        <v>198</v>
      </c>
      <c r="M712" s="65"/>
      <c r="N712" s="65"/>
      <c r="O712" s="380" t="s">
        <v>92</v>
      </c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29">
        <v>7</v>
      </c>
    </row>
    <row r="713" spans="1:26" x14ac:dyDescent="0.25">
      <c r="A713" s="227" t="s">
        <v>211</v>
      </c>
      <c r="B713" s="29">
        <v>1</v>
      </c>
      <c r="C713" s="301" t="s">
        <v>173</v>
      </c>
      <c r="D713" s="306" t="s">
        <v>142</v>
      </c>
      <c r="E713" s="301" t="s">
        <v>303</v>
      </c>
      <c r="F713" s="290" t="s">
        <v>436</v>
      </c>
      <c r="G713" s="299" t="s">
        <v>427</v>
      </c>
      <c r="H713" s="276" t="s">
        <v>300</v>
      </c>
      <c r="I713" s="155" t="s">
        <v>181</v>
      </c>
      <c r="J713" s="299" t="s">
        <v>426</v>
      </c>
      <c r="K713" s="261" t="s">
        <v>170</v>
      </c>
      <c r="L713" s="387" t="s">
        <v>425</v>
      </c>
      <c r="M713" s="43" t="s">
        <v>95</v>
      </c>
      <c r="N713" s="155" t="s">
        <v>180</v>
      </c>
      <c r="O713" s="65" t="s">
        <v>227</v>
      </c>
      <c r="P713" s="261" t="s">
        <v>168</v>
      </c>
      <c r="Q713" s="262" t="s">
        <v>178</v>
      </c>
      <c r="R713" s="302" t="s">
        <v>165</v>
      </c>
      <c r="S713" s="395" t="s">
        <v>456</v>
      </c>
      <c r="T713" s="37"/>
      <c r="U713" s="37"/>
      <c r="V713" s="37"/>
      <c r="W713" s="37"/>
      <c r="X713" s="37"/>
      <c r="Y713" s="37"/>
      <c r="Z713" s="29">
        <v>1</v>
      </c>
    </row>
    <row r="714" spans="1:26" x14ac:dyDescent="0.25">
      <c r="A714" s="227" t="s">
        <v>211</v>
      </c>
      <c r="B714" s="29">
        <v>2</v>
      </c>
      <c r="C714" s="301" t="s">
        <v>172</v>
      </c>
      <c r="D714" s="65" t="s">
        <v>227</v>
      </c>
      <c r="E714" s="301" t="s">
        <v>302</v>
      </c>
      <c r="F714" s="155" t="s">
        <v>181</v>
      </c>
      <c r="G714" s="303" t="s">
        <v>182</v>
      </c>
      <c r="H714" s="299" t="s">
        <v>427</v>
      </c>
      <c r="I714" s="306" t="s">
        <v>141</v>
      </c>
      <c r="J714" s="155" t="s">
        <v>180</v>
      </c>
      <c r="K714" s="261" t="s">
        <v>171</v>
      </c>
      <c r="L714" s="46" t="s">
        <v>196</v>
      </c>
      <c r="M714" s="387" t="s">
        <v>425</v>
      </c>
      <c r="N714" s="43" t="s">
        <v>95</v>
      </c>
      <c r="O714" s="183" t="s">
        <v>273</v>
      </c>
      <c r="P714" s="261" t="s">
        <v>169</v>
      </c>
      <c r="Q714" s="262" t="s">
        <v>179</v>
      </c>
      <c r="R714" s="299" t="s">
        <v>426</v>
      </c>
      <c r="S714" s="395" t="s">
        <v>413</v>
      </c>
      <c r="T714" s="37"/>
      <c r="U714" s="37"/>
      <c r="V714" s="37"/>
      <c r="W714" s="291" t="s">
        <v>389</v>
      </c>
      <c r="X714" s="291" t="s">
        <v>367</v>
      </c>
      <c r="Y714" s="291" t="s">
        <v>394</v>
      </c>
      <c r="Z714" s="29">
        <v>2</v>
      </c>
    </row>
    <row r="715" spans="1:26" x14ac:dyDescent="0.25">
      <c r="A715" s="227" t="s">
        <v>211</v>
      </c>
      <c r="B715" s="29">
        <v>3</v>
      </c>
      <c r="C715" s="303" t="s">
        <v>30</v>
      </c>
      <c r="D715" s="301" t="s">
        <v>172</v>
      </c>
      <c r="E715" s="65" t="s">
        <v>227</v>
      </c>
      <c r="F715" s="299" t="s">
        <v>427</v>
      </c>
      <c r="G715" s="262" t="s">
        <v>178</v>
      </c>
      <c r="H715" s="261" t="s">
        <v>168</v>
      </c>
      <c r="I715" s="387" t="s">
        <v>425</v>
      </c>
      <c r="J715" s="261" t="s">
        <v>171</v>
      </c>
      <c r="K715" s="155" t="s">
        <v>181</v>
      </c>
      <c r="L715" s="155" t="s">
        <v>180</v>
      </c>
      <c r="M715" s="306" t="s">
        <v>141</v>
      </c>
      <c r="N715" s="183" t="s">
        <v>273</v>
      </c>
      <c r="O715" s="292" t="s">
        <v>386</v>
      </c>
      <c r="P715" s="292" t="s">
        <v>394</v>
      </c>
      <c r="Q715" s="46" t="s">
        <v>163</v>
      </c>
      <c r="R715" s="262" t="s">
        <v>174</v>
      </c>
      <c r="S715" s="297" t="s">
        <v>455</v>
      </c>
      <c r="T715" s="37"/>
      <c r="U715" s="37"/>
      <c r="V715" s="290" t="s">
        <v>435</v>
      </c>
      <c r="W715" s="37"/>
      <c r="X715" s="37"/>
      <c r="Y715" s="37"/>
      <c r="Z715" s="29">
        <v>3</v>
      </c>
    </row>
    <row r="716" spans="1:26" x14ac:dyDescent="0.25">
      <c r="A716" s="227" t="s">
        <v>211</v>
      </c>
      <c r="B716" s="29">
        <v>4</v>
      </c>
      <c r="C716" s="65" t="s">
        <v>227</v>
      </c>
      <c r="D716" s="301" t="s">
        <v>173</v>
      </c>
      <c r="E716" s="306" t="s">
        <v>142</v>
      </c>
      <c r="F716" s="276" t="s">
        <v>300</v>
      </c>
      <c r="G716" s="262" t="s">
        <v>179</v>
      </c>
      <c r="H716" s="303" t="s">
        <v>182</v>
      </c>
      <c r="I716" s="299" t="s">
        <v>426</v>
      </c>
      <c r="J716" s="261" t="s">
        <v>170</v>
      </c>
      <c r="K716" s="288" t="s">
        <v>428</v>
      </c>
      <c r="L716" s="261" t="s">
        <v>167</v>
      </c>
      <c r="M716" s="291" t="s">
        <v>407</v>
      </c>
      <c r="N716" s="291" t="s">
        <v>394</v>
      </c>
      <c r="O716" s="293" t="s">
        <v>365</v>
      </c>
      <c r="P716" s="155" t="s">
        <v>181</v>
      </c>
      <c r="Q716" s="382" t="s">
        <v>449</v>
      </c>
      <c r="R716" s="262" t="s">
        <v>175</v>
      </c>
      <c r="S716" s="43" t="s">
        <v>95</v>
      </c>
      <c r="T716" s="37"/>
      <c r="U716" s="37"/>
      <c r="V716" s="37"/>
      <c r="W716" s="37"/>
      <c r="X716" s="37"/>
      <c r="Y716" s="37"/>
      <c r="Z716" s="29">
        <v>4</v>
      </c>
    </row>
    <row r="717" spans="1:26" x14ac:dyDescent="0.25">
      <c r="A717" s="227" t="s">
        <v>211</v>
      </c>
      <c r="B717" s="29">
        <v>5</v>
      </c>
      <c r="C717" s="291" t="s">
        <v>364</v>
      </c>
      <c r="D717" s="291" t="s">
        <v>404</v>
      </c>
      <c r="E717" s="290" t="s">
        <v>367</v>
      </c>
      <c r="F717" s="262" t="s">
        <v>174</v>
      </c>
      <c r="G717" s="302" t="s">
        <v>166</v>
      </c>
      <c r="H717" s="262" t="s">
        <v>178</v>
      </c>
      <c r="I717" s="261" t="s">
        <v>170</v>
      </c>
      <c r="J717" s="306" t="s">
        <v>143</v>
      </c>
      <c r="K717" s="306" t="s">
        <v>141</v>
      </c>
      <c r="L717" s="43" t="s">
        <v>95</v>
      </c>
      <c r="M717" s="303" t="s">
        <v>182</v>
      </c>
      <c r="N717" s="387" t="s">
        <v>425</v>
      </c>
      <c r="O717" s="301" t="s">
        <v>303</v>
      </c>
      <c r="P717" s="294" t="s">
        <v>310</v>
      </c>
      <c r="Q717" s="381" t="s">
        <v>451</v>
      </c>
      <c r="R717" s="155" t="s">
        <v>180</v>
      </c>
      <c r="S717" s="301" t="s">
        <v>176</v>
      </c>
      <c r="T717" s="37"/>
      <c r="U717" s="37"/>
      <c r="V717" s="37"/>
      <c r="W717" s="37"/>
      <c r="X717" s="37"/>
      <c r="Y717" s="37"/>
      <c r="Z717" s="29">
        <v>5</v>
      </c>
    </row>
    <row r="718" spans="1:26" x14ac:dyDescent="0.25">
      <c r="A718" s="227" t="s">
        <v>211</v>
      </c>
      <c r="B718" s="29">
        <v>6</v>
      </c>
      <c r="C718" s="306" t="s">
        <v>142</v>
      </c>
      <c r="D718" s="303" t="s">
        <v>30</v>
      </c>
      <c r="E718" s="303" t="s">
        <v>182</v>
      </c>
      <c r="F718" s="262" t="s">
        <v>175</v>
      </c>
      <c r="G718" s="302" t="s">
        <v>164</v>
      </c>
      <c r="H718" s="262" t="s">
        <v>179</v>
      </c>
      <c r="I718" s="261" t="s">
        <v>171</v>
      </c>
      <c r="J718" s="387" t="s">
        <v>425</v>
      </c>
      <c r="K718" s="299" t="s">
        <v>426</v>
      </c>
      <c r="L718" s="290" t="s">
        <v>204</v>
      </c>
      <c r="M718" s="288" t="s">
        <v>428</v>
      </c>
      <c r="N718" s="261" t="s">
        <v>169</v>
      </c>
      <c r="O718" s="155" t="s">
        <v>181</v>
      </c>
      <c r="P718" s="294" t="s">
        <v>64</v>
      </c>
      <c r="Q718" s="393" t="s">
        <v>476</v>
      </c>
      <c r="R718" s="43" t="s">
        <v>95</v>
      </c>
      <c r="S718" s="301" t="s">
        <v>177</v>
      </c>
      <c r="T718" s="65"/>
      <c r="U718" s="65"/>
      <c r="V718" s="65"/>
      <c r="W718" s="65"/>
      <c r="X718" s="65"/>
      <c r="Y718" s="65"/>
      <c r="Z718" s="29">
        <v>6</v>
      </c>
    </row>
    <row r="719" spans="1:26" x14ac:dyDescent="0.25">
      <c r="A719" s="227" t="s">
        <v>211</v>
      </c>
      <c r="B719" s="29">
        <v>7</v>
      </c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380" t="s">
        <v>92</v>
      </c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29">
        <v>7</v>
      </c>
    </row>
    <row r="720" spans="1:26" x14ac:dyDescent="0.25">
      <c r="A720" s="228" t="s">
        <v>212</v>
      </c>
      <c r="B720" s="29">
        <v>1</v>
      </c>
      <c r="C720" s="295" t="s">
        <v>339</v>
      </c>
      <c r="D720" s="301" t="s">
        <v>173</v>
      </c>
      <c r="E720" s="261" t="s">
        <v>167</v>
      </c>
      <c r="F720" s="302" t="s">
        <v>170</v>
      </c>
      <c r="G720" s="303" t="s">
        <v>182</v>
      </c>
      <c r="H720" s="48" t="s">
        <v>199</v>
      </c>
      <c r="I720" s="262" t="s">
        <v>178</v>
      </c>
      <c r="J720" s="299" t="s">
        <v>426</v>
      </c>
      <c r="K720" s="306" t="s">
        <v>141</v>
      </c>
      <c r="L720" s="262" t="s">
        <v>174</v>
      </c>
      <c r="M720" s="299" t="s">
        <v>427</v>
      </c>
      <c r="N720" s="301" t="s">
        <v>302</v>
      </c>
      <c r="O720" s="183" t="s">
        <v>273</v>
      </c>
      <c r="P720" s="155" t="s">
        <v>181</v>
      </c>
      <c r="Q720" s="382" t="s">
        <v>449</v>
      </c>
      <c r="R720" s="394" t="s">
        <v>350</v>
      </c>
      <c r="S720" s="290" t="s">
        <v>204</v>
      </c>
      <c r="T720" s="51"/>
      <c r="U720" s="51"/>
      <c r="V720" s="51"/>
      <c r="W720" s="51"/>
      <c r="X720" s="51"/>
      <c r="Y720" s="51"/>
      <c r="Z720" s="29">
        <v>1</v>
      </c>
    </row>
    <row r="721" spans="1:26" x14ac:dyDescent="0.25">
      <c r="A721" s="228" t="s">
        <v>212</v>
      </c>
      <c r="B721" s="29">
        <v>2</v>
      </c>
      <c r="C721" s="261" t="s">
        <v>170</v>
      </c>
      <c r="D721" s="301" t="s">
        <v>172</v>
      </c>
      <c r="E721" s="261" t="s">
        <v>165</v>
      </c>
      <c r="F721" s="306" t="s">
        <v>141</v>
      </c>
      <c r="G721" s="46" t="s">
        <v>196</v>
      </c>
      <c r="H721" s="303" t="s">
        <v>182</v>
      </c>
      <c r="I721" s="262" t="s">
        <v>179</v>
      </c>
      <c r="J721" s="155" t="s">
        <v>180</v>
      </c>
      <c r="K721" s="299" t="s">
        <v>426</v>
      </c>
      <c r="L721" s="301" t="s">
        <v>175</v>
      </c>
      <c r="M721" s="288" t="s">
        <v>428</v>
      </c>
      <c r="N721" s="301" t="s">
        <v>303</v>
      </c>
      <c r="O721" s="155" t="s">
        <v>181</v>
      </c>
      <c r="P721" s="387" t="s">
        <v>425</v>
      </c>
      <c r="Q721" s="306" t="s">
        <v>142</v>
      </c>
      <c r="R721" s="394" t="s">
        <v>349</v>
      </c>
      <c r="S721" s="261" t="s">
        <v>168</v>
      </c>
      <c r="T721" s="291" t="s">
        <v>389</v>
      </c>
      <c r="U721" s="291" t="s">
        <v>366</v>
      </c>
      <c r="V721" s="51"/>
      <c r="W721" s="51"/>
      <c r="X721" s="51"/>
      <c r="Y721" s="51"/>
      <c r="Z721" s="29">
        <v>2</v>
      </c>
    </row>
    <row r="722" spans="1:26" x14ac:dyDescent="0.25">
      <c r="A722" s="228" t="s">
        <v>212</v>
      </c>
      <c r="B722" s="29">
        <v>3</v>
      </c>
      <c r="C722" s="261" t="s">
        <v>171</v>
      </c>
      <c r="D722" s="295" t="s">
        <v>339</v>
      </c>
      <c r="E722" s="301" t="s">
        <v>302</v>
      </c>
      <c r="F722" s="155" t="s">
        <v>181</v>
      </c>
      <c r="G722" s="291" t="s">
        <v>394</v>
      </c>
      <c r="H722" s="291" t="s">
        <v>158</v>
      </c>
      <c r="I722" s="183" t="s">
        <v>273</v>
      </c>
      <c r="J722" s="293" t="s">
        <v>365</v>
      </c>
      <c r="K722" s="46" t="s">
        <v>197</v>
      </c>
      <c r="L722" s="387" t="s">
        <v>425</v>
      </c>
      <c r="M722" s="302" t="s">
        <v>166</v>
      </c>
      <c r="N722" s="155" t="s">
        <v>180</v>
      </c>
      <c r="O722" s="46" t="s">
        <v>196</v>
      </c>
      <c r="P722" s="262" t="s">
        <v>175</v>
      </c>
      <c r="Q722" s="261" t="s">
        <v>167</v>
      </c>
      <c r="R722" s="299" t="s">
        <v>426</v>
      </c>
      <c r="S722" s="261" t="s">
        <v>169</v>
      </c>
      <c r="T722" s="37"/>
      <c r="U722" s="37"/>
      <c r="V722" s="37"/>
      <c r="W722" s="37"/>
      <c r="X722" s="37"/>
      <c r="Y722" s="37"/>
      <c r="Z722" s="29">
        <v>3</v>
      </c>
    </row>
    <row r="723" spans="1:26" x14ac:dyDescent="0.25">
      <c r="A723" s="228" t="s">
        <v>212</v>
      </c>
      <c r="B723" s="29">
        <v>4</v>
      </c>
      <c r="C723" s="301" t="s">
        <v>172</v>
      </c>
      <c r="D723" s="303" t="s">
        <v>30</v>
      </c>
      <c r="E723" s="301" t="s">
        <v>303</v>
      </c>
      <c r="F723" s="261" t="s">
        <v>171</v>
      </c>
      <c r="G723" s="306" t="s">
        <v>143</v>
      </c>
      <c r="H723" s="262" t="s">
        <v>178</v>
      </c>
      <c r="I723" s="292" t="s">
        <v>392</v>
      </c>
      <c r="J723" s="292" t="s">
        <v>283</v>
      </c>
      <c r="K723" s="292" t="s">
        <v>393</v>
      </c>
      <c r="L723" s="183" t="s">
        <v>273</v>
      </c>
      <c r="M723" s="303" t="s">
        <v>182</v>
      </c>
      <c r="N723" s="261" t="s">
        <v>168</v>
      </c>
      <c r="O723" s="387" t="s">
        <v>425</v>
      </c>
      <c r="P723" s="262" t="s">
        <v>174</v>
      </c>
      <c r="Q723" s="261" t="s">
        <v>165</v>
      </c>
      <c r="R723" s="155" t="s">
        <v>180</v>
      </c>
      <c r="S723" s="155" t="s">
        <v>181</v>
      </c>
      <c r="T723" s="37"/>
      <c r="U723" s="37"/>
      <c r="V723" s="37"/>
      <c r="W723" s="37"/>
      <c r="X723" s="37"/>
      <c r="Y723" s="37"/>
      <c r="Z723" s="29">
        <v>4</v>
      </c>
    </row>
    <row r="724" spans="1:26" x14ac:dyDescent="0.25">
      <c r="A724" s="228" t="s">
        <v>212</v>
      </c>
      <c r="B724" s="29">
        <v>5</v>
      </c>
      <c r="C724" s="301" t="s">
        <v>173</v>
      </c>
      <c r="D724" s="261" t="s">
        <v>165</v>
      </c>
      <c r="E724" s="303" t="s">
        <v>182</v>
      </c>
      <c r="F724" s="262" t="s">
        <v>174</v>
      </c>
      <c r="G724" s="262" t="s">
        <v>178</v>
      </c>
      <c r="H724" s="261" t="s">
        <v>169</v>
      </c>
      <c r="I724" s="46" t="s">
        <v>196</v>
      </c>
      <c r="J724" s="46" t="s">
        <v>197</v>
      </c>
      <c r="K724" s="155" t="s">
        <v>181</v>
      </c>
      <c r="L724" s="155" t="s">
        <v>180</v>
      </c>
      <c r="M724" s="306" t="s">
        <v>141</v>
      </c>
      <c r="N724" s="387" t="s">
        <v>425</v>
      </c>
      <c r="O724" s="301" t="s">
        <v>302</v>
      </c>
      <c r="P724" s="289" t="s">
        <v>438</v>
      </c>
      <c r="Q724" s="291" t="s">
        <v>391</v>
      </c>
      <c r="R724" s="291" t="s">
        <v>367</v>
      </c>
      <c r="S724" s="380" t="s">
        <v>452</v>
      </c>
      <c r="T724" s="37"/>
      <c r="U724" s="37"/>
      <c r="V724" s="37"/>
      <c r="W724" s="37"/>
      <c r="X724" s="37"/>
      <c r="Y724" s="37"/>
      <c r="Z724" s="29">
        <v>5</v>
      </c>
    </row>
    <row r="725" spans="1:26" x14ac:dyDescent="0.25">
      <c r="A725" s="228" t="s">
        <v>212</v>
      </c>
      <c r="B725" s="29">
        <v>6</v>
      </c>
      <c r="C725" s="303" t="s">
        <v>30</v>
      </c>
      <c r="D725" s="261" t="s">
        <v>167</v>
      </c>
      <c r="E725" s="295" t="s">
        <v>339</v>
      </c>
      <c r="F725" s="262" t="s">
        <v>175</v>
      </c>
      <c r="G725" s="302" t="s">
        <v>166</v>
      </c>
      <c r="H725" s="261" t="s">
        <v>168</v>
      </c>
      <c r="I725" s="155" t="s">
        <v>181</v>
      </c>
      <c r="J725" s="262" t="s">
        <v>179</v>
      </c>
      <c r="K725" s="301" t="s">
        <v>176</v>
      </c>
      <c r="L725" s="306" t="s">
        <v>141</v>
      </c>
      <c r="M725" s="387" t="s">
        <v>425</v>
      </c>
      <c r="N725" s="299" t="s">
        <v>427</v>
      </c>
      <c r="O725" s="291" t="s">
        <v>385</v>
      </c>
      <c r="P725" s="291" t="s">
        <v>394</v>
      </c>
      <c r="Q725" s="392" t="s">
        <v>446</v>
      </c>
      <c r="R725" s="306" t="s">
        <v>142</v>
      </c>
      <c r="S725" s="46" t="s">
        <v>163</v>
      </c>
      <c r="T725" s="65"/>
      <c r="U725" s="65"/>
      <c r="V725" s="65"/>
      <c r="W725" s="65"/>
      <c r="X725" s="65"/>
      <c r="Y725" s="65"/>
      <c r="Z725" s="29">
        <v>6</v>
      </c>
    </row>
    <row r="726" spans="1:26" x14ac:dyDescent="0.25">
      <c r="A726" s="228" t="s">
        <v>212</v>
      </c>
      <c r="B726" s="29">
        <v>7</v>
      </c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48" t="s">
        <v>199</v>
      </c>
      <c r="O726" s="65"/>
      <c r="P726" s="48" t="s">
        <v>198</v>
      </c>
      <c r="Q726" s="65"/>
      <c r="R726" s="65"/>
      <c r="S726" s="65"/>
      <c r="T726" s="65"/>
      <c r="U726" s="65"/>
      <c r="V726" s="65"/>
      <c r="W726" s="65"/>
      <c r="X726" s="65"/>
      <c r="Y726" s="65"/>
      <c r="Z726" s="29">
        <v>7</v>
      </c>
    </row>
    <row r="727" spans="1:26" x14ac:dyDescent="0.25">
      <c r="A727" s="229" t="s">
        <v>213</v>
      </c>
      <c r="B727" s="29">
        <v>1</v>
      </c>
      <c r="C727" s="303" t="s">
        <v>30</v>
      </c>
      <c r="D727" s="306" t="s">
        <v>142</v>
      </c>
      <c r="E727" s="303" t="s">
        <v>182</v>
      </c>
      <c r="F727" s="65" t="s">
        <v>227</v>
      </c>
      <c r="G727" s="293" t="s">
        <v>371</v>
      </c>
      <c r="H727" s="306" t="s">
        <v>143</v>
      </c>
      <c r="I727" s="48" t="s">
        <v>198</v>
      </c>
      <c r="J727" s="48" t="s">
        <v>199</v>
      </c>
      <c r="K727" s="155" t="s">
        <v>181</v>
      </c>
      <c r="L727" s="299" t="s">
        <v>426</v>
      </c>
      <c r="M727" s="302" t="s">
        <v>164</v>
      </c>
      <c r="N727" s="306" t="s">
        <v>141</v>
      </c>
      <c r="O727" s="299" t="s">
        <v>427</v>
      </c>
      <c r="P727" s="262" t="s">
        <v>174</v>
      </c>
      <c r="Q727" s="301" t="s">
        <v>178</v>
      </c>
      <c r="R727" s="155" t="s">
        <v>180</v>
      </c>
      <c r="S727" s="34" t="s">
        <v>91</v>
      </c>
      <c r="T727" s="291" t="s">
        <v>389</v>
      </c>
      <c r="U727" s="291" t="s">
        <v>366</v>
      </c>
      <c r="V727" s="37"/>
      <c r="W727" s="37"/>
      <c r="X727" s="37"/>
      <c r="Y727" s="37"/>
      <c r="Z727" s="29">
        <v>1</v>
      </c>
    </row>
    <row r="728" spans="1:26" x14ac:dyDescent="0.25">
      <c r="A728" s="229" t="s">
        <v>213</v>
      </c>
      <c r="B728" s="29">
        <v>2</v>
      </c>
      <c r="C728" s="48" t="s">
        <v>198</v>
      </c>
      <c r="D728" s="303" t="s">
        <v>30</v>
      </c>
      <c r="E728" s="43" t="s">
        <v>96</v>
      </c>
      <c r="F728" s="65" t="s">
        <v>227</v>
      </c>
      <c r="G728" s="292" t="s">
        <v>293</v>
      </c>
      <c r="H728" s="292" t="s">
        <v>158</v>
      </c>
      <c r="I728" s="262" t="s">
        <v>178</v>
      </c>
      <c r="J728" s="306" t="s">
        <v>143</v>
      </c>
      <c r="K728" s="48" t="s">
        <v>199</v>
      </c>
      <c r="L728" s="155" t="s">
        <v>180</v>
      </c>
      <c r="M728" s="303" t="s">
        <v>182</v>
      </c>
      <c r="N728" s="301" t="s">
        <v>302</v>
      </c>
      <c r="O728" s="306" t="s">
        <v>142</v>
      </c>
      <c r="P728" s="262" t="s">
        <v>175</v>
      </c>
      <c r="Q728" s="380" t="s">
        <v>452</v>
      </c>
      <c r="R728" s="387" t="s">
        <v>425</v>
      </c>
      <c r="S728" s="155" t="s">
        <v>181</v>
      </c>
      <c r="T728" s="37"/>
      <c r="U728" s="37"/>
      <c r="V728" s="290" t="s">
        <v>435</v>
      </c>
      <c r="W728" s="37"/>
      <c r="X728" s="37"/>
      <c r="Y728" s="37"/>
      <c r="Z728" s="29">
        <v>2</v>
      </c>
    </row>
    <row r="729" spans="1:26" x14ac:dyDescent="0.25">
      <c r="A729" s="229" t="s">
        <v>213</v>
      </c>
      <c r="B729" s="29">
        <v>3</v>
      </c>
      <c r="C729" s="306" t="s">
        <v>142</v>
      </c>
      <c r="D729" s="301" t="s">
        <v>172</v>
      </c>
      <c r="E729" s="308" t="s">
        <v>432</v>
      </c>
      <c r="F729" s="293" t="s">
        <v>440</v>
      </c>
      <c r="G729" s="48" t="s">
        <v>198</v>
      </c>
      <c r="H729" s="303" t="s">
        <v>182</v>
      </c>
      <c r="I729" s="299" t="s">
        <v>426</v>
      </c>
      <c r="J729" s="155" t="s">
        <v>180</v>
      </c>
      <c r="K729" s="301" t="s">
        <v>176</v>
      </c>
      <c r="L729" s="306" t="s">
        <v>141</v>
      </c>
      <c r="M729" s="65" t="s">
        <v>227</v>
      </c>
      <c r="N729" s="183" t="s">
        <v>273</v>
      </c>
      <c r="O729" s="301" t="s">
        <v>302</v>
      </c>
      <c r="P729" s="155" t="s">
        <v>181</v>
      </c>
      <c r="Q729" s="43" t="s">
        <v>95</v>
      </c>
      <c r="R729" s="301" t="s">
        <v>174</v>
      </c>
      <c r="S729" s="387" t="s">
        <v>425</v>
      </c>
      <c r="T729" s="37"/>
      <c r="U729" s="37"/>
      <c r="V729" s="37"/>
      <c r="W729" s="291" t="s">
        <v>389</v>
      </c>
      <c r="X729" s="291" t="s">
        <v>367</v>
      </c>
      <c r="Y729" s="291" t="s">
        <v>394</v>
      </c>
      <c r="Z729" s="29">
        <v>3</v>
      </c>
    </row>
    <row r="730" spans="1:26" x14ac:dyDescent="0.25">
      <c r="A730" s="229" t="s">
        <v>213</v>
      </c>
      <c r="B730" s="29">
        <v>4</v>
      </c>
      <c r="C730" s="291" t="s">
        <v>364</v>
      </c>
      <c r="D730" s="291" t="s">
        <v>404</v>
      </c>
      <c r="E730" s="290" t="s">
        <v>367</v>
      </c>
      <c r="F730" s="46" t="s">
        <v>196</v>
      </c>
      <c r="G730" s="303" t="s">
        <v>182</v>
      </c>
      <c r="H730" s="294" t="s">
        <v>64</v>
      </c>
      <c r="I730" s="155" t="s">
        <v>181</v>
      </c>
      <c r="J730" s="262" t="s">
        <v>178</v>
      </c>
      <c r="K730" s="301" t="s">
        <v>177</v>
      </c>
      <c r="L730" s="262" t="s">
        <v>174</v>
      </c>
      <c r="M730" s="43" t="s">
        <v>95</v>
      </c>
      <c r="N730" s="299" t="s">
        <v>427</v>
      </c>
      <c r="O730" s="301" t="s">
        <v>303</v>
      </c>
      <c r="P730" s="306" t="s">
        <v>142</v>
      </c>
      <c r="Q730" s="382" t="s">
        <v>449</v>
      </c>
      <c r="R730" s="66" t="s">
        <v>103</v>
      </c>
      <c r="S730" s="381" t="s">
        <v>453</v>
      </c>
      <c r="T730" s="37"/>
      <c r="U730" s="37"/>
      <c r="V730" s="37"/>
      <c r="W730" s="37"/>
      <c r="X730" s="37"/>
      <c r="Y730" s="37"/>
      <c r="Z730" s="29">
        <v>4</v>
      </c>
    </row>
    <row r="731" spans="1:26" x14ac:dyDescent="0.25">
      <c r="A731" s="229" t="s">
        <v>213</v>
      </c>
      <c r="B731" s="29">
        <v>5</v>
      </c>
      <c r="C731" s="301" t="s">
        <v>172</v>
      </c>
      <c r="D731" s="308" t="s">
        <v>432</v>
      </c>
      <c r="E731" s="301" t="s">
        <v>302</v>
      </c>
      <c r="F731" s="292" t="s">
        <v>441</v>
      </c>
      <c r="G731" s="306" t="s">
        <v>143</v>
      </c>
      <c r="H731" s="65" t="s">
        <v>227</v>
      </c>
      <c r="I731" s="276" t="s">
        <v>300</v>
      </c>
      <c r="J731" s="262" t="s">
        <v>179</v>
      </c>
      <c r="K731" s="387" t="s">
        <v>425</v>
      </c>
      <c r="L731" s="46" t="s">
        <v>196</v>
      </c>
      <c r="M731" s="301" t="s">
        <v>174</v>
      </c>
      <c r="N731" s="46" t="s">
        <v>197</v>
      </c>
      <c r="O731" s="155" t="s">
        <v>181</v>
      </c>
      <c r="P731" s="299" t="s">
        <v>427</v>
      </c>
      <c r="Q731" s="381" t="s">
        <v>477</v>
      </c>
      <c r="R731" s="183" t="s">
        <v>273</v>
      </c>
      <c r="S731" s="306" t="s">
        <v>142</v>
      </c>
      <c r="T731" s="37"/>
      <c r="U731" s="37"/>
      <c r="V731" s="37"/>
      <c r="W731" s="37"/>
      <c r="X731" s="37"/>
      <c r="Y731" s="37"/>
      <c r="Z731" s="29">
        <v>5</v>
      </c>
    </row>
    <row r="732" spans="1:26" x14ac:dyDescent="0.25">
      <c r="A732" s="229" t="s">
        <v>213</v>
      </c>
      <c r="B732" s="29">
        <v>6</v>
      </c>
      <c r="C732" s="65"/>
      <c r="D732" s="65"/>
      <c r="E732" s="65"/>
      <c r="F732" s="155" t="s">
        <v>181</v>
      </c>
      <c r="G732" s="276" t="s">
        <v>300</v>
      </c>
      <c r="H732" s="294" t="s">
        <v>310</v>
      </c>
      <c r="I732" s="291" t="s">
        <v>392</v>
      </c>
      <c r="J732" s="291" t="s">
        <v>437</v>
      </c>
      <c r="K732" s="291" t="s">
        <v>393</v>
      </c>
      <c r="L732" s="183" t="s">
        <v>273</v>
      </c>
      <c r="M732" s="299" t="s">
        <v>427</v>
      </c>
      <c r="N732" s="155" t="s">
        <v>180</v>
      </c>
      <c r="O732" s="387" t="s">
        <v>425</v>
      </c>
      <c r="P732" s="46" t="s">
        <v>196</v>
      </c>
      <c r="Q732" s="306" t="s">
        <v>142</v>
      </c>
      <c r="R732" s="65"/>
      <c r="S732" s="381" t="s">
        <v>93</v>
      </c>
      <c r="T732" s="65"/>
      <c r="U732" s="65"/>
      <c r="V732" s="65"/>
      <c r="W732" s="65"/>
      <c r="X732" s="65"/>
      <c r="Y732" s="65"/>
      <c r="Z732" s="29">
        <v>6</v>
      </c>
    </row>
    <row r="733" spans="1:26" x14ac:dyDescent="0.25">
      <c r="A733" s="229" t="s">
        <v>213</v>
      </c>
      <c r="B733" s="29">
        <v>7</v>
      </c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48" t="s">
        <v>199</v>
      </c>
      <c r="N733" s="65"/>
      <c r="O733" s="65"/>
      <c r="P733" s="65"/>
      <c r="Q733" s="48" t="s">
        <v>198</v>
      </c>
      <c r="R733" s="65"/>
      <c r="S733" s="65"/>
      <c r="T733" s="65"/>
      <c r="U733" s="65"/>
      <c r="V733" s="65"/>
      <c r="W733" s="65"/>
      <c r="X733" s="65"/>
      <c r="Y733" s="65"/>
      <c r="Z733" s="29">
        <v>7</v>
      </c>
    </row>
    <row r="734" spans="1:26" x14ac:dyDescent="0.25">
      <c r="A734" s="230" t="s">
        <v>214</v>
      </c>
      <c r="B734" s="29">
        <v>1</v>
      </c>
      <c r="C734" s="46" t="s">
        <v>196</v>
      </c>
      <c r="D734" s="43" t="s">
        <v>96</v>
      </c>
      <c r="E734" s="307" t="s">
        <v>431</v>
      </c>
      <c r="F734" s="262" t="s">
        <v>174</v>
      </c>
      <c r="G734" s="65" t="s">
        <v>227</v>
      </c>
      <c r="H734" s="301" t="s">
        <v>178</v>
      </c>
      <c r="I734" s="261" t="s">
        <v>170</v>
      </c>
      <c r="J734" s="387" t="s">
        <v>425</v>
      </c>
      <c r="K734" s="46" t="s">
        <v>197</v>
      </c>
      <c r="L734" s="155" t="s">
        <v>180</v>
      </c>
      <c r="M734" s="293" t="s">
        <v>283</v>
      </c>
      <c r="N734" s="306" t="s">
        <v>141</v>
      </c>
      <c r="O734" s="155" t="s">
        <v>181</v>
      </c>
      <c r="P734" s="306" t="s">
        <v>142</v>
      </c>
      <c r="Q734" s="381" t="s">
        <v>451</v>
      </c>
      <c r="R734" s="261" t="s">
        <v>165</v>
      </c>
      <c r="S734" s="301" t="s">
        <v>177</v>
      </c>
      <c r="T734" s="37"/>
      <c r="U734" s="37"/>
      <c r="V734" s="37"/>
      <c r="W734" s="37"/>
      <c r="X734" s="37"/>
      <c r="Y734" s="37"/>
      <c r="Z734" s="29">
        <v>1</v>
      </c>
    </row>
    <row r="735" spans="1:26" x14ac:dyDescent="0.25">
      <c r="A735" s="230" t="s">
        <v>214</v>
      </c>
      <c r="B735" s="29">
        <v>2</v>
      </c>
      <c r="C735" s="43" t="s">
        <v>96</v>
      </c>
      <c r="D735" s="303" t="s">
        <v>30</v>
      </c>
      <c r="E735" s="303" t="s">
        <v>182</v>
      </c>
      <c r="F735" s="306" t="s">
        <v>141</v>
      </c>
      <c r="G735" s="65" t="s">
        <v>227</v>
      </c>
      <c r="H735" s="302" t="s">
        <v>169</v>
      </c>
      <c r="I735" s="46" t="s">
        <v>196</v>
      </c>
      <c r="J735" s="262" t="s">
        <v>178</v>
      </c>
      <c r="K735" s="261" t="s">
        <v>170</v>
      </c>
      <c r="L735" s="299" t="s">
        <v>426</v>
      </c>
      <c r="M735" s="292" t="s">
        <v>443</v>
      </c>
      <c r="N735" s="292" t="s">
        <v>394</v>
      </c>
      <c r="O735" s="306" t="s">
        <v>142</v>
      </c>
      <c r="P735" s="155" t="s">
        <v>181</v>
      </c>
      <c r="Q735" s="382" t="s">
        <v>449</v>
      </c>
      <c r="R735" s="261" t="s">
        <v>167</v>
      </c>
      <c r="S735" s="290" t="s">
        <v>204</v>
      </c>
      <c r="T735" s="37"/>
      <c r="U735" s="37"/>
      <c r="V735" s="37"/>
      <c r="W735" s="37"/>
      <c r="X735" s="37"/>
      <c r="Y735" s="37"/>
      <c r="Z735" s="29">
        <v>2</v>
      </c>
    </row>
    <row r="736" spans="1:26" x14ac:dyDescent="0.25">
      <c r="A736" s="230" t="s">
        <v>214</v>
      </c>
      <c r="B736" s="29">
        <v>3</v>
      </c>
      <c r="C736" s="261" t="s">
        <v>170</v>
      </c>
      <c r="D736" s="261" t="s">
        <v>167</v>
      </c>
      <c r="E736" s="306" t="s">
        <v>142</v>
      </c>
      <c r="F736" s="155" t="s">
        <v>181</v>
      </c>
      <c r="G736" s="303" t="s">
        <v>182</v>
      </c>
      <c r="H736" s="262" t="s">
        <v>179</v>
      </c>
      <c r="I736" s="387" t="s">
        <v>425</v>
      </c>
      <c r="J736" s="65" t="s">
        <v>227</v>
      </c>
      <c r="K736" s="276" t="s">
        <v>300</v>
      </c>
      <c r="L736" s="293" t="s">
        <v>282</v>
      </c>
      <c r="M736" s="262" t="s">
        <v>175</v>
      </c>
      <c r="N736" s="43" t="s">
        <v>95</v>
      </c>
      <c r="O736" s="291" t="s">
        <v>385</v>
      </c>
      <c r="P736" s="291" t="s">
        <v>394</v>
      </c>
      <c r="Q736" s="46" t="s">
        <v>163</v>
      </c>
      <c r="R736" s="155" t="s">
        <v>180</v>
      </c>
      <c r="S736" s="381" t="s">
        <v>453</v>
      </c>
      <c r="T736" s="37"/>
      <c r="U736" s="37"/>
      <c r="V736" s="37"/>
      <c r="W736" s="37"/>
      <c r="X736" s="37"/>
      <c r="Y736" s="37"/>
      <c r="Z736" s="29">
        <v>3</v>
      </c>
    </row>
    <row r="737" spans="1:26" x14ac:dyDescent="0.25">
      <c r="A737" s="230" t="s">
        <v>214</v>
      </c>
      <c r="B737" s="29">
        <v>4</v>
      </c>
      <c r="C737" s="303" t="s">
        <v>30</v>
      </c>
      <c r="D737" s="307" t="s">
        <v>431</v>
      </c>
      <c r="E737" s="261" t="s">
        <v>167</v>
      </c>
      <c r="F737" s="261" t="s">
        <v>170</v>
      </c>
      <c r="G737" s="291" t="s">
        <v>394</v>
      </c>
      <c r="H737" s="291" t="s">
        <v>158</v>
      </c>
      <c r="I737" s="262" t="s">
        <v>179</v>
      </c>
      <c r="J737" s="65" t="s">
        <v>227</v>
      </c>
      <c r="K737" s="155" t="s">
        <v>181</v>
      </c>
      <c r="L737" s="293" t="s">
        <v>397</v>
      </c>
      <c r="M737" s="301" t="s">
        <v>174</v>
      </c>
      <c r="N737" s="155" t="s">
        <v>180</v>
      </c>
      <c r="O737" s="43" t="s">
        <v>95</v>
      </c>
      <c r="P737" s="387" t="s">
        <v>425</v>
      </c>
      <c r="Q737" s="380" t="s">
        <v>452</v>
      </c>
      <c r="R737" s="46" t="s">
        <v>163</v>
      </c>
      <c r="S737" s="302" t="s">
        <v>168</v>
      </c>
      <c r="T737" s="37"/>
      <c r="U737" s="37"/>
      <c r="V737" s="37"/>
      <c r="W737" s="37"/>
      <c r="X737" s="37"/>
      <c r="Y737" s="37"/>
      <c r="Z737" s="29">
        <v>4</v>
      </c>
    </row>
    <row r="738" spans="1:26" x14ac:dyDescent="0.25">
      <c r="A738" s="230" t="s">
        <v>214</v>
      </c>
      <c r="B738" s="29">
        <v>5</v>
      </c>
      <c r="C738" s="291" t="s">
        <v>364</v>
      </c>
      <c r="D738" s="291" t="s">
        <v>404</v>
      </c>
      <c r="E738" s="290" t="s">
        <v>367</v>
      </c>
      <c r="F738" s="48" t="s">
        <v>198</v>
      </c>
      <c r="G738" s="262" t="s">
        <v>179</v>
      </c>
      <c r="H738" s="303" t="s">
        <v>182</v>
      </c>
      <c r="I738" s="155" t="s">
        <v>181</v>
      </c>
      <c r="J738" s="276" t="s">
        <v>300</v>
      </c>
      <c r="K738" s="301" t="s">
        <v>177</v>
      </c>
      <c r="L738" s="302" t="s">
        <v>165</v>
      </c>
      <c r="M738" s="46" t="s">
        <v>197</v>
      </c>
      <c r="N738" s="294" t="s">
        <v>64</v>
      </c>
      <c r="O738" s="261" t="s">
        <v>168</v>
      </c>
      <c r="P738" s="43" t="s">
        <v>95</v>
      </c>
      <c r="Q738" s="383" t="s">
        <v>450</v>
      </c>
      <c r="R738" s="306" t="s">
        <v>142</v>
      </c>
      <c r="S738" s="380" t="s">
        <v>452</v>
      </c>
      <c r="T738" s="65"/>
      <c r="U738" s="65"/>
      <c r="V738" s="65"/>
      <c r="W738" s="65"/>
      <c r="X738" s="65"/>
      <c r="Y738" s="65"/>
      <c r="Z738" s="29">
        <v>5</v>
      </c>
    </row>
    <row r="739" spans="1:26" x14ac:dyDescent="0.25">
      <c r="A739" s="230" t="s">
        <v>214</v>
      </c>
      <c r="B739" s="29">
        <v>6</v>
      </c>
      <c r="C739" s="65"/>
      <c r="D739" s="65"/>
      <c r="E739" s="65"/>
      <c r="F739" s="290" t="s">
        <v>436</v>
      </c>
      <c r="G739" s="262" t="s">
        <v>178</v>
      </c>
      <c r="H739" s="46" t="s">
        <v>197</v>
      </c>
      <c r="I739" s="306" t="s">
        <v>141</v>
      </c>
      <c r="J739" s="155" t="s">
        <v>180</v>
      </c>
      <c r="K739" s="387" t="s">
        <v>425</v>
      </c>
      <c r="L739" s="43" t="s">
        <v>95</v>
      </c>
      <c r="M739" s="303" t="s">
        <v>182</v>
      </c>
      <c r="N739" s="294" t="s">
        <v>310</v>
      </c>
      <c r="O739" s="289" t="s">
        <v>438</v>
      </c>
      <c r="P739" s="183" t="s">
        <v>273</v>
      </c>
      <c r="Q739" s="302" t="s">
        <v>165</v>
      </c>
      <c r="R739" s="65"/>
      <c r="S739" s="155" t="s">
        <v>181</v>
      </c>
      <c r="T739" s="65"/>
      <c r="U739" s="65"/>
      <c r="V739" s="65"/>
      <c r="W739" s="65"/>
      <c r="X739" s="65"/>
      <c r="Y739" s="65"/>
      <c r="Z739" s="29">
        <v>6</v>
      </c>
    </row>
    <row r="740" spans="1:26" x14ac:dyDescent="0.25">
      <c r="A740" s="230" t="s">
        <v>214</v>
      </c>
      <c r="B740" s="29">
        <v>7</v>
      </c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383" t="s">
        <v>88</v>
      </c>
      <c r="O740" s="48" t="s">
        <v>198</v>
      </c>
      <c r="P740" s="65"/>
      <c r="Q740" s="65"/>
      <c r="R740" s="65"/>
      <c r="S740" s="308" t="s">
        <v>199</v>
      </c>
      <c r="T740" s="65"/>
      <c r="U740" s="65"/>
      <c r="V740" s="65"/>
      <c r="W740" s="65"/>
      <c r="X740" s="65"/>
      <c r="Y740" s="65"/>
      <c r="Z740" s="29">
        <v>7</v>
      </c>
    </row>
    <row r="741" spans="1:26" x14ac:dyDescent="0.25">
      <c r="A741" s="330" t="s">
        <v>372</v>
      </c>
      <c r="B741" s="29">
        <v>1</v>
      </c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</row>
    <row r="742" spans="1:26" x14ac:dyDescent="0.25">
      <c r="A742" s="330" t="s">
        <v>372</v>
      </c>
      <c r="B742" s="29">
        <v>2</v>
      </c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</row>
    <row r="744" spans="1:26" x14ac:dyDescent="0.25">
      <c r="A744" s="320">
        <f>A703+1</f>
        <v>2502</v>
      </c>
      <c r="B744" s="343"/>
      <c r="C744" s="344">
        <v>45662</v>
      </c>
      <c r="D744" s="417">
        <v>1.3888888888888888E-2</v>
      </c>
      <c r="E744" s="346" t="s">
        <v>532</v>
      </c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</row>
    <row r="746" spans="1:26" x14ac:dyDescent="0.25">
      <c r="A746" s="225" t="s">
        <v>2</v>
      </c>
      <c r="B746" s="37" t="s">
        <v>3</v>
      </c>
      <c r="C746" s="20" t="s">
        <v>73</v>
      </c>
      <c r="D746" s="20" t="s">
        <v>105</v>
      </c>
      <c r="E746" s="20" t="s">
        <v>267</v>
      </c>
      <c r="F746" s="21" t="s">
        <v>74</v>
      </c>
      <c r="G746" s="21" t="s">
        <v>248</v>
      </c>
      <c r="H746" s="21" t="s">
        <v>14</v>
      </c>
      <c r="I746" s="22" t="s">
        <v>75</v>
      </c>
      <c r="J746" s="22" t="s">
        <v>76</v>
      </c>
      <c r="K746" s="22" t="s">
        <v>15</v>
      </c>
      <c r="L746" s="23" t="s">
        <v>77</v>
      </c>
      <c r="M746" s="23" t="s">
        <v>78</v>
      </c>
      <c r="N746" s="23" t="s">
        <v>268</v>
      </c>
      <c r="O746" s="24" t="s">
        <v>79</v>
      </c>
      <c r="P746" s="24" t="s">
        <v>80</v>
      </c>
      <c r="Q746" s="25" t="s">
        <v>81</v>
      </c>
      <c r="R746" s="25" t="s">
        <v>422</v>
      </c>
      <c r="S746" s="26" t="s">
        <v>82</v>
      </c>
      <c r="T746" s="64" t="s">
        <v>154</v>
      </c>
      <c r="U746" s="64" t="s">
        <v>155</v>
      </c>
      <c r="V746" s="64" t="s">
        <v>157</v>
      </c>
      <c r="W746" s="63" t="s">
        <v>156</v>
      </c>
      <c r="X746" s="63" t="s">
        <v>215</v>
      </c>
      <c r="Y746" s="63" t="s">
        <v>216</v>
      </c>
      <c r="Z746" s="37" t="s">
        <v>3</v>
      </c>
    </row>
    <row r="747" spans="1:26" x14ac:dyDescent="0.25">
      <c r="A747" s="226" t="s">
        <v>210</v>
      </c>
      <c r="B747" s="29">
        <v>1</v>
      </c>
      <c r="C747" s="305" t="s">
        <v>99</v>
      </c>
      <c r="D747" s="303" t="s">
        <v>30</v>
      </c>
      <c r="E747" s="261" t="s">
        <v>165</v>
      </c>
      <c r="F747" s="261" t="s">
        <v>171</v>
      </c>
      <c r="G747" s="46" t="s">
        <v>196</v>
      </c>
      <c r="H747" s="303" t="s">
        <v>182</v>
      </c>
      <c r="I747" s="65" t="s">
        <v>227</v>
      </c>
      <c r="J747" s="155" t="s">
        <v>180</v>
      </c>
      <c r="K747" s="43" t="s">
        <v>95</v>
      </c>
      <c r="L747" s="290" t="s">
        <v>204</v>
      </c>
      <c r="M747" s="46" t="s">
        <v>197</v>
      </c>
      <c r="N747" s="261" t="s">
        <v>169</v>
      </c>
      <c r="O747" s="299" t="s">
        <v>427</v>
      </c>
      <c r="P747" s="183" t="s">
        <v>273</v>
      </c>
      <c r="Q747" s="391" t="s">
        <v>413</v>
      </c>
      <c r="R747" s="289" t="s">
        <v>439</v>
      </c>
      <c r="S747" s="155" t="s">
        <v>181</v>
      </c>
      <c r="T747" s="37"/>
      <c r="U747" s="37"/>
      <c r="V747" s="290" t="s">
        <v>435</v>
      </c>
      <c r="W747" s="389"/>
      <c r="X747" s="389"/>
      <c r="Y747" s="37"/>
      <c r="Z747" s="29">
        <v>1</v>
      </c>
    </row>
    <row r="748" spans="1:26" x14ac:dyDescent="0.25">
      <c r="A748" s="226" t="s">
        <v>210</v>
      </c>
      <c r="B748" s="29">
        <v>2</v>
      </c>
      <c r="C748" s="303" t="s">
        <v>30</v>
      </c>
      <c r="D748" s="305" t="s">
        <v>99</v>
      </c>
      <c r="E748" s="261" t="s">
        <v>167</v>
      </c>
      <c r="F748" s="302" t="s">
        <v>170</v>
      </c>
      <c r="G748" s="303" t="s">
        <v>182</v>
      </c>
      <c r="H748" s="43" t="s">
        <v>95</v>
      </c>
      <c r="I748" s="65" t="s">
        <v>227</v>
      </c>
      <c r="J748" s="46" t="s">
        <v>197</v>
      </c>
      <c r="K748" s="155" t="s">
        <v>181</v>
      </c>
      <c r="L748" s="276" t="s">
        <v>300</v>
      </c>
      <c r="M748" s="302" t="s">
        <v>166</v>
      </c>
      <c r="N748" s="261" t="s">
        <v>168</v>
      </c>
      <c r="O748" s="46" t="s">
        <v>196</v>
      </c>
      <c r="P748" s="299" t="s">
        <v>427</v>
      </c>
      <c r="Q748" s="391" t="s">
        <v>444</v>
      </c>
      <c r="R748" s="387" t="s">
        <v>425</v>
      </c>
      <c r="S748" s="306" t="s">
        <v>142</v>
      </c>
      <c r="T748" s="291" t="s">
        <v>389</v>
      </c>
      <c r="U748" s="291" t="s">
        <v>366</v>
      </c>
      <c r="V748" s="37"/>
      <c r="W748" s="37"/>
      <c r="X748" s="37"/>
      <c r="Y748" s="37"/>
      <c r="Z748" s="29">
        <v>2</v>
      </c>
    </row>
    <row r="749" spans="1:26" x14ac:dyDescent="0.25">
      <c r="A749" s="226" t="s">
        <v>210</v>
      </c>
      <c r="B749" s="29">
        <v>3</v>
      </c>
      <c r="C749" s="261" t="s">
        <v>171</v>
      </c>
      <c r="D749" s="261" t="s">
        <v>167</v>
      </c>
      <c r="E749" s="303" t="s">
        <v>182</v>
      </c>
      <c r="F749" s="155" t="s">
        <v>181</v>
      </c>
      <c r="G749" s="43" t="s">
        <v>95</v>
      </c>
      <c r="H749" s="261" t="s">
        <v>168</v>
      </c>
      <c r="I749" s="292" t="s">
        <v>293</v>
      </c>
      <c r="J749" s="292" t="s">
        <v>437</v>
      </c>
      <c r="K749" s="292" t="s">
        <v>393</v>
      </c>
      <c r="L749" s="65" t="s">
        <v>227</v>
      </c>
      <c r="M749" s="302" t="s">
        <v>164</v>
      </c>
      <c r="N749" s="276" t="s">
        <v>300</v>
      </c>
      <c r="O749" s="306" t="s">
        <v>142</v>
      </c>
      <c r="P749" s="46" t="s">
        <v>196</v>
      </c>
      <c r="Q749" s="383" t="s">
        <v>450</v>
      </c>
      <c r="R749" s="308" t="s">
        <v>199</v>
      </c>
      <c r="S749" s="297" t="s">
        <v>454</v>
      </c>
      <c r="T749" s="389"/>
      <c r="U749" s="389"/>
      <c r="V749" s="389"/>
      <c r="W749" s="37"/>
      <c r="X749" s="37"/>
      <c r="Y749" s="37"/>
      <c r="Z749" s="29">
        <v>3</v>
      </c>
    </row>
    <row r="750" spans="1:26" x14ac:dyDescent="0.25">
      <c r="A750" s="226" t="s">
        <v>210</v>
      </c>
      <c r="B750" s="29">
        <v>4</v>
      </c>
      <c r="C750" s="261" t="s">
        <v>170</v>
      </c>
      <c r="D750" s="261" t="s">
        <v>165</v>
      </c>
      <c r="E750" s="307" t="s">
        <v>431</v>
      </c>
      <c r="F750" s="46" t="s">
        <v>196</v>
      </c>
      <c r="G750" s="302" t="s">
        <v>166</v>
      </c>
      <c r="H750" s="306" t="s">
        <v>143</v>
      </c>
      <c r="I750" s="155" t="s">
        <v>181</v>
      </c>
      <c r="J750" s="43" t="s">
        <v>95</v>
      </c>
      <c r="K750" s="294" t="s">
        <v>64</v>
      </c>
      <c r="L750" s="155" t="s">
        <v>180</v>
      </c>
      <c r="M750" s="276" t="s">
        <v>300</v>
      </c>
      <c r="N750" s="46" t="s">
        <v>197</v>
      </c>
      <c r="O750" s="261" t="s">
        <v>168</v>
      </c>
      <c r="P750" s="306" t="s">
        <v>142</v>
      </c>
      <c r="Q750" s="66" t="s">
        <v>103</v>
      </c>
      <c r="R750" s="183" t="s">
        <v>273</v>
      </c>
      <c r="S750" s="387" t="s">
        <v>425</v>
      </c>
      <c r="T750" s="37"/>
      <c r="U750" s="37"/>
      <c r="V750" s="37"/>
      <c r="W750" s="291" t="s">
        <v>389</v>
      </c>
      <c r="X750" s="291" t="s">
        <v>367</v>
      </c>
      <c r="Y750" s="291" t="s">
        <v>394</v>
      </c>
      <c r="Z750" s="29">
        <v>4</v>
      </c>
    </row>
    <row r="751" spans="1:26" x14ac:dyDescent="0.25">
      <c r="A751" s="226" t="s">
        <v>210</v>
      </c>
      <c r="B751" s="29">
        <v>5</v>
      </c>
      <c r="C751" s="46" t="s">
        <v>196</v>
      </c>
      <c r="D751" s="307" t="s">
        <v>431</v>
      </c>
      <c r="E751" s="305" t="s">
        <v>99</v>
      </c>
      <c r="F751" s="43" t="s">
        <v>95</v>
      </c>
      <c r="G751" s="302" t="s">
        <v>164</v>
      </c>
      <c r="H751" s="46" t="s">
        <v>197</v>
      </c>
      <c r="I751" s="293" t="s">
        <v>442</v>
      </c>
      <c r="J751" s="261" t="s">
        <v>170</v>
      </c>
      <c r="K751" s="65" t="s">
        <v>227</v>
      </c>
      <c r="L751" s="302" t="s">
        <v>165</v>
      </c>
      <c r="M751" s="303" t="s">
        <v>182</v>
      </c>
      <c r="N751" s="155" t="s">
        <v>180</v>
      </c>
      <c r="O751" s="155" t="s">
        <v>181</v>
      </c>
      <c r="P751" s="261" t="s">
        <v>168</v>
      </c>
      <c r="Q751" s="291" t="s">
        <v>391</v>
      </c>
      <c r="R751" s="291" t="s">
        <v>367</v>
      </c>
      <c r="S751" s="388" t="s">
        <v>445</v>
      </c>
      <c r="T751" s="37"/>
      <c r="U751" s="37"/>
      <c r="V751" s="37"/>
      <c r="W751" s="37"/>
      <c r="X751" s="37"/>
      <c r="Y751" s="37"/>
      <c r="Z751" s="29">
        <v>5</v>
      </c>
    </row>
    <row r="752" spans="1:26" x14ac:dyDescent="0.25">
      <c r="A752" s="226" t="s">
        <v>210</v>
      </c>
      <c r="B752" s="29">
        <v>6</v>
      </c>
      <c r="C752" s="65"/>
      <c r="D752" s="65"/>
      <c r="E752" s="65"/>
      <c r="F752" s="65"/>
      <c r="G752" s="65"/>
      <c r="H752" s="65"/>
      <c r="I752" s="43" t="s">
        <v>95</v>
      </c>
      <c r="J752" s="261" t="s">
        <v>171</v>
      </c>
      <c r="K752" s="294" t="s">
        <v>310</v>
      </c>
      <c r="L752" s="261" t="s">
        <v>167</v>
      </c>
      <c r="M752" s="291" t="s">
        <v>407</v>
      </c>
      <c r="N752" s="291" t="s">
        <v>394</v>
      </c>
      <c r="O752" s="261" t="s">
        <v>169</v>
      </c>
      <c r="P752" s="155" t="s">
        <v>181</v>
      </c>
      <c r="Q752" s="388" t="s">
        <v>445</v>
      </c>
      <c r="R752" s="65"/>
      <c r="S752" s="46" t="s">
        <v>163</v>
      </c>
      <c r="T752" s="65"/>
      <c r="U752" s="65"/>
      <c r="V752" s="65"/>
      <c r="W752" s="65"/>
      <c r="X752" s="65"/>
      <c r="Y752" s="65"/>
      <c r="Z752" s="29">
        <v>6</v>
      </c>
    </row>
    <row r="753" spans="1:26" x14ac:dyDescent="0.25">
      <c r="A753" s="226" t="s">
        <v>210</v>
      </c>
      <c r="B753" s="29">
        <v>7</v>
      </c>
      <c r="C753" s="65"/>
      <c r="D753" s="65"/>
      <c r="E753" s="65"/>
      <c r="F753" s="65"/>
      <c r="G753" s="65"/>
      <c r="H753" s="65"/>
      <c r="I753" s="65"/>
      <c r="J753" s="65"/>
      <c r="K753" s="65"/>
      <c r="L753" s="48" t="s">
        <v>198</v>
      </c>
      <c r="M753" s="65"/>
      <c r="N753" s="65"/>
      <c r="O753" s="380" t="s">
        <v>92</v>
      </c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29">
        <v>7</v>
      </c>
    </row>
    <row r="754" spans="1:26" x14ac:dyDescent="0.25">
      <c r="A754" s="227" t="s">
        <v>211</v>
      </c>
      <c r="B754" s="29">
        <v>1</v>
      </c>
      <c r="C754" s="301" t="s">
        <v>173</v>
      </c>
      <c r="D754" s="306" t="s">
        <v>142</v>
      </c>
      <c r="E754" s="301" t="s">
        <v>303</v>
      </c>
      <c r="F754" s="290" t="s">
        <v>436</v>
      </c>
      <c r="G754" s="299" t="s">
        <v>427</v>
      </c>
      <c r="H754" s="276" t="s">
        <v>300</v>
      </c>
      <c r="I754" s="155" t="s">
        <v>181</v>
      </c>
      <c r="J754" s="299" t="s">
        <v>426</v>
      </c>
      <c r="K754" s="261" t="s">
        <v>170</v>
      </c>
      <c r="L754" s="387" t="s">
        <v>425</v>
      </c>
      <c r="M754" s="43" t="s">
        <v>95</v>
      </c>
      <c r="N754" s="155" t="s">
        <v>180</v>
      </c>
      <c r="O754" s="65" t="s">
        <v>227</v>
      </c>
      <c r="P754" s="261" t="s">
        <v>168</v>
      </c>
      <c r="Q754" s="262" t="s">
        <v>178</v>
      </c>
      <c r="R754" s="302" t="s">
        <v>165</v>
      </c>
      <c r="S754" s="395" t="s">
        <v>456</v>
      </c>
      <c r="T754" s="37"/>
      <c r="U754" s="37"/>
      <c r="V754" s="37"/>
      <c r="W754" s="37"/>
      <c r="X754" s="37"/>
      <c r="Y754" s="37"/>
      <c r="Z754" s="29">
        <v>1</v>
      </c>
    </row>
    <row r="755" spans="1:26" x14ac:dyDescent="0.25">
      <c r="A755" s="227" t="s">
        <v>211</v>
      </c>
      <c r="B755" s="29">
        <v>2</v>
      </c>
      <c r="C755" s="301" t="s">
        <v>172</v>
      </c>
      <c r="D755" s="65" t="s">
        <v>227</v>
      </c>
      <c r="E755" s="301" t="s">
        <v>302</v>
      </c>
      <c r="F755" s="155" t="s">
        <v>181</v>
      </c>
      <c r="G755" s="303" t="s">
        <v>182</v>
      </c>
      <c r="H755" s="299" t="s">
        <v>427</v>
      </c>
      <c r="I755" s="306" t="s">
        <v>141</v>
      </c>
      <c r="J755" s="155" t="s">
        <v>180</v>
      </c>
      <c r="K755" s="261" t="s">
        <v>171</v>
      </c>
      <c r="L755" s="46" t="s">
        <v>196</v>
      </c>
      <c r="M755" s="387" t="s">
        <v>425</v>
      </c>
      <c r="N755" s="43" t="s">
        <v>95</v>
      </c>
      <c r="O755" s="183" t="s">
        <v>273</v>
      </c>
      <c r="P755" s="261" t="s">
        <v>169</v>
      </c>
      <c r="Q755" s="262" t="s">
        <v>179</v>
      </c>
      <c r="R755" s="299" t="s">
        <v>426</v>
      </c>
      <c r="S755" s="395" t="s">
        <v>413</v>
      </c>
      <c r="T755" s="37"/>
      <c r="U755" s="37"/>
      <c r="V755" s="37"/>
      <c r="W755" s="291" t="s">
        <v>389</v>
      </c>
      <c r="X755" s="291" t="s">
        <v>367</v>
      </c>
      <c r="Y755" s="291" t="s">
        <v>394</v>
      </c>
      <c r="Z755" s="29">
        <v>2</v>
      </c>
    </row>
    <row r="756" spans="1:26" x14ac:dyDescent="0.25">
      <c r="A756" s="227" t="s">
        <v>211</v>
      </c>
      <c r="B756" s="29">
        <v>3</v>
      </c>
      <c r="C756" s="303" t="s">
        <v>30</v>
      </c>
      <c r="D756" s="301" t="s">
        <v>172</v>
      </c>
      <c r="E756" s="65" t="s">
        <v>227</v>
      </c>
      <c r="F756" s="299" t="s">
        <v>427</v>
      </c>
      <c r="G756" s="262" t="s">
        <v>178</v>
      </c>
      <c r="H756" s="261" t="s">
        <v>168</v>
      </c>
      <c r="I756" s="387" t="s">
        <v>425</v>
      </c>
      <c r="J756" s="302" t="s">
        <v>170</v>
      </c>
      <c r="K756" s="155" t="s">
        <v>181</v>
      </c>
      <c r="L756" s="155" t="s">
        <v>180</v>
      </c>
      <c r="M756" s="306" t="s">
        <v>141</v>
      </c>
      <c r="N756" s="183" t="s">
        <v>273</v>
      </c>
      <c r="O756" s="292" t="s">
        <v>386</v>
      </c>
      <c r="P756" s="292" t="s">
        <v>394</v>
      </c>
      <c r="Q756" s="46" t="s">
        <v>163</v>
      </c>
      <c r="R756" s="262" t="s">
        <v>174</v>
      </c>
      <c r="S756" s="297" t="s">
        <v>455</v>
      </c>
      <c r="T756" s="37"/>
      <c r="U756" s="37"/>
      <c r="V756" s="290" t="s">
        <v>435</v>
      </c>
      <c r="W756" s="37"/>
      <c r="X756" s="37"/>
      <c r="Y756" s="37"/>
      <c r="Z756" s="29">
        <v>3</v>
      </c>
    </row>
    <row r="757" spans="1:26" x14ac:dyDescent="0.25">
      <c r="A757" s="227" t="s">
        <v>211</v>
      </c>
      <c r="B757" s="29">
        <v>4</v>
      </c>
      <c r="C757" s="65" t="s">
        <v>227</v>
      </c>
      <c r="D757" s="301" t="s">
        <v>173</v>
      </c>
      <c r="E757" s="306" t="s">
        <v>142</v>
      </c>
      <c r="F757" s="276" t="s">
        <v>300</v>
      </c>
      <c r="G757" s="262" t="s">
        <v>179</v>
      </c>
      <c r="H757" s="303" t="s">
        <v>182</v>
      </c>
      <c r="I757" s="299" t="s">
        <v>426</v>
      </c>
      <c r="J757" s="183" t="s">
        <v>273</v>
      </c>
      <c r="K757" s="288" t="s">
        <v>428</v>
      </c>
      <c r="L757" s="261" t="s">
        <v>167</v>
      </c>
      <c r="M757" s="291" t="s">
        <v>407</v>
      </c>
      <c r="N757" s="291" t="s">
        <v>394</v>
      </c>
      <c r="O757" s="293" t="s">
        <v>365</v>
      </c>
      <c r="P757" s="155" t="s">
        <v>181</v>
      </c>
      <c r="Q757" s="382" t="s">
        <v>449</v>
      </c>
      <c r="R757" s="262" t="s">
        <v>175</v>
      </c>
      <c r="S757" s="43" t="s">
        <v>95</v>
      </c>
      <c r="T757" s="37"/>
      <c r="U757" s="37"/>
      <c r="V757" s="37"/>
      <c r="W757" s="37"/>
      <c r="X757" s="37"/>
      <c r="Y757" s="37"/>
      <c r="Z757" s="29">
        <v>4</v>
      </c>
    </row>
    <row r="758" spans="1:26" x14ac:dyDescent="0.25">
      <c r="A758" s="227" t="s">
        <v>211</v>
      </c>
      <c r="B758" s="29">
        <v>5</v>
      </c>
      <c r="C758" s="291" t="s">
        <v>364</v>
      </c>
      <c r="D758" s="291" t="s">
        <v>404</v>
      </c>
      <c r="E758" s="290" t="s">
        <v>367</v>
      </c>
      <c r="F758" s="262" t="s">
        <v>174</v>
      </c>
      <c r="G758" s="302" t="s">
        <v>166</v>
      </c>
      <c r="H758" s="262" t="s">
        <v>178</v>
      </c>
      <c r="I758" s="261" t="s">
        <v>170</v>
      </c>
      <c r="J758" s="306" t="s">
        <v>143</v>
      </c>
      <c r="K758" s="306" t="s">
        <v>141</v>
      </c>
      <c r="L758" s="43" t="s">
        <v>95</v>
      </c>
      <c r="M758" s="303" t="s">
        <v>182</v>
      </c>
      <c r="N758" s="387" t="s">
        <v>425</v>
      </c>
      <c r="O758" s="301" t="s">
        <v>302</v>
      </c>
      <c r="P758" s="294" t="s">
        <v>310</v>
      </c>
      <c r="Q758" s="381" t="s">
        <v>451</v>
      </c>
      <c r="R758" s="155" t="s">
        <v>180</v>
      </c>
      <c r="S758" s="301" t="s">
        <v>176</v>
      </c>
      <c r="T758" s="37"/>
      <c r="U758" s="37"/>
      <c r="V758" s="37"/>
      <c r="W758" s="37"/>
      <c r="X758" s="37"/>
      <c r="Y758" s="37"/>
      <c r="Z758" s="29">
        <v>5</v>
      </c>
    </row>
    <row r="759" spans="1:26" x14ac:dyDescent="0.25">
      <c r="A759" s="227" t="s">
        <v>211</v>
      </c>
      <c r="B759" s="29">
        <v>6</v>
      </c>
      <c r="C759" s="306" t="s">
        <v>142</v>
      </c>
      <c r="D759" s="303" t="s">
        <v>30</v>
      </c>
      <c r="E759" s="303" t="s">
        <v>182</v>
      </c>
      <c r="F759" s="262" t="s">
        <v>175</v>
      </c>
      <c r="G759" s="302" t="s">
        <v>164</v>
      </c>
      <c r="H759" s="262" t="s">
        <v>179</v>
      </c>
      <c r="I759" s="261" t="s">
        <v>171</v>
      </c>
      <c r="J759" s="387" t="s">
        <v>425</v>
      </c>
      <c r="K759" s="299" t="s">
        <v>426</v>
      </c>
      <c r="L759" s="290" t="s">
        <v>204</v>
      </c>
      <c r="M759" s="288" t="s">
        <v>428</v>
      </c>
      <c r="N759" s="261" t="s">
        <v>169</v>
      </c>
      <c r="O759" s="155" t="s">
        <v>181</v>
      </c>
      <c r="P759" s="294" t="s">
        <v>64</v>
      </c>
      <c r="Q759" s="393" t="s">
        <v>476</v>
      </c>
      <c r="R759" s="43" t="s">
        <v>95</v>
      </c>
      <c r="S759" s="301" t="s">
        <v>177</v>
      </c>
      <c r="T759" s="65"/>
      <c r="U759" s="65"/>
      <c r="V759" s="65"/>
      <c r="W759" s="65"/>
      <c r="X759" s="65"/>
      <c r="Y759" s="65"/>
      <c r="Z759" s="29">
        <v>6</v>
      </c>
    </row>
    <row r="760" spans="1:26" x14ac:dyDescent="0.25">
      <c r="A760" s="227" t="s">
        <v>211</v>
      </c>
      <c r="B760" s="29">
        <v>7</v>
      </c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380" t="s">
        <v>92</v>
      </c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29">
        <v>7</v>
      </c>
    </row>
    <row r="761" spans="1:26" x14ac:dyDescent="0.25">
      <c r="A761" s="228" t="s">
        <v>212</v>
      </c>
      <c r="B761" s="29">
        <v>1</v>
      </c>
      <c r="C761" s="295" t="s">
        <v>339</v>
      </c>
      <c r="D761" s="301" t="s">
        <v>173</v>
      </c>
      <c r="E761" s="261" t="s">
        <v>167</v>
      </c>
      <c r="F761" s="302" t="s">
        <v>170</v>
      </c>
      <c r="G761" s="303" t="s">
        <v>182</v>
      </c>
      <c r="H761" s="48" t="s">
        <v>199</v>
      </c>
      <c r="I761" s="262" t="s">
        <v>178</v>
      </c>
      <c r="J761" s="299" t="s">
        <v>426</v>
      </c>
      <c r="K761" s="306" t="s">
        <v>141</v>
      </c>
      <c r="L761" s="262" t="s">
        <v>174</v>
      </c>
      <c r="M761" s="299" t="s">
        <v>427</v>
      </c>
      <c r="N761" s="301" t="s">
        <v>303</v>
      </c>
      <c r="O761" s="183" t="s">
        <v>273</v>
      </c>
      <c r="P761" s="155" t="s">
        <v>181</v>
      </c>
      <c r="Q761" s="382" t="s">
        <v>449</v>
      </c>
      <c r="R761" s="394" t="s">
        <v>350</v>
      </c>
      <c r="S761" s="290" t="s">
        <v>204</v>
      </c>
      <c r="T761" s="51"/>
      <c r="U761" s="51"/>
      <c r="V761" s="51"/>
      <c r="W761" s="51"/>
      <c r="X761" s="51"/>
      <c r="Y761" s="51"/>
      <c r="Z761" s="29">
        <v>1</v>
      </c>
    </row>
    <row r="762" spans="1:26" x14ac:dyDescent="0.25">
      <c r="A762" s="228" t="s">
        <v>212</v>
      </c>
      <c r="B762" s="29">
        <v>2</v>
      </c>
      <c r="C762" s="261" t="s">
        <v>170</v>
      </c>
      <c r="D762" s="301" t="s">
        <v>172</v>
      </c>
      <c r="E762" s="261" t="s">
        <v>165</v>
      </c>
      <c r="F762" s="306" t="s">
        <v>141</v>
      </c>
      <c r="G762" s="46" t="s">
        <v>196</v>
      </c>
      <c r="H762" s="303" t="s">
        <v>182</v>
      </c>
      <c r="I762" s="262" t="s">
        <v>179</v>
      </c>
      <c r="J762" s="155" t="s">
        <v>180</v>
      </c>
      <c r="K762" s="299" t="s">
        <v>426</v>
      </c>
      <c r="L762" s="301" t="s">
        <v>175</v>
      </c>
      <c r="M762" s="288" t="s">
        <v>428</v>
      </c>
      <c r="N762" s="301" t="s">
        <v>302</v>
      </c>
      <c r="O762" s="155" t="s">
        <v>181</v>
      </c>
      <c r="P762" s="387" t="s">
        <v>425</v>
      </c>
      <c r="Q762" s="306" t="s">
        <v>142</v>
      </c>
      <c r="R762" s="394" t="s">
        <v>349</v>
      </c>
      <c r="S762" s="261" t="s">
        <v>168</v>
      </c>
      <c r="T762" s="291" t="s">
        <v>389</v>
      </c>
      <c r="U762" s="291" t="s">
        <v>366</v>
      </c>
      <c r="V762" s="51"/>
      <c r="W762" s="51"/>
      <c r="X762" s="51"/>
      <c r="Y762" s="51"/>
      <c r="Z762" s="29">
        <v>2</v>
      </c>
    </row>
    <row r="763" spans="1:26" x14ac:dyDescent="0.25">
      <c r="A763" s="228" t="s">
        <v>212</v>
      </c>
      <c r="B763" s="29">
        <v>3</v>
      </c>
      <c r="C763" s="261" t="s">
        <v>171</v>
      </c>
      <c r="D763" s="295" t="s">
        <v>339</v>
      </c>
      <c r="E763" s="301" t="s">
        <v>302</v>
      </c>
      <c r="F763" s="155" t="s">
        <v>181</v>
      </c>
      <c r="G763" s="291" t="s">
        <v>394</v>
      </c>
      <c r="H763" s="291" t="s">
        <v>158</v>
      </c>
      <c r="I763" s="183" t="s">
        <v>273</v>
      </c>
      <c r="J763" s="293" t="s">
        <v>365</v>
      </c>
      <c r="K763" s="46" t="s">
        <v>197</v>
      </c>
      <c r="L763" s="387" t="s">
        <v>425</v>
      </c>
      <c r="M763" s="302" t="s">
        <v>166</v>
      </c>
      <c r="N763" s="155" t="s">
        <v>180</v>
      </c>
      <c r="O763" s="46" t="s">
        <v>196</v>
      </c>
      <c r="P763" s="262" t="s">
        <v>175</v>
      </c>
      <c r="Q763" s="261" t="s">
        <v>167</v>
      </c>
      <c r="R763" s="299" t="s">
        <v>426</v>
      </c>
      <c r="S763" s="261" t="s">
        <v>169</v>
      </c>
      <c r="T763" s="37"/>
      <c r="U763" s="37"/>
      <c r="V763" s="37"/>
      <c r="W763" s="37"/>
      <c r="X763" s="37"/>
      <c r="Y763" s="37"/>
      <c r="Z763" s="29">
        <v>3</v>
      </c>
    </row>
    <row r="764" spans="1:26" x14ac:dyDescent="0.25">
      <c r="A764" s="228" t="s">
        <v>212</v>
      </c>
      <c r="B764" s="29">
        <v>4</v>
      </c>
      <c r="C764" s="301" t="s">
        <v>172</v>
      </c>
      <c r="D764" s="303" t="s">
        <v>30</v>
      </c>
      <c r="E764" s="301" t="s">
        <v>303</v>
      </c>
      <c r="F764" s="261" t="s">
        <v>171</v>
      </c>
      <c r="G764" s="306" t="s">
        <v>143</v>
      </c>
      <c r="H764" s="262" t="s">
        <v>178</v>
      </c>
      <c r="I764" s="292" t="s">
        <v>392</v>
      </c>
      <c r="J764" s="292" t="s">
        <v>283</v>
      </c>
      <c r="K764" s="292" t="s">
        <v>393</v>
      </c>
      <c r="L764" s="183" t="s">
        <v>273</v>
      </c>
      <c r="M764" s="303" t="s">
        <v>182</v>
      </c>
      <c r="N764" s="261" t="s">
        <v>168</v>
      </c>
      <c r="O764" s="387" t="s">
        <v>425</v>
      </c>
      <c r="P764" s="262" t="s">
        <v>174</v>
      </c>
      <c r="Q764" s="261" t="s">
        <v>165</v>
      </c>
      <c r="R764" s="155" t="s">
        <v>180</v>
      </c>
      <c r="S764" s="155" t="s">
        <v>181</v>
      </c>
      <c r="T764" s="37"/>
      <c r="U764" s="37"/>
      <c r="V764" s="37"/>
      <c r="W764" s="37"/>
      <c r="X764" s="37"/>
      <c r="Y764" s="37"/>
      <c r="Z764" s="29">
        <v>4</v>
      </c>
    </row>
    <row r="765" spans="1:26" x14ac:dyDescent="0.25">
      <c r="A765" s="228" t="s">
        <v>212</v>
      </c>
      <c r="B765" s="29">
        <v>5</v>
      </c>
      <c r="C765" s="301" t="s">
        <v>173</v>
      </c>
      <c r="D765" s="261" t="s">
        <v>165</v>
      </c>
      <c r="E765" s="303" t="s">
        <v>182</v>
      </c>
      <c r="F765" s="262" t="s">
        <v>174</v>
      </c>
      <c r="G765" s="262" t="s">
        <v>178</v>
      </c>
      <c r="H765" s="261" t="s">
        <v>169</v>
      </c>
      <c r="I765" s="46" t="s">
        <v>196</v>
      </c>
      <c r="J765" s="46" t="s">
        <v>197</v>
      </c>
      <c r="K765" s="155" t="s">
        <v>181</v>
      </c>
      <c r="L765" s="155" t="s">
        <v>180</v>
      </c>
      <c r="M765" s="306" t="s">
        <v>141</v>
      </c>
      <c r="N765" s="387" t="s">
        <v>425</v>
      </c>
      <c r="O765" s="301" t="s">
        <v>303</v>
      </c>
      <c r="P765" s="289" t="s">
        <v>438</v>
      </c>
      <c r="Q765" s="291" t="s">
        <v>391</v>
      </c>
      <c r="R765" s="291" t="s">
        <v>367</v>
      </c>
      <c r="S765" s="380" t="s">
        <v>452</v>
      </c>
      <c r="T765" s="37"/>
      <c r="U765" s="37"/>
      <c r="V765" s="37"/>
      <c r="W765" s="37"/>
      <c r="X765" s="37"/>
      <c r="Y765" s="37"/>
      <c r="Z765" s="29">
        <v>5</v>
      </c>
    </row>
    <row r="766" spans="1:26" x14ac:dyDescent="0.25">
      <c r="A766" s="228" t="s">
        <v>212</v>
      </c>
      <c r="B766" s="29">
        <v>6</v>
      </c>
      <c r="C766" s="303" t="s">
        <v>30</v>
      </c>
      <c r="D766" s="261" t="s">
        <v>167</v>
      </c>
      <c r="E766" s="295" t="s">
        <v>339</v>
      </c>
      <c r="F766" s="262" t="s">
        <v>175</v>
      </c>
      <c r="G766" s="302" t="s">
        <v>166</v>
      </c>
      <c r="H766" s="261" t="s">
        <v>168</v>
      </c>
      <c r="I766" s="155" t="s">
        <v>181</v>
      </c>
      <c r="J766" s="262" t="s">
        <v>179</v>
      </c>
      <c r="K766" s="301" t="s">
        <v>176</v>
      </c>
      <c r="L766" s="306" t="s">
        <v>141</v>
      </c>
      <c r="M766" s="387" t="s">
        <v>425</v>
      </c>
      <c r="N766" s="299" t="s">
        <v>427</v>
      </c>
      <c r="O766" s="291" t="s">
        <v>385</v>
      </c>
      <c r="P766" s="291" t="s">
        <v>394</v>
      </c>
      <c r="Q766" s="392" t="s">
        <v>446</v>
      </c>
      <c r="R766" s="306" t="s">
        <v>142</v>
      </c>
      <c r="S766" s="46" t="s">
        <v>163</v>
      </c>
      <c r="T766" s="65"/>
      <c r="U766" s="65"/>
      <c r="V766" s="65"/>
      <c r="W766" s="65"/>
      <c r="X766" s="65"/>
      <c r="Y766" s="65"/>
      <c r="Z766" s="29">
        <v>6</v>
      </c>
    </row>
    <row r="767" spans="1:26" x14ac:dyDescent="0.25">
      <c r="A767" s="228" t="s">
        <v>212</v>
      </c>
      <c r="B767" s="29">
        <v>7</v>
      </c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48" t="s">
        <v>199</v>
      </c>
      <c r="O767" s="65"/>
      <c r="P767" s="48" t="s">
        <v>198</v>
      </c>
      <c r="Q767" s="65"/>
      <c r="R767" s="65"/>
      <c r="S767" s="65"/>
      <c r="T767" s="65"/>
      <c r="U767" s="65"/>
      <c r="V767" s="65"/>
      <c r="W767" s="65"/>
      <c r="X767" s="65"/>
      <c r="Y767" s="65"/>
      <c r="Z767" s="29">
        <v>7</v>
      </c>
    </row>
    <row r="768" spans="1:26" x14ac:dyDescent="0.25">
      <c r="A768" s="229" t="s">
        <v>213</v>
      </c>
      <c r="B768" s="29">
        <v>1</v>
      </c>
      <c r="C768" s="303" t="s">
        <v>30</v>
      </c>
      <c r="D768" s="306" t="s">
        <v>142</v>
      </c>
      <c r="E768" s="303" t="s">
        <v>182</v>
      </c>
      <c r="F768" s="65" t="s">
        <v>227</v>
      </c>
      <c r="G768" s="293" t="s">
        <v>371</v>
      </c>
      <c r="H768" s="306" t="s">
        <v>143</v>
      </c>
      <c r="I768" s="48" t="s">
        <v>198</v>
      </c>
      <c r="J768" s="48" t="s">
        <v>199</v>
      </c>
      <c r="K768" s="155" t="s">
        <v>181</v>
      </c>
      <c r="L768" s="306" t="s">
        <v>141</v>
      </c>
      <c r="M768" s="302" t="s">
        <v>164</v>
      </c>
      <c r="N768" s="301" t="s">
        <v>302</v>
      </c>
      <c r="O768" s="299" t="s">
        <v>427</v>
      </c>
      <c r="P768" s="262" t="s">
        <v>174</v>
      </c>
      <c r="Q768" s="381" t="s">
        <v>451</v>
      </c>
      <c r="R768" s="155" t="s">
        <v>180</v>
      </c>
      <c r="S768" s="34" t="s">
        <v>91</v>
      </c>
      <c r="T768" s="291" t="s">
        <v>389</v>
      </c>
      <c r="U768" s="291" t="s">
        <v>366</v>
      </c>
      <c r="V768" s="37"/>
      <c r="W768" s="37"/>
      <c r="X768" s="37"/>
      <c r="Y768" s="37"/>
      <c r="Z768" s="29">
        <v>1</v>
      </c>
    </row>
    <row r="769" spans="1:26" x14ac:dyDescent="0.25">
      <c r="A769" s="229" t="s">
        <v>213</v>
      </c>
      <c r="B769" s="29">
        <v>2</v>
      </c>
      <c r="C769" s="48" t="s">
        <v>198</v>
      </c>
      <c r="D769" s="303" t="s">
        <v>30</v>
      </c>
      <c r="E769" s="43" t="s">
        <v>96</v>
      </c>
      <c r="F769" s="65" t="s">
        <v>227</v>
      </c>
      <c r="G769" s="292" t="s">
        <v>293</v>
      </c>
      <c r="H769" s="292" t="s">
        <v>158</v>
      </c>
      <c r="I769" s="262" t="s">
        <v>178</v>
      </c>
      <c r="J769" s="306" t="s">
        <v>143</v>
      </c>
      <c r="K769" s="48" t="s">
        <v>199</v>
      </c>
      <c r="L769" s="155" t="s">
        <v>180</v>
      </c>
      <c r="M769" s="303" t="s">
        <v>182</v>
      </c>
      <c r="N769" s="306" t="s">
        <v>141</v>
      </c>
      <c r="O769" s="306" t="s">
        <v>142</v>
      </c>
      <c r="P769" s="262" t="s">
        <v>175</v>
      </c>
      <c r="Q769" s="380" t="s">
        <v>452</v>
      </c>
      <c r="R769" s="387" t="s">
        <v>425</v>
      </c>
      <c r="S769" s="155" t="s">
        <v>181</v>
      </c>
      <c r="T769" s="37"/>
      <c r="U769" s="37"/>
      <c r="V769" s="290" t="s">
        <v>435</v>
      </c>
      <c r="W769" s="37"/>
      <c r="X769" s="37"/>
      <c r="Y769" s="37"/>
      <c r="Z769" s="29">
        <v>2</v>
      </c>
    </row>
    <row r="770" spans="1:26" x14ac:dyDescent="0.25">
      <c r="A770" s="229" t="s">
        <v>213</v>
      </c>
      <c r="B770" s="29">
        <v>3</v>
      </c>
      <c r="C770" s="306" t="s">
        <v>142</v>
      </c>
      <c r="D770" s="301" t="s">
        <v>172</v>
      </c>
      <c r="E770" s="308" t="s">
        <v>432</v>
      </c>
      <c r="F770" s="293" t="s">
        <v>440</v>
      </c>
      <c r="G770" s="48" t="s">
        <v>198</v>
      </c>
      <c r="H770" s="303" t="s">
        <v>182</v>
      </c>
      <c r="I770" s="262" t="s">
        <v>179</v>
      </c>
      <c r="J770" s="155" t="s">
        <v>180</v>
      </c>
      <c r="K770" s="301" t="s">
        <v>176</v>
      </c>
      <c r="L770" s="299" t="s">
        <v>426</v>
      </c>
      <c r="M770" s="65" t="s">
        <v>227</v>
      </c>
      <c r="N770" s="183" t="s">
        <v>273</v>
      </c>
      <c r="O770" s="301" t="s">
        <v>302</v>
      </c>
      <c r="P770" s="155" t="s">
        <v>181</v>
      </c>
      <c r="Q770" s="43" t="s">
        <v>95</v>
      </c>
      <c r="R770" s="301" t="s">
        <v>174</v>
      </c>
      <c r="S770" s="387" t="s">
        <v>425</v>
      </c>
      <c r="T770" s="37"/>
      <c r="U770" s="37"/>
      <c r="V770" s="37"/>
      <c r="W770" s="291" t="s">
        <v>389</v>
      </c>
      <c r="X770" s="291" t="s">
        <v>367</v>
      </c>
      <c r="Y770" s="291" t="s">
        <v>394</v>
      </c>
      <c r="Z770" s="29">
        <v>3</v>
      </c>
    </row>
    <row r="771" spans="1:26" x14ac:dyDescent="0.25">
      <c r="A771" s="229" t="s">
        <v>213</v>
      </c>
      <c r="B771" s="29">
        <v>4</v>
      </c>
      <c r="C771" s="291" t="s">
        <v>364</v>
      </c>
      <c r="D771" s="291" t="s">
        <v>404</v>
      </c>
      <c r="E771" s="290" t="s">
        <v>367</v>
      </c>
      <c r="F771" s="46" t="s">
        <v>196</v>
      </c>
      <c r="G771" s="303" t="s">
        <v>182</v>
      </c>
      <c r="H771" s="294" t="s">
        <v>64</v>
      </c>
      <c r="I771" s="155" t="s">
        <v>181</v>
      </c>
      <c r="J771" s="262" t="s">
        <v>178</v>
      </c>
      <c r="K771" s="301" t="s">
        <v>177</v>
      </c>
      <c r="L771" s="262" t="s">
        <v>174</v>
      </c>
      <c r="M771" s="43" t="s">
        <v>95</v>
      </c>
      <c r="N771" s="299" t="s">
        <v>427</v>
      </c>
      <c r="O771" s="301" t="s">
        <v>303</v>
      </c>
      <c r="P771" s="306" t="s">
        <v>142</v>
      </c>
      <c r="Q771" s="382" t="s">
        <v>449</v>
      </c>
      <c r="R771" s="66" t="s">
        <v>103</v>
      </c>
      <c r="S771" s="381" t="s">
        <v>453</v>
      </c>
      <c r="T771" s="37"/>
      <c r="U771" s="37"/>
      <c r="V771" s="37"/>
      <c r="W771" s="37"/>
      <c r="X771" s="37"/>
      <c r="Y771" s="37"/>
      <c r="Z771" s="29">
        <v>4</v>
      </c>
    </row>
    <row r="772" spans="1:26" x14ac:dyDescent="0.25">
      <c r="A772" s="229" t="s">
        <v>213</v>
      </c>
      <c r="B772" s="29">
        <v>5</v>
      </c>
      <c r="C772" s="301" t="s">
        <v>172</v>
      </c>
      <c r="D772" s="308" t="s">
        <v>432</v>
      </c>
      <c r="E772" s="301" t="s">
        <v>302</v>
      </c>
      <c r="F772" s="292" t="s">
        <v>441</v>
      </c>
      <c r="G772" s="306" t="s">
        <v>143</v>
      </c>
      <c r="H772" s="65" t="s">
        <v>227</v>
      </c>
      <c r="I772" s="276" t="s">
        <v>300</v>
      </c>
      <c r="J772" s="262" t="s">
        <v>179</v>
      </c>
      <c r="K772" s="387" t="s">
        <v>425</v>
      </c>
      <c r="L772" s="46" t="s">
        <v>196</v>
      </c>
      <c r="M772" s="301" t="s">
        <v>174</v>
      </c>
      <c r="N772" s="46" t="s">
        <v>197</v>
      </c>
      <c r="O772" s="155" t="s">
        <v>181</v>
      </c>
      <c r="P772" s="299" t="s">
        <v>427</v>
      </c>
      <c r="Q772" s="381" t="s">
        <v>477</v>
      </c>
      <c r="R772" s="183" t="s">
        <v>273</v>
      </c>
      <c r="S772" s="306" t="s">
        <v>142</v>
      </c>
      <c r="T772" s="37"/>
      <c r="U772" s="37"/>
      <c r="V772" s="37"/>
      <c r="W772" s="37"/>
      <c r="X772" s="37"/>
      <c r="Y772" s="37"/>
      <c r="Z772" s="29">
        <v>5</v>
      </c>
    </row>
    <row r="773" spans="1:26" x14ac:dyDescent="0.25">
      <c r="A773" s="229" t="s">
        <v>213</v>
      </c>
      <c r="B773" s="29">
        <v>6</v>
      </c>
      <c r="C773" s="65"/>
      <c r="D773" s="65"/>
      <c r="E773" s="65"/>
      <c r="F773" s="155" t="s">
        <v>181</v>
      </c>
      <c r="G773" s="276" t="s">
        <v>300</v>
      </c>
      <c r="H773" s="294" t="s">
        <v>310</v>
      </c>
      <c r="I773" s="291" t="s">
        <v>392</v>
      </c>
      <c r="J773" s="291" t="s">
        <v>437</v>
      </c>
      <c r="K773" s="291" t="s">
        <v>393</v>
      </c>
      <c r="L773" s="183" t="s">
        <v>273</v>
      </c>
      <c r="M773" s="299" t="s">
        <v>427</v>
      </c>
      <c r="N773" s="155" t="s">
        <v>180</v>
      </c>
      <c r="O773" s="387" t="s">
        <v>425</v>
      </c>
      <c r="P773" s="43" t="s">
        <v>95</v>
      </c>
      <c r="Q773" s="46" t="s">
        <v>163</v>
      </c>
      <c r="R773" s="65"/>
      <c r="S773" s="381" t="s">
        <v>93</v>
      </c>
      <c r="T773" s="65"/>
      <c r="U773" s="65"/>
      <c r="V773" s="65"/>
      <c r="W773" s="65"/>
      <c r="X773" s="65"/>
      <c r="Y773" s="65"/>
      <c r="Z773" s="29">
        <v>6</v>
      </c>
    </row>
    <row r="774" spans="1:26" x14ac:dyDescent="0.25">
      <c r="A774" s="229" t="s">
        <v>213</v>
      </c>
      <c r="B774" s="29">
        <v>7</v>
      </c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48" t="s">
        <v>199</v>
      </c>
      <c r="N774" s="65"/>
      <c r="O774" s="48" t="s">
        <v>198</v>
      </c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29">
        <v>7</v>
      </c>
    </row>
    <row r="775" spans="1:26" x14ac:dyDescent="0.25">
      <c r="A775" s="230" t="s">
        <v>214</v>
      </c>
      <c r="B775" s="29">
        <v>1</v>
      </c>
      <c r="C775" s="46" t="s">
        <v>196</v>
      </c>
      <c r="D775" s="43" t="s">
        <v>96</v>
      </c>
      <c r="E775" s="307" t="s">
        <v>431</v>
      </c>
      <c r="F775" s="262" t="s">
        <v>174</v>
      </c>
      <c r="G775" s="65" t="s">
        <v>227</v>
      </c>
      <c r="H775" s="301" t="s">
        <v>178</v>
      </c>
      <c r="I775" s="261" t="s">
        <v>170</v>
      </c>
      <c r="J775" s="387" t="s">
        <v>425</v>
      </c>
      <c r="K775" s="46" t="s">
        <v>197</v>
      </c>
      <c r="L775" s="155" t="s">
        <v>180</v>
      </c>
      <c r="M775" s="293" t="s">
        <v>283</v>
      </c>
      <c r="N775" s="306" t="s">
        <v>141</v>
      </c>
      <c r="O775" s="155" t="s">
        <v>181</v>
      </c>
      <c r="P775" s="306" t="s">
        <v>142</v>
      </c>
      <c r="Q775" s="380" t="s">
        <v>452</v>
      </c>
      <c r="R775" s="261" t="s">
        <v>165</v>
      </c>
      <c r="S775" s="301" t="s">
        <v>177</v>
      </c>
      <c r="T775" s="37"/>
      <c r="U775" s="37"/>
      <c r="V775" s="37"/>
      <c r="W775" s="37"/>
      <c r="X775" s="37"/>
      <c r="Y775" s="37"/>
      <c r="Z775" s="29">
        <v>1</v>
      </c>
    </row>
    <row r="776" spans="1:26" x14ac:dyDescent="0.25">
      <c r="A776" s="230" t="s">
        <v>214</v>
      </c>
      <c r="B776" s="29">
        <v>2</v>
      </c>
      <c r="C776" s="43" t="s">
        <v>96</v>
      </c>
      <c r="D776" s="303" t="s">
        <v>30</v>
      </c>
      <c r="E776" s="303" t="s">
        <v>182</v>
      </c>
      <c r="F776" s="306" t="s">
        <v>141</v>
      </c>
      <c r="G776" s="65" t="s">
        <v>227</v>
      </c>
      <c r="H776" s="302" t="s">
        <v>169</v>
      </c>
      <c r="I776" s="46" t="s">
        <v>196</v>
      </c>
      <c r="J776" s="262" t="s">
        <v>178</v>
      </c>
      <c r="K776" s="261" t="s">
        <v>170</v>
      </c>
      <c r="L776" s="299" t="s">
        <v>426</v>
      </c>
      <c r="M776" s="292" t="s">
        <v>443</v>
      </c>
      <c r="N776" s="292" t="s">
        <v>394</v>
      </c>
      <c r="O776" s="306" t="s">
        <v>142</v>
      </c>
      <c r="P776" s="155" t="s">
        <v>181</v>
      </c>
      <c r="Q776" s="382" t="s">
        <v>449</v>
      </c>
      <c r="R776" s="261" t="s">
        <v>167</v>
      </c>
      <c r="S776" s="290" t="s">
        <v>204</v>
      </c>
      <c r="T776" s="37"/>
      <c r="U776" s="37"/>
      <c r="V776" s="37"/>
      <c r="W776" s="37"/>
      <c r="X776" s="37"/>
      <c r="Y776" s="37"/>
      <c r="Z776" s="29">
        <v>2</v>
      </c>
    </row>
    <row r="777" spans="1:26" x14ac:dyDescent="0.25">
      <c r="A777" s="230" t="s">
        <v>214</v>
      </c>
      <c r="B777" s="29">
        <v>3</v>
      </c>
      <c r="C777" s="261" t="s">
        <v>170</v>
      </c>
      <c r="D777" s="307" t="s">
        <v>431</v>
      </c>
      <c r="E777" s="261" t="s">
        <v>167</v>
      </c>
      <c r="F777" s="155" t="s">
        <v>181</v>
      </c>
      <c r="G777" s="303" t="s">
        <v>182</v>
      </c>
      <c r="H777" s="262" t="s">
        <v>179</v>
      </c>
      <c r="I777" s="387" t="s">
        <v>425</v>
      </c>
      <c r="J777" s="65" t="s">
        <v>227</v>
      </c>
      <c r="K777" s="276" t="s">
        <v>300</v>
      </c>
      <c r="L777" s="293" t="s">
        <v>282</v>
      </c>
      <c r="M777" s="262" t="s">
        <v>175</v>
      </c>
      <c r="N777" s="43" t="s">
        <v>95</v>
      </c>
      <c r="O777" s="291" t="s">
        <v>385</v>
      </c>
      <c r="P777" s="291" t="s">
        <v>394</v>
      </c>
      <c r="Q777" s="306" t="s">
        <v>142</v>
      </c>
      <c r="R777" s="155" t="s">
        <v>180</v>
      </c>
      <c r="S777" s="381" t="s">
        <v>453</v>
      </c>
      <c r="T777" s="37"/>
      <c r="U777" s="37"/>
      <c r="V777" s="37"/>
      <c r="W777" s="37"/>
      <c r="X777" s="37"/>
      <c r="Y777" s="37"/>
      <c r="Z777" s="29">
        <v>3</v>
      </c>
    </row>
    <row r="778" spans="1:26" x14ac:dyDescent="0.25">
      <c r="A778" s="230" t="s">
        <v>214</v>
      </c>
      <c r="B778" s="29">
        <v>4</v>
      </c>
      <c r="C778" s="303" t="s">
        <v>30</v>
      </c>
      <c r="D778" s="261" t="s">
        <v>167</v>
      </c>
      <c r="E778" s="306" t="s">
        <v>142</v>
      </c>
      <c r="F778" s="261" t="s">
        <v>170</v>
      </c>
      <c r="G778" s="291" t="s">
        <v>394</v>
      </c>
      <c r="H778" s="291" t="s">
        <v>158</v>
      </c>
      <c r="I778" s="155" t="s">
        <v>181</v>
      </c>
      <c r="J778" s="65" t="s">
        <v>227</v>
      </c>
      <c r="K778" s="301" t="s">
        <v>177</v>
      </c>
      <c r="L778" s="293" t="s">
        <v>397</v>
      </c>
      <c r="M778" s="301" t="s">
        <v>174</v>
      </c>
      <c r="N778" s="155" t="s">
        <v>180</v>
      </c>
      <c r="O778" s="261" t="s">
        <v>168</v>
      </c>
      <c r="P778" s="387" t="s">
        <v>425</v>
      </c>
      <c r="Q778" s="301" t="s">
        <v>178</v>
      </c>
      <c r="R778" s="46" t="s">
        <v>163</v>
      </c>
      <c r="S778" s="380" t="s">
        <v>452</v>
      </c>
      <c r="T778" s="37"/>
      <c r="U778" s="37"/>
      <c r="V778" s="37"/>
      <c r="W778" s="37"/>
      <c r="X778" s="37"/>
      <c r="Y778" s="37"/>
      <c r="Z778" s="29">
        <v>4</v>
      </c>
    </row>
    <row r="779" spans="1:26" x14ac:dyDescent="0.25">
      <c r="A779" s="230" t="s">
        <v>214</v>
      </c>
      <c r="B779" s="29">
        <v>5</v>
      </c>
      <c r="C779" s="291" t="s">
        <v>364</v>
      </c>
      <c r="D779" s="291" t="s">
        <v>404</v>
      </c>
      <c r="E779" s="290" t="s">
        <v>367</v>
      </c>
      <c r="F779" s="48" t="s">
        <v>198</v>
      </c>
      <c r="G779" s="262" t="s">
        <v>179</v>
      </c>
      <c r="H779" s="303" t="s">
        <v>182</v>
      </c>
      <c r="I779" s="299" t="s">
        <v>426</v>
      </c>
      <c r="J779" s="276" t="s">
        <v>300</v>
      </c>
      <c r="K779" s="155" t="s">
        <v>181</v>
      </c>
      <c r="L779" s="302" t="s">
        <v>165</v>
      </c>
      <c r="M779" s="46" t="s">
        <v>197</v>
      </c>
      <c r="N779" s="294" t="s">
        <v>64</v>
      </c>
      <c r="O779" s="43" t="s">
        <v>95</v>
      </c>
      <c r="P779" s="183" t="s">
        <v>273</v>
      </c>
      <c r="Q779" s="383" t="s">
        <v>450</v>
      </c>
      <c r="R779" s="306" t="s">
        <v>142</v>
      </c>
      <c r="S779" s="302" t="s">
        <v>168</v>
      </c>
      <c r="T779" s="65"/>
      <c r="U779" s="65"/>
      <c r="V779" s="65"/>
      <c r="W779" s="65"/>
      <c r="X779" s="65"/>
      <c r="Y779" s="65"/>
      <c r="Z779" s="29">
        <v>5</v>
      </c>
    </row>
    <row r="780" spans="1:26" x14ac:dyDescent="0.25">
      <c r="A780" s="230" t="s">
        <v>214</v>
      </c>
      <c r="B780" s="29">
        <v>6</v>
      </c>
      <c r="C780" s="65"/>
      <c r="D780" s="65"/>
      <c r="E780" s="65"/>
      <c r="F780" s="290" t="s">
        <v>436</v>
      </c>
      <c r="G780" s="262" t="s">
        <v>178</v>
      </c>
      <c r="H780" s="46" t="s">
        <v>197</v>
      </c>
      <c r="I780" s="306" t="s">
        <v>141</v>
      </c>
      <c r="J780" s="155" t="s">
        <v>180</v>
      </c>
      <c r="K780" s="387" t="s">
        <v>425</v>
      </c>
      <c r="L780" s="43" t="s">
        <v>95</v>
      </c>
      <c r="M780" s="303" t="s">
        <v>182</v>
      </c>
      <c r="N780" s="294" t="s">
        <v>310</v>
      </c>
      <c r="O780" s="289" t="s">
        <v>438</v>
      </c>
      <c r="P780" s="46" t="s">
        <v>196</v>
      </c>
      <c r="Q780" s="302" t="s">
        <v>165</v>
      </c>
      <c r="R780" s="65"/>
      <c r="S780" s="155" t="s">
        <v>181</v>
      </c>
      <c r="T780" s="65"/>
      <c r="U780" s="65"/>
      <c r="V780" s="65"/>
      <c r="W780" s="65"/>
      <c r="X780" s="65"/>
      <c r="Y780" s="65"/>
      <c r="Z780" s="29">
        <v>6</v>
      </c>
    </row>
    <row r="781" spans="1:26" x14ac:dyDescent="0.25">
      <c r="A781" s="230" t="s">
        <v>214</v>
      </c>
      <c r="B781" s="29">
        <v>7</v>
      </c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383" t="s">
        <v>88</v>
      </c>
      <c r="O781" s="65"/>
      <c r="P781" s="65"/>
      <c r="Q781" s="48" t="s">
        <v>198</v>
      </c>
      <c r="R781" s="65"/>
      <c r="S781" s="308" t="s">
        <v>199</v>
      </c>
      <c r="T781" s="65"/>
      <c r="U781" s="65"/>
      <c r="V781" s="65"/>
      <c r="W781" s="65"/>
      <c r="X781" s="65"/>
      <c r="Y781" s="65"/>
      <c r="Z781" s="29">
        <v>7</v>
      </c>
    </row>
    <row r="782" spans="1:26" x14ac:dyDescent="0.25">
      <c r="A782" s="330" t="s">
        <v>372</v>
      </c>
      <c r="B782" s="29">
        <v>1</v>
      </c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</row>
    <row r="783" spans="1:26" x14ac:dyDescent="0.25">
      <c r="A783" s="330" t="s">
        <v>372</v>
      </c>
      <c r="B783" s="29">
        <v>2</v>
      </c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</row>
    <row r="785" spans="1:26" x14ac:dyDescent="0.25">
      <c r="A785" s="320">
        <f>A744+1</f>
        <v>2503</v>
      </c>
      <c r="B785" s="343"/>
      <c r="C785" s="344">
        <v>45662</v>
      </c>
      <c r="D785" s="417">
        <v>4.8611111111111112E-2</v>
      </c>
      <c r="E785" s="346" t="s">
        <v>533</v>
      </c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</row>
    <row r="787" spans="1:26" x14ac:dyDescent="0.25">
      <c r="A787" s="225" t="s">
        <v>2</v>
      </c>
      <c r="B787" s="37" t="s">
        <v>3</v>
      </c>
      <c r="C787" s="20" t="s">
        <v>73</v>
      </c>
      <c r="D787" s="20" t="s">
        <v>105</v>
      </c>
      <c r="E787" s="20" t="s">
        <v>267</v>
      </c>
      <c r="F787" s="21" t="s">
        <v>74</v>
      </c>
      <c r="G787" s="21" t="s">
        <v>248</v>
      </c>
      <c r="H787" s="21" t="s">
        <v>14</v>
      </c>
      <c r="I787" s="22" t="s">
        <v>75</v>
      </c>
      <c r="J787" s="22" t="s">
        <v>76</v>
      </c>
      <c r="K787" s="22" t="s">
        <v>15</v>
      </c>
      <c r="L787" s="23" t="s">
        <v>77</v>
      </c>
      <c r="M787" s="23" t="s">
        <v>78</v>
      </c>
      <c r="N787" s="23" t="s">
        <v>268</v>
      </c>
      <c r="O787" s="24" t="s">
        <v>79</v>
      </c>
      <c r="P787" s="24" t="s">
        <v>80</v>
      </c>
      <c r="Q787" s="25" t="s">
        <v>81</v>
      </c>
      <c r="R787" s="25" t="s">
        <v>422</v>
      </c>
      <c r="S787" s="26" t="s">
        <v>82</v>
      </c>
      <c r="T787" s="64" t="s">
        <v>154</v>
      </c>
      <c r="U787" s="64" t="s">
        <v>155</v>
      </c>
      <c r="V787" s="64" t="s">
        <v>157</v>
      </c>
      <c r="W787" s="63" t="s">
        <v>156</v>
      </c>
      <c r="X787" s="63" t="s">
        <v>215</v>
      </c>
      <c r="Y787" s="63" t="s">
        <v>216</v>
      </c>
      <c r="Z787" s="37" t="s">
        <v>3</v>
      </c>
    </row>
    <row r="788" spans="1:26" x14ac:dyDescent="0.25">
      <c r="A788" s="226" t="s">
        <v>210</v>
      </c>
      <c r="B788" s="29">
        <v>1</v>
      </c>
      <c r="C788" s="305" t="s">
        <v>99</v>
      </c>
      <c r="D788" s="303" t="s">
        <v>30</v>
      </c>
      <c r="E788" s="261" t="s">
        <v>165</v>
      </c>
      <c r="F788" s="261" t="s">
        <v>171</v>
      </c>
      <c r="G788" s="46" t="s">
        <v>196</v>
      </c>
      <c r="H788" s="303" t="s">
        <v>182</v>
      </c>
      <c r="I788" s="65" t="s">
        <v>227</v>
      </c>
      <c r="J788" s="155" t="s">
        <v>180</v>
      </c>
      <c r="K788" s="43" t="s">
        <v>95</v>
      </c>
      <c r="L788" s="290" t="s">
        <v>204</v>
      </c>
      <c r="M788" s="46" t="s">
        <v>197</v>
      </c>
      <c r="N788" s="261" t="s">
        <v>169</v>
      </c>
      <c r="O788" s="299" t="s">
        <v>427</v>
      </c>
      <c r="P788" s="183" t="s">
        <v>273</v>
      </c>
      <c r="Q788" s="391" t="s">
        <v>413</v>
      </c>
      <c r="R788" s="289" t="s">
        <v>439</v>
      </c>
      <c r="S788" s="155" t="s">
        <v>181</v>
      </c>
      <c r="T788" s="37"/>
      <c r="U788" s="37"/>
      <c r="V788" s="290" t="s">
        <v>435</v>
      </c>
      <c r="W788" s="389"/>
      <c r="X788" s="389"/>
      <c r="Y788" s="37"/>
      <c r="Z788" s="29">
        <v>1</v>
      </c>
    </row>
    <row r="789" spans="1:26" x14ac:dyDescent="0.25">
      <c r="A789" s="226" t="s">
        <v>210</v>
      </c>
      <c r="B789" s="29">
        <v>2</v>
      </c>
      <c r="C789" s="303" t="s">
        <v>30</v>
      </c>
      <c r="D789" s="305" t="s">
        <v>99</v>
      </c>
      <c r="E789" s="261" t="s">
        <v>167</v>
      </c>
      <c r="F789" s="302" t="s">
        <v>170</v>
      </c>
      <c r="G789" s="303" t="s">
        <v>182</v>
      </c>
      <c r="H789" s="43" t="s">
        <v>95</v>
      </c>
      <c r="I789" s="65" t="s">
        <v>227</v>
      </c>
      <c r="J789" s="46" t="s">
        <v>197</v>
      </c>
      <c r="K789" s="155" t="s">
        <v>181</v>
      </c>
      <c r="L789" s="276" t="s">
        <v>300</v>
      </c>
      <c r="M789" s="302" t="s">
        <v>166</v>
      </c>
      <c r="N789" s="261" t="s">
        <v>168</v>
      </c>
      <c r="O789" s="46" t="s">
        <v>196</v>
      </c>
      <c r="P789" s="299" t="s">
        <v>427</v>
      </c>
      <c r="Q789" s="391" t="s">
        <v>444</v>
      </c>
      <c r="R789" s="387" t="s">
        <v>425</v>
      </c>
      <c r="S789" s="306" t="s">
        <v>142</v>
      </c>
      <c r="T789" s="291" t="s">
        <v>389</v>
      </c>
      <c r="U789" s="291" t="s">
        <v>366</v>
      </c>
      <c r="V789" s="37"/>
      <c r="W789" s="37"/>
      <c r="X789" s="37"/>
      <c r="Y789" s="37"/>
      <c r="Z789" s="29">
        <v>2</v>
      </c>
    </row>
    <row r="790" spans="1:26" x14ac:dyDescent="0.25">
      <c r="A790" s="226" t="s">
        <v>210</v>
      </c>
      <c r="B790" s="29">
        <v>3</v>
      </c>
      <c r="C790" s="261" t="s">
        <v>171</v>
      </c>
      <c r="D790" s="261" t="s">
        <v>167</v>
      </c>
      <c r="E790" s="303" t="s">
        <v>182</v>
      </c>
      <c r="F790" s="155" t="s">
        <v>181</v>
      </c>
      <c r="G790" s="43" t="s">
        <v>95</v>
      </c>
      <c r="H790" s="261" t="s">
        <v>168</v>
      </c>
      <c r="I790" s="292" t="s">
        <v>293</v>
      </c>
      <c r="J790" s="292" t="s">
        <v>437</v>
      </c>
      <c r="K790" s="292" t="s">
        <v>393</v>
      </c>
      <c r="L790" s="65" t="s">
        <v>227</v>
      </c>
      <c r="M790" s="302" t="s">
        <v>164</v>
      </c>
      <c r="N790" s="276" t="s">
        <v>300</v>
      </c>
      <c r="O790" s="306" t="s">
        <v>142</v>
      </c>
      <c r="P790" s="46" t="s">
        <v>196</v>
      </c>
      <c r="Q790" s="383" t="s">
        <v>450</v>
      </c>
      <c r="R790" s="308" t="s">
        <v>199</v>
      </c>
      <c r="S790" s="297" t="s">
        <v>454</v>
      </c>
      <c r="T790" s="389"/>
      <c r="U790" s="389"/>
      <c r="V790" s="389"/>
      <c r="W790" s="37"/>
      <c r="X790" s="37"/>
      <c r="Y790" s="37"/>
      <c r="Z790" s="29">
        <v>3</v>
      </c>
    </row>
    <row r="791" spans="1:26" x14ac:dyDescent="0.25">
      <c r="A791" s="226" t="s">
        <v>210</v>
      </c>
      <c r="B791" s="29">
        <v>4</v>
      </c>
      <c r="C791" s="261" t="s">
        <v>170</v>
      </c>
      <c r="D791" s="261" t="s">
        <v>165</v>
      </c>
      <c r="E791" s="307" t="s">
        <v>431</v>
      </c>
      <c r="F791" s="46" t="s">
        <v>196</v>
      </c>
      <c r="G791" s="302" t="s">
        <v>166</v>
      </c>
      <c r="H791" s="306" t="s">
        <v>143</v>
      </c>
      <c r="I791" s="155" t="s">
        <v>181</v>
      </c>
      <c r="J791" s="43" t="s">
        <v>95</v>
      </c>
      <c r="K791" s="294" t="s">
        <v>64</v>
      </c>
      <c r="L791" s="155" t="s">
        <v>180</v>
      </c>
      <c r="M791" s="276" t="s">
        <v>300</v>
      </c>
      <c r="N791" s="46" t="s">
        <v>197</v>
      </c>
      <c r="O791" s="261" t="s">
        <v>168</v>
      </c>
      <c r="P791" s="306" t="s">
        <v>142</v>
      </c>
      <c r="Q791" s="66" t="s">
        <v>103</v>
      </c>
      <c r="R791" s="183" t="s">
        <v>273</v>
      </c>
      <c r="S791" s="387" t="s">
        <v>425</v>
      </c>
      <c r="T791" s="37"/>
      <c r="U791" s="37"/>
      <c r="V791" s="37"/>
      <c r="W791" s="291" t="s">
        <v>389</v>
      </c>
      <c r="X791" s="291" t="s">
        <v>367</v>
      </c>
      <c r="Y791" s="291" t="s">
        <v>394</v>
      </c>
      <c r="Z791" s="29">
        <v>4</v>
      </c>
    </row>
    <row r="792" spans="1:26" x14ac:dyDescent="0.25">
      <c r="A792" s="226" t="s">
        <v>210</v>
      </c>
      <c r="B792" s="29">
        <v>5</v>
      </c>
      <c r="C792" s="46" t="s">
        <v>196</v>
      </c>
      <c r="D792" s="307" t="s">
        <v>431</v>
      </c>
      <c r="E792" s="305" t="s">
        <v>99</v>
      </c>
      <c r="F792" s="43" t="s">
        <v>95</v>
      </c>
      <c r="G792" s="302" t="s">
        <v>164</v>
      </c>
      <c r="H792" s="46" t="s">
        <v>197</v>
      </c>
      <c r="I792" s="293" t="s">
        <v>442</v>
      </c>
      <c r="J792" s="261" t="s">
        <v>170</v>
      </c>
      <c r="K792" s="65" t="s">
        <v>227</v>
      </c>
      <c r="L792" s="302" t="s">
        <v>165</v>
      </c>
      <c r="M792" s="303" t="s">
        <v>182</v>
      </c>
      <c r="N792" s="155" t="s">
        <v>180</v>
      </c>
      <c r="O792" s="155" t="s">
        <v>181</v>
      </c>
      <c r="P792" s="261" t="s">
        <v>168</v>
      </c>
      <c r="Q792" s="291" t="s">
        <v>391</v>
      </c>
      <c r="R792" s="291" t="s">
        <v>367</v>
      </c>
      <c r="S792" s="388" t="s">
        <v>445</v>
      </c>
      <c r="T792" s="37"/>
      <c r="U792" s="37"/>
      <c r="V792" s="37"/>
      <c r="W792" s="37"/>
      <c r="X792" s="37"/>
      <c r="Y792" s="37"/>
      <c r="Z792" s="29">
        <v>5</v>
      </c>
    </row>
    <row r="793" spans="1:26" x14ac:dyDescent="0.25">
      <c r="A793" s="226" t="s">
        <v>210</v>
      </c>
      <c r="B793" s="29">
        <v>6</v>
      </c>
      <c r="C793" s="65"/>
      <c r="D793" s="65"/>
      <c r="E793" s="65"/>
      <c r="F793" s="65"/>
      <c r="G793" s="65"/>
      <c r="H793" s="65"/>
      <c r="I793" s="43" t="s">
        <v>95</v>
      </c>
      <c r="J793" s="306" t="s">
        <v>143</v>
      </c>
      <c r="K793" s="294" t="s">
        <v>310</v>
      </c>
      <c r="L793" s="261" t="s">
        <v>167</v>
      </c>
      <c r="M793" s="291" t="s">
        <v>407</v>
      </c>
      <c r="N793" s="291" t="s">
        <v>394</v>
      </c>
      <c r="O793" s="261" t="s">
        <v>169</v>
      </c>
      <c r="P793" s="155" t="s">
        <v>181</v>
      </c>
      <c r="Q793" s="388" t="s">
        <v>445</v>
      </c>
      <c r="R793" s="65"/>
      <c r="S793" s="46" t="s">
        <v>163</v>
      </c>
      <c r="T793" s="65"/>
      <c r="U793" s="65"/>
      <c r="V793" s="65"/>
      <c r="W793" s="65"/>
      <c r="X793" s="65"/>
      <c r="Y793" s="65"/>
      <c r="Z793" s="29">
        <v>6</v>
      </c>
    </row>
    <row r="794" spans="1:26" x14ac:dyDescent="0.25">
      <c r="A794" s="226" t="s">
        <v>210</v>
      </c>
      <c r="B794" s="29">
        <v>7</v>
      </c>
      <c r="C794" s="65"/>
      <c r="D794" s="65"/>
      <c r="E794" s="65"/>
      <c r="F794" s="65"/>
      <c r="G794" s="65"/>
      <c r="H794" s="65"/>
      <c r="I794" s="65"/>
      <c r="J794" s="65"/>
      <c r="K794" s="65"/>
      <c r="L794" s="48" t="s">
        <v>198</v>
      </c>
      <c r="M794" s="65"/>
      <c r="N794" s="65"/>
      <c r="O794" s="380" t="s">
        <v>92</v>
      </c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29">
        <v>7</v>
      </c>
    </row>
    <row r="795" spans="1:26" x14ac:dyDescent="0.25">
      <c r="A795" s="227" t="s">
        <v>211</v>
      </c>
      <c r="B795" s="29">
        <v>1</v>
      </c>
      <c r="C795" s="301" t="s">
        <v>173</v>
      </c>
      <c r="D795" s="306" t="s">
        <v>142</v>
      </c>
      <c r="E795" s="301" t="s">
        <v>303</v>
      </c>
      <c r="F795" s="290" t="s">
        <v>436</v>
      </c>
      <c r="G795" s="299" t="s">
        <v>427</v>
      </c>
      <c r="H795" s="276" t="s">
        <v>300</v>
      </c>
      <c r="I795" s="155" t="s">
        <v>181</v>
      </c>
      <c r="J795" s="299" t="s">
        <v>426</v>
      </c>
      <c r="K795" s="261" t="s">
        <v>170</v>
      </c>
      <c r="L795" s="387" t="s">
        <v>425</v>
      </c>
      <c r="M795" s="43" t="s">
        <v>95</v>
      </c>
      <c r="N795" s="155" t="s">
        <v>180</v>
      </c>
      <c r="O795" s="65" t="s">
        <v>227</v>
      </c>
      <c r="P795" s="261" t="s">
        <v>168</v>
      </c>
      <c r="Q795" s="262" t="s">
        <v>178</v>
      </c>
      <c r="R795" s="302" t="s">
        <v>165</v>
      </c>
      <c r="S795" s="395" t="s">
        <v>456</v>
      </c>
      <c r="T795" s="37"/>
      <c r="U795" s="37"/>
      <c r="V795" s="37"/>
      <c r="W795" s="37"/>
      <c r="X795" s="37"/>
      <c r="Y795" s="37"/>
      <c r="Z795" s="29">
        <v>1</v>
      </c>
    </row>
    <row r="796" spans="1:26" x14ac:dyDescent="0.25">
      <c r="A796" s="227" t="s">
        <v>211</v>
      </c>
      <c r="B796" s="29">
        <v>2</v>
      </c>
      <c r="C796" s="301" t="s">
        <v>172</v>
      </c>
      <c r="D796" s="65" t="s">
        <v>227</v>
      </c>
      <c r="E796" s="301" t="s">
        <v>302</v>
      </c>
      <c r="F796" s="155" t="s">
        <v>181</v>
      </c>
      <c r="G796" s="303" t="s">
        <v>182</v>
      </c>
      <c r="H796" s="299" t="s">
        <v>427</v>
      </c>
      <c r="I796" s="306" t="s">
        <v>141</v>
      </c>
      <c r="J796" s="155" t="s">
        <v>180</v>
      </c>
      <c r="K796" s="261" t="s">
        <v>171</v>
      </c>
      <c r="L796" s="46" t="s">
        <v>196</v>
      </c>
      <c r="M796" s="387" t="s">
        <v>425</v>
      </c>
      <c r="N796" s="43" t="s">
        <v>95</v>
      </c>
      <c r="O796" s="183" t="s">
        <v>273</v>
      </c>
      <c r="P796" s="261" t="s">
        <v>169</v>
      </c>
      <c r="Q796" s="262" t="s">
        <v>179</v>
      </c>
      <c r="R796" s="299" t="s">
        <v>426</v>
      </c>
      <c r="S796" s="395" t="s">
        <v>413</v>
      </c>
      <c r="T796" s="37"/>
      <c r="U796" s="37"/>
      <c r="V796" s="37"/>
      <c r="W796" s="291" t="s">
        <v>389</v>
      </c>
      <c r="X796" s="291" t="s">
        <v>367</v>
      </c>
      <c r="Y796" s="291" t="s">
        <v>394</v>
      </c>
      <c r="Z796" s="29">
        <v>2</v>
      </c>
    </row>
    <row r="797" spans="1:26" x14ac:dyDescent="0.25">
      <c r="A797" s="227" t="s">
        <v>211</v>
      </c>
      <c r="B797" s="29">
        <v>3</v>
      </c>
      <c r="C797" s="303" t="s">
        <v>30</v>
      </c>
      <c r="D797" s="301" t="s">
        <v>172</v>
      </c>
      <c r="E797" s="65" t="s">
        <v>227</v>
      </c>
      <c r="F797" s="299" t="s">
        <v>427</v>
      </c>
      <c r="G797" s="262" t="s">
        <v>178</v>
      </c>
      <c r="H797" s="261" t="s">
        <v>168</v>
      </c>
      <c r="I797" s="387" t="s">
        <v>425</v>
      </c>
      <c r="J797" s="302" t="s">
        <v>170</v>
      </c>
      <c r="K797" s="155" t="s">
        <v>181</v>
      </c>
      <c r="L797" s="155" t="s">
        <v>180</v>
      </c>
      <c r="M797" s="306" t="s">
        <v>141</v>
      </c>
      <c r="N797" s="183" t="s">
        <v>273</v>
      </c>
      <c r="O797" s="292" t="s">
        <v>386</v>
      </c>
      <c r="P797" s="292" t="s">
        <v>394</v>
      </c>
      <c r="Q797" s="46" t="s">
        <v>163</v>
      </c>
      <c r="R797" s="262" t="s">
        <v>174</v>
      </c>
      <c r="S797" s="297" t="s">
        <v>455</v>
      </c>
      <c r="T797" s="37"/>
      <c r="U797" s="37"/>
      <c r="V797" s="290" t="s">
        <v>435</v>
      </c>
      <c r="W797" s="37"/>
      <c r="X797" s="37"/>
      <c r="Y797" s="37"/>
      <c r="Z797" s="29">
        <v>3</v>
      </c>
    </row>
    <row r="798" spans="1:26" x14ac:dyDescent="0.25">
      <c r="A798" s="227" t="s">
        <v>211</v>
      </c>
      <c r="B798" s="29">
        <v>4</v>
      </c>
      <c r="C798" s="65" t="s">
        <v>227</v>
      </c>
      <c r="D798" s="301" t="s">
        <v>173</v>
      </c>
      <c r="E798" s="306" t="s">
        <v>142</v>
      </c>
      <c r="F798" s="276" t="s">
        <v>300</v>
      </c>
      <c r="G798" s="262" t="s">
        <v>179</v>
      </c>
      <c r="H798" s="303" t="s">
        <v>182</v>
      </c>
      <c r="I798" s="299" t="s">
        <v>426</v>
      </c>
      <c r="J798" s="261" t="s">
        <v>171</v>
      </c>
      <c r="K798" s="288" t="s">
        <v>428</v>
      </c>
      <c r="L798" s="261" t="s">
        <v>167</v>
      </c>
      <c r="M798" s="291" t="s">
        <v>407</v>
      </c>
      <c r="N798" s="291" t="s">
        <v>394</v>
      </c>
      <c r="O798" s="293" t="s">
        <v>365</v>
      </c>
      <c r="P798" s="155" t="s">
        <v>181</v>
      </c>
      <c r="Q798" s="382" t="s">
        <v>449</v>
      </c>
      <c r="R798" s="262" t="s">
        <v>175</v>
      </c>
      <c r="S798" s="43" t="s">
        <v>95</v>
      </c>
      <c r="T798" s="37"/>
      <c r="U798" s="37"/>
      <c r="V798" s="37"/>
      <c r="W798" s="37"/>
      <c r="X798" s="37"/>
      <c r="Y798" s="37"/>
      <c r="Z798" s="29">
        <v>4</v>
      </c>
    </row>
    <row r="799" spans="1:26" x14ac:dyDescent="0.25">
      <c r="A799" s="227" t="s">
        <v>211</v>
      </c>
      <c r="B799" s="29">
        <v>5</v>
      </c>
      <c r="C799" s="291" t="s">
        <v>364</v>
      </c>
      <c r="D799" s="291" t="s">
        <v>404</v>
      </c>
      <c r="E799" s="290" t="s">
        <v>367</v>
      </c>
      <c r="F799" s="262" t="s">
        <v>174</v>
      </c>
      <c r="G799" s="302" t="s">
        <v>166</v>
      </c>
      <c r="H799" s="262" t="s">
        <v>178</v>
      </c>
      <c r="I799" s="261" t="s">
        <v>170</v>
      </c>
      <c r="J799" s="306" t="s">
        <v>143</v>
      </c>
      <c r="K799" s="306" t="s">
        <v>141</v>
      </c>
      <c r="L799" s="43" t="s">
        <v>95</v>
      </c>
      <c r="M799" s="303" t="s">
        <v>182</v>
      </c>
      <c r="N799" s="387" t="s">
        <v>425</v>
      </c>
      <c r="O799" s="301" t="s">
        <v>302</v>
      </c>
      <c r="P799" s="294" t="s">
        <v>310</v>
      </c>
      <c r="Q799" s="381" t="s">
        <v>451</v>
      </c>
      <c r="R799" s="155" t="s">
        <v>180</v>
      </c>
      <c r="S799" s="301" t="s">
        <v>176</v>
      </c>
      <c r="T799" s="37"/>
      <c r="U799" s="37"/>
      <c r="V799" s="37"/>
      <c r="W799" s="37"/>
      <c r="X799" s="37"/>
      <c r="Y799" s="37"/>
      <c r="Z799" s="29">
        <v>5</v>
      </c>
    </row>
    <row r="800" spans="1:26" x14ac:dyDescent="0.25">
      <c r="A800" s="227" t="s">
        <v>211</v>
      </c>
      <c r="B800" s="29">
        <v>6</v>
      </c>
      <c r="C800" s="306" t="s">
        <v>142</v>
      </c>
      <c r="D800" s="303" t="s">
        <v>30</v>
      </c>
      <c r="E800" s="303" t="s">
        <v>182</v>
      </c>
      <c r="F800" s="262" t="s">
        <v>175</v>
      </c>
      <c r="G800" s="302" t="s">
        <v>164</v>
      </c>
      <c r="H800" s="262" t="s">
        <v>179</v>
      </c>
      <c r="I800" s="261" t="s">
        <v>171</v>
      </c>
      <c r="J800" s="387" t="s">
        <v>425</v>
      </c>
      <c r="K800" s="299" t="s">
        <v>426</v>
      </c>
      <c r="L800" s="290" t="s">
        <v>204</v>
      </c>
      <c r="M800" s="288" t="s">
        <v>428</v>
      </c>
      <c r="N800" s="261" t="s">
        <v>169</v>
      </c>
      <c r="O800" s="155" t="s">
        <v>181</v>
      </c>
      <c r="P800" s="294" t="s">
        <v>64</v>
      </c>
      <c r="Q800" s="393" t="s">
        <v>476</v>
      </c>
      <c r="R800" s="43" t="s">
        <v>95</v>
      </c>
      <c r="S800" s="301" t="s">
        <v>177</v>
      </c>
      <c r="T800" s="65"/>
      <c r="U800" s="65"/>
      <c r="V800" s="65"/>
      <c r="W800" s="65"/>
      <c r="X800" s="65"/>
      <c r="Y800" s="65"/>
      <c r="Z800" s="29">
        <v>6</v>
      </c>
    </row>
    <row r="801" spans="1:26" x14ac:dyDescent="0.25">
      <c r="A801" s="227" t="s">
        <v>211</v>
      </c>
      <c r="B801" s="29">
        <v>7</v>
      </c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380" t="s">
        <v>92</v>
      </c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29">
        <v>7</v>
      </c>
    </row>
    <row r="802" spans="1:26" x14ac:dyDescent="0.25">
      <c r="A802" s="228" t="s">
        <v>212</v>
      </c>
      <c r="B802" s="29">
        <v>1</v>
      </c>
      <c r="C802" s="295" t="s">
        <v>339</v>
      </c>
      <c r="D802" s="301" t="s">
        <v>173</v>
      </c>
      <c r="E802" s="261" t="s">
        <v>167</v>
      </c>
      <c r="F802" s="302" t="s">
        <v>170</v>
      </c>
      <c r="G802" s="303" t="s">
        <v>182</v>
      </c>
      <c r="H802" s="48" t="s">
        <v>199</v>
      </c>
      <c r="I802" s="262" t="s">
        <v>178</v>
      </c>
      <c r="J802" s="299" t="s">
        <v>426</v>
      </c>
      <c r="K802" s="276" t="s">
        <v>300</v>
      </c>
      <c r="L802" s="262" t="s">
        <v>174</v>
      </c>
      <c r="M802" s="299" t="s">
        <v>427</v>
      </c>
      <c r="N802" s="301" t="s">
        <v>303</v>
      </c>
      <c r="O802" s="183" t="s">
        <v>273</v>
      </c>
      <c r="P802" s="155" t="s">
        <v>181</v>
      </c>
      <c r="Q802" s="382" t="s">
        <v>449</v>
      </c>
      <c r="R802" s="394" t="s">
        <v>350</v>
      </c>
      <c r="S802" s="290" t="s">
        <v>204</v>
      </c>
      <c r="T802" s="51"/>
      <c r="U802" s="51"/>
      <c r="V802" s="51"/>
      <c r="W802" s="51"/>
      <c r="X802" s="51"/>
      <c r="Y802" s="51"/>
      <c r="Z802" s="29">
        <v>1</v>
      </c>
    </row>
    <row r="803" spans="1:26" x14ac:dyDescent="0.25">
      <c r="A803" s="228" t="s">
        <v>212</v>
      </c>
      <c r="B803" s="29">
        <v>2</v>
      </c>
      <c r="C803" s="261" t="s">
        <v>170</v>
      </c>
      <c r="D803" s="301" t="s">
        <v>172</v>
      </c>
      <c r="E803" s="261" t="s">
        <v>165</v>
      </c>
      <c r="F803" s="306" t="s">
        <v>141</v>
      </c>
      <c r="G803" s="46" t="s">
        <v>196</v>
      </c>
      <c r="H803" s="303" t="s">
        <v>182</v>
      </c>
      <c r="I803" s="262" t="s">
        <v>179</v>
      </c>
      <c r="J803" s="155" t="s">
        <v>180</v>
      </c>
      <c r="K803" s="299" t="s">
        <v>426</v>
      </c>
      <c r="L803" s="301" t="s">
        <v>175</v>
      </c>
      <c r="M803" s="288" t="s">
        <v>428</v>
      </c>
      <c r="N803" s="301" t="s">
        <v>302</v>
      </c>
      <c r="O803" s="155" t="s">
        <v>181</v>
      </c>
      <c r="P803" s="387" t="s">
        <v>425</v>
      </c>
      <c r="Q803" s="306" t="s">
        <v>142</v>
      </c>
      <c r="R803" s="394" t="s">
        <v>349</v>
      </c>
      <c r="S803" s="261" t="s">
        <v>168</v>
      </c>
      <c r="T803" s="291" t="s">
        <v>389</v>
      </c>
      <c r="U803" s="291" t="s">
        <v>366</v>
      </c>
      <c r="V803" s="51"/>
      <c r="W803" s="51"/>
      <c r="X803" s="51"/>
      <c r="Y803" s="51"/>
      <c r="Z803" s="29">
        <v>2</v>
      </c>
    </row>
    <row r="804" spans="1:26" x14ac:dyDescent="0.25">
      <c r="A804" s="228" t="s">
        <v>212</v>
      </c>
      <c r="B804" s="29">
        <v>3</v>
      </c>
      <c r="C804" s="261" t="s">
        <v>171</v>
      </c>
      <c r="D804" s="295" t="s">
        <v>339</v>
      </c>
      <c r="E804" s="301" t="s">
        <v>302</v>
      </c>
      <c r="F804" s="155" t="s">
        <v>181</v>
      </c>
      <c r="G804" s="291" t="s">
        <v>394</v>
      </c>
      <c r="H804" s="291" t="s">
        <v>158</v>
      </c>
      <c r="I804" s="183" t="s">
        <v>273</v>
      </c>
      <c r="J804" s="293" t="s">
        <v>365</v>
      </c>
      <c r="K804" s="46" t="s">
        <v>197</v>
      </c>
      <c r="L804" s="387" t="s">
        <v>425</v>
      </c>
      <c r="M804" s="302" t="s">
        <v>166</v>
      </c>
      <c r="N804" s="155" t="s">
        <v>180</v>
      </c>
      <c r="O804" s="46" t="s">
        <v>196</v>
      </c>
      <c r="P804" s="262" t="s">
        <v>175</v>
      </c>
      <c r="Q804" s="261" t="s">
        <v>167</v>
      </c>
      <c r="R804" s="299" t="s">
        <v>426</v>
      </c>
      <c r="S804" s="261" t="s">
        <v>169</v>
      </c>
      <c r="T804" s="37"/>
      <c r="U804" s="37"/>
      <c r="V804" s="37"/>
      <c r="W804" s="37"/>
      <c r="X804" s="37"/>
      <c r="Y804" s="37"/>
      <c r="Z804" s="29">
        <v>3</v>
      </c>
    </row>
    <row r="805" spans="1:26" x14ac:dyDescent="0.25">
      <c r="A805" s="228" t="s">
        <v>212</v>
      </c>
      <c r="B805" s="29">
        <v>4</v>
      </c>
      <c r="C805" s="301" t="s">
        <v>172</v>
      </c>
      <c r="D805" s="303" t="s">
        <v>30</v>
      </c>
      <c r="E805" s="301" t="s">
        <v>303</v>
      </c>
      <c r="F805" s="261" t="s">
        <v>171</v>
      </c>
      <c r="G805" s="306" t="s">
        <v>143</v>
      </c>
      <c r="H805" s="262" t="s">
        <v>178</v>
      </c>
      <c r="I805" s="292" t="s">
        <v>392</v>
      </c>
      <c r="J805" s="292" t="s">
        <v>283</v>
      </c>
      <c r="K805" s="292" t="s">
        <v>393</v>
      </c>
      <c r="L805" s="183" t="s">
        <v>273</v>
      </c>
      <c r="M805" s="303" t="s">
        <v>182</v>
      </c>
      <c r="N805" s="261" t="s">
        <v>168</v>
      </c>
      <c r="O805" s="387" t="s">
        <v>425</v>
      </c>
      <c r="P805" s="262" t="s">
        <v>174</v>
      </c>
      <c r="Q805" s="261" t="s">
        <v>165</v>
      </c>
      <c r="R805" s="155" t="s">
        <v>180</v>
      </c>
      <c r="S805" s="155" t="s">
        <v>181</v>
      </c>
      <c r="T805" s="37"/>
      <c r="U805" s="37"/>
      <c r="V805" s="37"/>
      <c r="W805" s="37"/>
      <c r="X805" s="37"/>
      <c r="Y805" s="37"/>
      <c r="Z805" s="29">
        <v>4</v>
      </c>
    </row>
    <row r="806" spans="1:26" x14ac:dyDescent="0.25">
      <c r="A806" s="228" t="s">
        <v>212</v>
      </c>
      <c r="B806" s="29">
        <v>5</v>
      </c>
      <c r="C806" s="301" t="s">
        <v>173</v>
      </c>
      <c r="D806" s="261" t="s">
        <v>165</v>
      </c>
      <c r="E806" s="303" t="s">
        <v>182</v>
      </c>
      <c r="F806" s="262" t="s">
        <v>174</v>
      </c>
      <c r="G806" s="262" t="s">
        <v>178</v>
      </c>
      <c r="H806" s="261" t="s">
        <v>169</v>
      </c>
      <c r="I806" s="46" t="s">
        <v>196</v>
      </c>
      <c r="J806" s="46" t="s">
        <v>197</v>
      </c>
      <c r="K806" s="155" t="s">
        <v>181</v>
      </c>
      <c r="L806" s="155" t="s">
        <v>180</v>
      </c>
      <c r="M806" s="306" t="s">
        <v>141</v>
      </c>
      <c r="N806" s="387" t="s">
        <v>425</v>
      </c>
      <c r="O806" s="301" t="s">
        <v>303</v>
      </c>
      <c r="P806" s="289" t="s">
        <v>438</v>
      </c>
      <c r="Q806" s="291" t="s">
        <v>391</v>
      </c>
      <c r="R806" s="291" t="s">
        <v>367</v>
      </c>
      <c r="S806" s="380" t="s">
        <v>452</v>
      </c>
      <c r="T806" s="37"/>
      <c r="U806" s="37"/>
      <c r="V806" s="37"/>
      <c r="W806" s="37"/>
      <c r="X806" s="37"/>
      <c r="Y806" s="37"/>
      <c r="Z806" s="29">
        <v>5</v>
      </c>
    </row>
    <row r="807" spans="1:26" x14ac:dyDescent="0.25">
      <c r="A807" s="228" t="s">
        <v>212</v>
      </c>
      <c r="B807" s="29">
        <v>6</v>
      </c>
      <c r="C807" s="303" t="s">
        <v>30</v>
      </c>
      <c r="D807" s="261" t="s">
        <v>167</v>
      </c>
      <c r="E807" s="295" t="s">
        <v>339</v>
      </c>
      <c r="F807" s="262" t="s">
        <v>175</v>
      </c>
      <c r="G807" s="302" t="s">
        <v>166</v>
      </c>
      <c r="H807" s="261" t="s">
        <v>168</v>
      </c>
      <c r="I807" s="155" t="s">
        <v>181</v>
      </c>
      <c r="J807" s="262" t="s">
        <v>179</v>
      </c>
      <c r="K807" s="301" t="s">
        <v>176</v>
      </c>
      <c r="L807" s="306" t="s">
        <v>141</v>
      </c>
      <c r="M807" s="387" t="s">
        <v>425</v>
      </c>
      <c r="N807" s="299" t="s">
        <v>427</v>
      </c>
      <c r="O807" s="291" t="s">
        <v>385</v>
      </c>
      <c r="P807" s="291" t="s">
        <v>394</v>
      </c>
      <c r="Q807" s="392" t="s">
        <v>446</v>
      </c>
      <c r="R807" s="306" t="s">
        <v>142</v>
      </c>
      <c r="S807" s="46" t="s">
        <v>163</v>
      </c>
      <c r="T807" s="65"/>
      <c r="U807" s="65"/>
      <c r="V807" s="65"/>
      <c r="W807" s="65"/>
      <c r="X807" s="65"/>
      <c r="Y807" s="65"/>
      <c r="Z807" s="29">
        <v>6</v>
      </c>
    </row>
    <row r="808" spans="1:26" x14ac:dyDescent="0.25">
      <c r="A808" s="228" t="s">
        <v>212</v>
      </c>
      <c r="B808" s="29">
        <v>7</v>
      </c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48" t="s">
        <v>199</v>
      </c>
      <c r="O808" s="65"/>
      <c r="P808" s="48" t="s">
        <v>198</v>
      </c>
      <c r="Q808" s="65"/>
      <c r="R808" s="65"/>
      <c r="S808" s="65"/>
      <c r="T808" s="65"/>
      <c r="U808" s="65"/>
      <c r="V808" s="65"/>
      <c r="W808" s="65"/>
      <c r="X808" s="65"/>
      <c r="Y808" s="65"/>
      <c r="Z808" s="29">
        <v>7</v>
      </c>
    </row>
    <row r="809" spans="1:26" x14ac:dyDescent="0.25">
      <c r="A809" s="229" t="s">
        <v>213</v>
      </c>
      <c r="B809" s="29">
        <v>1</v>
      </c>
      <c r="C809" s="303" t="s">
        <v>30</v>
      </c>
      <c r="D809" s="306" t="s">
        <v>142</v>
      </c>
      <c r="E809" s="303" t="s">
        <v>182</v>
      </c>
      <c r="F809" s="65" t="s">
        <v>227</v>
      </c>
      <c r="G809" s="293" t="s">
        <v>371</v>
      </c>
      <c r="H809" s="306" t="s">
        <v>143</v>
      </c>
      <c r="I809" s="48" t="s">
        <v>198</v>
      </c>
      <c r="J809" s="48" t="s">
        <v>199</v>
      </c>
      <c r="K809" s="155" t="s">
        <v>181</v>
      </c>
      <c r="L809" s="306" t="s">
        <v>141</v>
      </c>
      <c r="M809" s="302" t="s">
        <v>164</v>
      </c>
      <c r="N809" s="301" t="s">
        <v>302</v>
      </c>
      <c r="O809" s="299" t="s">
        <v>427</v>
      </c>
      <c r="P809" s="262" t="s">
        <v>174</v>
      </c>
      <c r="Q809" s="381" t="s">
        <v>451</v>
      </c>
      <c r="R809" s="155" t="s">
        <v>180</v>
      </c>
      <c r="S809" s="34" t="s">
        <v>91</v>
      </c>
      <c r="T809" s="291" t="s">
        <v>389</v>
      </c>
      <c r="U809" s="291" t="s">
        <v>366</v>
      </c>
      <c r="V809" s="37"/>
      <c r="W809" s="37"/>
      <c r="X809" s="37"/>
      <c r="Y809" s="37"/>
      <c r="Z809" s="29">
        <v>1</v>
      </c>
    </row>
    <row r="810" spans="1:26" x14ac:dyDescent="0.25">
      <c r="A810" s="229" t="s">
        <v>213</v>
      </c>
      <c r="B810" s="29">
        <v>2</v>
      </c>
      <c r="C810" s="48" t="s">
        <v>198</v>
      </c>
      <c r="D810" s="303" t="s">
        <v>30</v>
      </c>
      <c r="E810" s="43" t="s">
        <v>96</v>
      </c>
      <c r="F810" s="65" t="s">
        <v>227</v>
      </c>
      <c r="G810" s="292" t="s">
        <v>293</v>
      </c>
      <c r="H810" s="292" t="s">
        <v>158</v>
      </c>
      <c r="I810" s="262" t="s">
        <v>178</v>
      </c>
      <c r="J810" s="276" t="s">
        <v>300</v>
      </c>
      <c r="K810" s="48" t="s">
        <v>199</v>
      </c>
      <c r="L810" s="155" t="s">
        <v>180</v>
      </c>
      <c r="M810" s="303" t="s">
        <v>182</v>
      </c>
      <c r="N810" s="299" t="s">
        <v>427</v>
      </c>
      <c r="O810" s="306" t="s">
        <v>142</v>
      </c>
      <c r="P810" s="262" t="s">
        <v>175</v>
      </c>
      <c r="Q810" s="380" t="s">
        <v>452</v>
      </c>
      <c r="R810" s="387" t="s">
        <v>425</v>
      </c>
      <c r="S810" s="155" t="s">
        <v>181</v>
      </c>
      <c r="T810" s="37"/>
      <c r="U810" s="37"/>
      <c r="V810" s="290" t="s">
        <v>435</v>
      </c>
      <c r="W810" s="37"/>
      <c r="X810" s="37"/>
      <c r="Y810" s="37"/>
      <c r="Z810" s="29">
        <v>2</v>
      </c>
    </row>
    <row r="811" spans="1:26" x14ac:dyDescent="0.25">
      <c r="A811" s="229" t="s">
        <v>213</v>
      </c>
      <c r="B811" s="29">
        <v>3</v>
      </c>
      <c r="C811" s="306" t="s">
        <v>142</v>
      </c>
      <c r="D811" s="301" t="s">
        <v>172</v>
      </c>
      <c r="E811" s="308" t="s">
        <v>432</v>
      </c>
      <c r="F811" s="293" t="s">
        <v>440</v>
      </c>
      <c r="G811" s="48" t="s">
        <v>198</v>
      </c>
      <c r="H811" s="303" t="s">
        <v>182</v>
      </c>
      <c r="I811" s="262" t="s">
        <v>179</v>
      </c>
      <c r="J811" s="155" t="s">
        <v>180</v>
      </c>
      <c r="K811" s="306" t="s">
        <v>141</v>
      </c>
      <c r="L811" s="299" t="s">
        <v>426</v>
      </c>
      <c r="M811" s="65" t="s">
        <v>227</v>
      </c>
      <c r="N811" s="183" t="s">
        <v>273</v>
      </c>
      <c r="O811" s="301" t="s">
        <v>302</v>
      </c>
      <c r="P811" s="155" t="s">
        <v>181</v>
      </c>
      <c r="Q811" s="43" t="s">
        <v>95</v>
      </c>
      <c r="R811" s="306" t="s">
        <v>142</v>
      </c>
      <c r="S811" s="387" t="s">
        <v>425</v>
      </c>
      <c r="T811" s="37"/>
      <c r="U811" s="37"/>
      <c r="V811" s="37"/>
      <c r="W811" s="291" t="s">
        <v>389</v>
      </c>
      <c r="X811" s="291" t="s">
        <v>367</v>
      </c>
      <c r="Y811" s="291" t="s">
        <v>394</v>
      </c>
      <c r="Z811" s="29">
        <v>3</v>
      </c>
    </row>
    <row r="812" spans="1:26" x14ac:dyDescent="0.25">
      <c r="A812" s="229" t="s">
        <v>213</v>
      </c>
      <c r="B812" s="29">
        <v>4</v>
      </c>
      <c r="C812" s="291" t="s">
        <v>364</v>
      </c>
      <c r="D812" s="291" t="s">
        <v>404</v>
      </c>
      <c r="E812" s="290" t="s">
        <v>367</v>
      </c>
      <c r="F812" s="46" t="s">
        <v>196</v>
      </c>
      <c r="G812" s="303" t="s">
        <v>182</v>
      </c>
      <c r="H812" s="294" t="s">
        <v>64</v>
      </c>
      <c r="I812" s="155" t="s">
        <v>181</v>
      </c>
      <c r="J812" s="262" t="s">
        <v>178</v>
      </c>
      <c r="K812" s="301" t="s">
        <v>177</v>
      </c>
      <c r="L812" s="262" t="s">
        <v>174</v>
      </c>
      <c r="M812" s="43" t="s">
        <v>95</v>
      </c>
      <c r="N812" s="306" t="s">
        <v>141</v>
      </c>
      <c r="O812" s="301" t="s">
        <v>303</v>
      </c>
      <c r="P812" s="306" t="s">
        <v>142</v>
      </c>
      <c r="Q812" s="382" t="s">
        <v>449</v>
      </c>
      <c r="R812" s="66" t="s">
        <v>103</v>
      </c>
      <c r="S812" s="381" t="s">
        <v>453</v>
      </c>
      <c r="T812" s="37"/>
      <c r="U812" s="37"/>
      <c r="V812" s="37"/>
      <c r="W812" s="37"/>
      <c r="X812" s="37"/>
      <c r="Y812" s="37"/>
      <c r="Z812" s="29">
        <v>4</v>
      </c>
    </row>
    <row r="813" spans="1:26" x14ac:dyDescent="0.25">
      <c r="A813" s="229" t="s">
        <v>213</v>
      </c>
      <c r="B813" s="29">
        <v>5</v>
      </c>
      <c r="C813" s="301" t="s">
        <v>172</v>
      </c>
      <c r="D813" s="308" t="s">
        <v>432</v>
      </c>
      <c r="E813" s="301" t="s">
        <v>302</v>
      </c>
      <c r="F813" s="292" t="s">
        <v>441</v>
      </c>
      <c r="G813" s="306" t="s">
        <v>143</v>
      </c>
      <c r="H813" s="65" t="s">
        <v>227</v>
      </c>
      <c r="I813" s="276" t="s">
        <v>300</v>
      </c>
      <c r="J813" s="262" t="s">
        <v>179</v>
      </c>
      <c r="K813" s="387" t="s">
        <v>425</v>
      </c>
      <c r="L813" s="46" t="s">
        <v>196</v>
      </c>
      <c r="M813" s="301" t="s">
        <v>174</v>
      </c>
      <c r="N813" s="46" t="s">
        <v>197</v>
      </c>
      <c r="O813" s="155" t="s">
        <v>181</v>
      </c>
      <c r="P813" s="299" t="s">
        <v>427</v>
      </c>
      <c r="Q813" s="381" t="s">
        <v>477</v>
      </c>
      <c r="R813" s="183" t="s">
        <v>273</v>
      </c>
      <c r="S813" s="306" t="s">
        <v>142</v>
      </c>
      <c r="T813" s="37"/>
      <c r="U813" s="37"/>
      <c r="V813" s="37"/>
      <c r="W813" s="37"/>
      <c r="X813" s="37"/>
      <c r="Y813" s="37"/>
      <c r="Z813" s="29">
        <v>5</v>
      </c>
    </row>
    <row r="814" spans="1:26" x14ac:dyDescent="0.25">
      <c r="A814" s="229" t="s">
        <v>213</v>
      </c>
      <c r="B814" s="29">
        <v>6</v>
      </c>
      <c r="C814" s="65"/>
      <c r="D814" s="65"/>
      <c r="E814" s="65"/>
      <c r="F814" s="155" t="s">
        <v>181</v>
      </c>
      <c r="G814" s="276" t="s">
        <v>300</v>
      </c>
      <c r="H814" s="294" t="s">
        <v>310</v>
      </c>
      <c r="I814" s="291" t="s">
        <v>392</v>
      </c>
      <c r="J814" s="291" t="s">
        <v>437</v>
      </c>
      <c r="K814" s="291" t="s">
        <v>393</v>
      </c>
      <c r="L814" s="183" t="s">
        <v>273</v>
      </c>
      <c r="M814" s="299" t="s">
        <v>427</v>
      </c>
      <c r="N814" s="155" t="s">
        <v>180</v>
      </c>
      <c r="O814" s="387" t="s">
        <v>425</v>
      </c>
      <c r="P814" s="43" t="s">
        <v>95</v>
      </c>
      <c r="Q814" s="46" t="s">
        <v>163</v>
      </c>
      <c r="R814" s="65"/>
      <c r="S814" s="381" t="s">
        <v>93</v>
      </c>
      <c r="T814" s="65"/>
      <c r="U814" s="65"/>
      <c r="V814" s="65"/>
      <c r="W814" s="65"/>
      <c r="X814" s="65"/>
      <c r="Y814" s="65"/>
      <c r="Z814" s="29">
        <v>6</v>
      </c>
    </row>
    <row r="815" spans="1:26" x14ac:dyDescent="0.25">
      <c r="A815" s="229" t="s">
        <v>213</v>
      </c>
      <c r="B815" s="29">
        <v>7</v>
      </c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48" t="s">
        <v>199</v>
      </c>
      <c r="N815" s="65"/>
      <c r="O815" s="48" t="s">
        <v>198</v>
      </c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29">
        <v>7</v>
      </c>
    </row>
    <row r="816" spans="1:26" x14ac:dyDescent="0.25">
      <c r="A816" s="230" t="s">
        <v>214</v>
      </c>
      <c r="B816" s="29">
        <v>1</v>
      </c>
      <c r="C816" s="46" t="s">
        <v>196</v>
      </c>
      <c r="D816" s="43" t="s">
        <v>96</v>
      </c>
      <c r="E816" s="307" t="s">
        <v>431</v>
      </c>
      <c r="F816" s="262" t="s">
        <v>174</v>
      </c>
      <c r="G816" s="65" t="s">
        <v>227</v>
      </c>
      <c r="H816" s="301" t="s">
        <v>178</v>
      </c>
      <c r="I816" s="261" t="s">
        <v>170</v>
      </c>
      <c r="J816" s="387" t="s">
        <v>425</v>
      </c>
      <c r="K816" s="46" t="s">
        <v>197</v>
      </c>
      <c r="L816" s="155" t="s">
        <v>180</v>
      </c>
      <c r="M816" s="293" t="s">
        <v>283</v>
      </c>
      <c r="N816" s="306" t="s">
        <v>141</v>
      </c>
      <c r="O816" s="155" t="s">
        <v>181</v>
      </c>
      <c r="P816" s="306" t="s">
        <v>142</v>
      </c>
      <c r="Q816" s="380" t="s">
        <v>452</v>
      </c>
      <c r="R816" s="261" t="s">
        <v>165</v>
      </c>
      <c r="S816" s="302" t="s">
        <v>168</v>
      </c>
      <c r="T816" s="37"/>
      <c r="U816" s="37"/>
      <c r="V816" s="37"/>
      <c r="W816" s="37"/>
      <c r="X816" s="37"/>
      <c r="Y816" s="37"/>
      <c r="Z816" s="29">
        <v>1</v>
      </c>
    </row>
    <row r="817" spans="1:26" x14ac:dyDescent="0.25">
      <c r="A817" s="230" t="s">
        <v>214</v>
      </c>
      <c r="B817" s="29">
        <v>2</v>
      </c>
      <c r="C817" s="43" t="s">
        <v>96</v>
      </c>
      <c r="D817" s="303" t="s">
        <v>30</v>
      </c>
      <c r="E817" s="303" t="s">
        <v>182</v>
      </c>
      <c r="F817" s="261" t="s">
        <v>170</v>
      </c>
      <c r="G817" s="65" t="s">
        <v>227</v>
      </c>
      <c r="H817" s="262" t="s">
        <v>179</v>
      </c>
      <c r="I817" s="46" t="s">
        <v>196</v>
      </c>
      <c r="J817" s="183" t="s">
        <v>273</v>
      </c>
      <c r="K817" s="301" t="s">
        <v>176</v>
      </c>
      <c r="L817" s="299" t="s">
        <v>426</v>
      </c>
      <c r="M817" s="292" t="s">
        <v>443</v>
      </c>
      <c r="N817" s="292" t="s">
        <v>394</v>
      </c>
      <c r="O817" s="306" t="s">
        <v>142</v>
      </c>
      <c r="P817" s="155" t="s">
        <v>181</v>
      </c>
      <c r="Q817" s="382" t="s">
        <v>449</v>
      </c>
      <c r="R817" s="261" t="s">
        <v>167</v>
      </c>
      <c r="S817" s="290" t="s">
        <v>204</v>
      </c>
      <c r="T817" s="37"/>
      <c r="U817" s="37"/>
      <c r="V817" s="37"/>
      <c r="W817" s="37"/>
      <c r="X817" s="37"/>
      <c r="Y817" s="37"/>
      <c r="Z817" s="29">
        <v>2</v>
      </c>
    </row>
    <row r="818" spans="1:26" x14ac:dyDescent="0.25">
      <c r="A818" s="230" t="s">
        <v>214</v>
      </c>
      <c r="B818" s="29">
        <v>3</v>
      </c>
      <c r="C818" s="261" t="s">
        <v>170</v>
      </c>
      <c r="D818" s="307" t="s">
        <v>431</v>
      </c>
      <c r="E818" s="261" t="s">
        <v>167</v>
      </c>
      <c r="F818" s="155" t="s">
        <v>181</v>
      </c>
      <c r="G818" s="262" t="s">
        <v>179</v>
      </c>
      <c r="H818" s="303" t="s">
        <v>182</v>
      </c>
      <c r="I818" s="387" t="s">
        <v>425</v>
      </c>
      <c r="J818" s="65" t="s">
        <v>227</v>
      </c>
      <c r="K818" s="301" t="s">
        <v>177</v>
      </c>
      <c r="L818" s="293" t="s">
        <v>282</v>
      </c>
      <c r="M818" s="262" t="s">
        <v>175</v>
      </c>
      <c r="N818" s="43" t="s">
        <v>95</v>
      </c>
      <c r="O818" s="291" t="s">
        <v>385</v>
      </c>
      <c r="P818" s="291" t="s">
        <v>394</v>
      </c>
      <c r="Q818" s="306" t="s">
        <v>142</v>
      </c>
      <c r="R818" s="155" t="s">
        <v>180</v>
      </c>
      <c r="S818" s="381" t="s">
        <v>453</v>
      </c>
      <c r="T818" s="37"/>
      <c r="U818" s="37"/>
      <c r="V818" s="37"/>
      <c r="W818" s="37"/>
      <c r="X818" s="37"/>
      <c r="Y818" s="37"/>
      <c r="Z818" s="29">
        <v>3</v>
      </c>
    </row>
    <row r="819" spans="1:26" x14ac:dyDescent="0.25">
      <c r="A819" s="230" t="s">
        <v>214</v>
      </c>
      <c r="B819" s="29">
        <v>4</v>
      </c>
      <c r="C819" s="303" t="s">
        <v>30</v>
      </c>
      <c r="D819" s="261" t="s">
        <v>167</v>
      </c>
      <c r="E819" s="306" t="s">
        <v>142</v>
      </c>
      <c r="F819" s="306" t="s">
        <v>141</v>
      </c>
      <c r="G819" s="291" t="s">
        <v>394</v>
      </c>
      <c r="H819" s="291" t="s">
        <v>158</v>
      </c>
      <c r="I819" s="155" t="s">
        <v>181</v>
      </c>
      <c r="J819" s="65" t="s">
        <v>227</v>
      </c>
      <c r="K819" s="261" t="s">
        <v>170</v>
      </c>
      <c r="L819" s="293" t="s">
        <v>397</v>
      </c>
      <c r="M819" s="301" t="s">
        <v>174</v>
      </c>
      <c r="N819" s="155" t="s">
        <v>180</v>
      </c>
      <c r="O819" s="261" t="s">
        <v>168</v>
      </c>
      <c r="P819" s="387" t="s">
        <v>425</v>
      </c>
      <c r="Q819" s="301" t="s">
        <v>178</v>
      </c>
      <c r="R819" s="46" t="s">
        <v>163</v>
      </c>
      <c r="S819" s="380" t="s">
        <v>452</v>
      </c>
      <c r="T819" s="37"/>
      <c r="U819" s="37"/>
      <c r="V819" s="37"/>
      <c r="W819" s="37"/>
      <c r="X819" s="37"/>
      <c r="Y819" s="37"/>
      <c r="Z819" s="29">
        <v>4</v>
      </c>
    </row>
    <row r="820" spans="1:26" x14ac:dyDescent="0.25">
      <c r="A820" s="230" t="s">
        <v>214</v>
      </c>
      <c r="B820" s="29">
        <v>5</v>
      </c>
      <c r="C820" s="291" t="s">
        <v>364</v>
      </c>
      <c r="D820" s="291" t="s">
        <v>404</v>
      </c>
      <c r="E820" s="290" t="s">
        <v>367</v>
      </c>
      <c r="F820" s="48" t="s">
        <v>198</v>
      </c>
      <c r="G820" s="303" t="s">
        <v>182</v>
      </c>
      <c r="H820" s="302" t="s">
        <v>169</v>
      </c>
      <c r="I820" s="299" t="s">
        <v>426</v>
      </c>
      <c r="J820" s="301" t="s">
        <v>178</v>
      </c>
      <c r="K820" s="155" t="s">
        <v>181</v>
      </c>
      <c r="L820" s="302" t="s">
        <v>165</v>
      </c>
      <c r="M820" s="46" t="s">
        <v>197</v>
      </c>
      <c r="N820" s="294" t="s">
        <v>64</v>
      </c>
      <c r="O820" s="43" t="s">
        <v>95</v>
      </c>
      <c r="P820" s="183" t="s">
        <v>273</v>
      </c>
      <c r="Q820" s="383" t="s">
        <v>450</v>
      </c>
      <c r="R820" s="301" t="s">
        <v>174</v>
      </c>
      <c r="S820" s="301" t="s">
        <v>177</v>
      </c>
      <c r="T820" s="65"/>
      <c r="U820" s="65"/>
      <c r="V820" s="65"/>
      <c r="W820" s="65"/>
      <c r="X820" s="65"/>
      <c r="Y820" s="65"/>
      <c r="Z820" s="29">
        <v>5</v>
      </c>
    </row>
    <row r="821" spans="1:26" x14ac:dyDescent="0.25">
      <c r="A821" s="230" t="s">
        <v>214</v>
      </c>
      <c r="B821" s="29">
        <v>6</v>
      </c>
      <c r="C821" s="65"/>
      <c r="D821" s="65"/>
      <c r="E821" s="65"/>
      <c r="F821" s="290" t="s">
        <v>436</v>
      </c>
      <c r="G821" s="262" t="s">
        <v>178</v>
      </c>
      <c r="H821" s="46" t="s">
        <v>197</v>
      </c>
      <c r="I821" s="306" t="s">
        <v>141</v>
      </c>
      <c r="J821" s="155" t="s">
        <v>180</v>
      </c>
      <c r="K821" s="387" t="s">
        <v>425</v>
      </c>
      <c r="L821" s="43" t="s">
        <v>95</v>
      </c>
      <c r="M821" s="303" t="s">
        <v>182</v>
      </c>
      <c r="N821" s="294" t="s">
        <v>310</v>
      </c>
      <c r="O821" s="289" t="s">
        <v>438</v>
      </c>
      <c r="P821" s="46" t="s">
        <v>196</v>
      </c>
      <c r="Q821" s="302" t="s">
        <v>165</v>
      </c>
      <c r="R821" s="65"/>
      <c r="S821" s="155" t="s">
        <v>181</v>
      </c>
      <c r="T821" s="65"/>
      <c r="U821" s="65"/>
      <c r="V821" s="65"/>
      <c r="W821" s="65"/>
      <c r="X821" s="65"/>
      <c r="Y821" s="65"/>
      <c r="Z821" s="29">
        <v>6</v>
      </c>
    </row>
    <row r="822" spans="1:26" x14ac:dyDescent="0.25">
      <c r="A822" s="230" t="s">
        <v>214</v>
      </c>
      <c r="B822" s="29">
        <v>7</v>
      </c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383" t="s">
        <v>88</v>
      </c>
      <c r="O822" s="65"/>
      <c r="P822" s="65"/>
      <c r="Q822" s="48" t="s">
        <v>198</v>
      </c>
      <c r="R822" s="65"/>
      <c r="S822" s="308" t="s">
        <v>199</v>
      </c>
      <c r="T822" s="65"/>
      <c r="U822" s="65"/>
      <c r="V822" s="65"/>
      <c r="W822" s="65"/>
      <c r="X822" s="65"/>
      <c r="Y822" s="65"/>
      <c r="Z822" s="29">
        <v>7</v>
      </c>
    </row>
    <row r="823" spans="1:26" x14ac:dyDescent="0.25">
      <c r="A823" s="330" t="s">
        <v>372</v>
      </c>
      <c r="B823" s="29">
        <v>1</v>
      </c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</row>
    <row r="824" spans="1:26" x14ac:dyDescent="0.25">
      <c r="A824" s="330" t="s">
        <v>372</v>
      </c>
      <c r="B824" s="29">
        <v>2</v>
      </c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</row>
    <row r="826" spans="1:26" x14ac:dyDescent="0.25">
      <c r="A826" s="320">
        <f>A785+1</f>
        <v>2504</v>
      </c>
      <c r="B826" s="343"/>
      <c r="C826" s="344">
        <v>45662</v>
      </c>
      <c r="D826" s="417">
        <v>0.125</v>
      </c>
      <c r="E826" s="346" t="s">
        <v>549</v>
      </c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</row>
    <row r="828" spans="1:26" x14ac:dyDescent="0.25">
      <c r="A828" s="225" t="s">
        <v>2</v>
      </c>
      <c r="B828" s="37" t="s">
        <v>3</v>
      </c>
      <c r="C828" s="20" t="s">
        <v>73</v>
      </c>
      <c r="D828" s="20" t="s">
        <v>105</v>
      </c>
      <c r="E828" s="20" t="s">
        <v>267</v>
      </c>
      <c r="F828" s="21" t="s">
        <v>74</v>
      </c>
      <c r="G828" s="21" t="s">
        <v>248</v>
      </c>
      <c r="H828" s="21" t="s">
        <v>14</v>
      </c>
      <c r="I828" s="22" t="s">
        <v>75</v>
      </c>
      <c r="J828" s="22" t="s">
        <v>76</v>
      </c>
      <c r="K828" s="22" t="s">
        <v>15</v>
      </c>
      <c r="L828" s="23" t="s">
        <v>77</v>
      </c>
      <c r="M828" s="23" t="s">
        <v>78</v>
      </c>
      <c r="N828" s="23" t="s">
        <v>268</v>
      </c>
      <c r="O828" s="24" t="s">
        <v>79</v>
      </c>
      <c r="P828" s="24" t="s">
        <v>80</v>
      </c>
      <c r="Q828" s="25" t="s">
        <v>81</v>
      </c>
      <c r="R828" s="25" t="s">
        <v>422</v>
      </c>
      <c r="S828" s="26" t="s">
        <v>82</v>
      </c>
      <c r="T828" s="64" t="s">
        <v>154</v>
      </c>
      <c r="U828" s="64" t="s">
        <v>155</v>
      </c>
      <c r="V828" s="64" t="s">
        <v>157</v>
      </c>
      <c r="W828" s="63" t="s">
        <v>156</v>
      </c>
      <c r="X828" s="63" t="s">
        <v>215</v>
      </c>
      <c r="Y828" s="63" t="s">
        <v>216</v>
      </c>
      <c r="Z828" s="37" t="s">
        <v>3</v>
      </c>
    </row>
    <row r="829" spans="1:26" x14ac:dyDescent="0.25">
      <c r="A829" s="226" t="s">
        <v>210</v>
      </c>
      <c r="B829" s="29">
        <v>1</v>
      </c>
      <c r="C829" s="305" t="s">
        <v>99</v>
      </c>
      <c r="D829" s="303" t="s">
        <v>30</v>
      </c>
      <c r="E829" s="261" t="s">
        <v>165</v>
      </c>
      <c r="F829" s="261" t="s">
        <v>171</v>
      </c>
      <c r="G829" s="46" t="s">
        <v>196</v>
      </c>
      <c r="H829" s="303" t="s">
        <v>182</v>
      </c>
      <c r="I829" s="65" t="s">
        <v>227</v>
      </c>
      <c r="J829" s="155" t="s">
        <v>180</v>
      </c>
      <c r="K829" s="43" t="s">
        <v>95</v>
      </c>
      <c r="L829" s="290" t="s">
        <v>204</v>
      </c>
      <c r="M829" s="46" t="s">
        <v>197</v>
      </c>
      <c r="N829" s="261" t="s">
        <v>169</v>
      </c>
      <c r="O829" s="299" t="s">
        <v>427</v>
      </c>
      <c r="P829" s="183" t="s">
        <v>273</v>
      </c>
      <c r="Q829" s="391" t="s">
        <v>413</v>
      </c>
      <c r="R829" s="289" t="s">
        <v>439</v>
      </c>
      <c r="S829" s="155" t="s">
        <v>181</v>
      </c>
      <c r="T829" s="37"/>
      <c r="U829" s="37"/>
      <c r="V829" s="290" t="s">
        <v>435</v>
      </c>
      <c r="W829" s="389"/>
      <c r="X829" s="389"/>
      <c r="Y829" s="37"/>
      <c r="Z829" s="29">
        <v>1</v>
      </c>
    </row>
    <row r="830" spans="1:26" x14ac:dyDescent="0.25">
      <c r="A830" s="226" t="s">
        <v>210</v>
      </c>
      <c r="B830" s="29">
        <v>2</v>
      </c>
      <c r="C830" s="303" t="s">
        <v>30</v>
      </c>
      <c r="D830" s="305" t="s">
        <v>99</v>
      </c>
      <c r="E830" s="261" t="s">
        <v>167</v>
      </c>
      <c r="F830" s="302" t="s">
        <v>170</v>
      </c>
      <c r="G830" s="303" t="s">
        <v>182</v>
      </c>
      <c r="H830" s="43" t="s">
        <v>95</v>
      </c>
      <c r="I830" s="65" t="s">
        <v>227</v>
      </c>
      <c r="J830" s="46" t="s">
        <v>197</v>
      </c>
      <c r="K830" s="155" t="s">
        <v>181</v>
      </c>
      <c r="L830" s="276" t="s">
        <v>300</v>
      </c>
      <c r="M830" s="302" t="s">
        <v>166</v>
      </c>
      <c r="N830" s="261" t="s">
        <v>168</v>
      </c>
      <c r="O830" s="46" t="s">
        <v>196</v>
      </c>
      <c r="P830" s="299" t="s">
        <v>427</v>
      </c>
      <c r="Q830" s="391" t="s">
        <v>444</v>
      </c>
      <c r="R830" s="387" t="s">
        <v>425</v>
      </c>
      <c r="S830" s="306" t="s">
        <v>142</v>
      </c>
      <c r="T830" s="291" t="s">
        <v>389</v>
      </c>
      <c r="U830" s="291" t="s">
        <v>366</v>
      </c>
      <c r="V830" s="37"/>
      <c r="W830" s="37"/>
      <c r="X830" s="37"/>
      <c r="Y830" s="37"/>
      <c r="Z830" s="29">
        <v>2</v>
      </c>
    </row>
    <row r="831" spans="1:26" x14ac:dyDescent="0.25">
      <c r="A831" s="226" t="s">
        <v>210</v>
      </c>
      <c r="B831" s="29">
        <v>3</v>
      </c>
      <c r="C831" s="261" t="s">
        <v>171</v>
      </c>
      <c r="D831" s="261" t="s">
        <v>167</v>
      </c>
      <c r="E831" s="303" t="s">
        <v>182</v>
      </c>
      <c r="F831" s="155" t="s">
        <v>181</v>
      </c>
      <c r="G831" s="43" t="s">
        <v>95</v>
      </c>
      <c r="H831" s="261" t="s">
        <v>168</v>
      </c>
      <c r="I831" s="292" t="s">
        <v>293</v>
      </c>
      <c r="J831" s="292" t="s">
        <v>437</v>
      </c>
      <c r="K831" s="292" t="s">
        <v>393</v>
      </c>
      <c r="L831" s="65" t="s">
        <v>227</v>
      </c>
      <c r="M831" s="302" t="s">
        <v>164</v>
      </c>
      <c r="N831" s="276" t="s">
        <v>300</v>
      </c>
      <c r="O831" s="306" t="s">
        <v>142</v>
      </c>
      <c r="P831" s="46" t="s">
        <v>196</v>
      </c>
      <c r="Q831" s="383" t="s">
        <v>450</v>
      </c>
      <c r="R831" s="308" t="s">
        <v>199</v>
      </c>
      <c r="S831" s="297" t="s">
        <v>454</v>
      </c>
      <c r="T831" s="389"/>
      <c r="U831" s="389"/>
      <c r="V831" s="389"/>
      <c r="W831" s="37"/>
      <c r="X831" s="37"/>
      <c r="Y831" s="37"/>
      <c r="Z831" s="29">
        <v>3</v>
      </c>
    </row>
    <row r="832" spans="1:26" x14ac:dyDescent="0.25">
      <c r="A832" s="226" t="s">
        <v>210</v>
      </c>
      <c r="B832" s="29">
        <v>4</v>
      </c>
      <c r="C832" s="261" t="s">
        <v>170</v>
      </c>
      <c r="D832" s="261" t="s">
        <v>165</v>
      </c>
      <c r="E832" s="307" t="s">
        <v>431</v>
      </c>
      <c r="F832" s="46" t="s">
        <v>196</v>
      </c>
      <c r="G832" s="302" t="s">
        <v>166</v>
      </c>
      <c r="H832" s="306" t="s">
        <v>143</v>
      </c>
      <c r="I832" s="155" t="s">
        <v>181</v>
      </c>
      <c r="J832" s="43" t="s">
        <v>95</v>
      </c>
      <c r="K832" s="294" t="s">
        <v>64</v>
      </c>
      <c r="L832" s="155" t="s">
        <v>180</v>
      </c>
      <c r="M832" s="276" t="s">
        <v>300</v>
      </c>
      <c r="N832" s="46" t="s">
        <v>197</v>
      </c>
      <c r="O832" s="261" t="s">
        <v>168</v>
      </c>
      <c r="P832" s="306" t="s">
        <v>142</v>
      </c>
      <c r="Q832" s="66" t="s">
        <v>103</v>
      </c>
      <c r="R832" s="183" t="s">
        <v>273</v>
      </c>
      <c r="S832" s="387" t="s">
        <v>425</v>
      </c>
      <c r="T832" s="37"/>
      <c r="U832" s="37"/>
      <c r="V832" s="37"/>
      <c r="W832" s="291" t="s">
        <v>389</v>
      </c>
      <c r="X832" s="291" t="s">
        <v>367</v>
      </c>
      <c r="Y832" s="291" t="s">
        <v>394</v>
      </c>
      <c r="Z832" s="29">
        <v>4</v>
      </c>
    </row>
    <row r="833" spans="1:26" x14ac:dyDescent="0.25">
      <c r="A833" s="226" t="s">
        <v>210</v>
      </c>
      <c r="B833" s="29">
        <v>5</v>
      </c>
      <c r="C833" s="46" t="s">
        <v>196</v>
      </c>
      <c r="D833" s="307" t="s">
        <v>431</v>
      </c>
      <c r="E833" s="305" t="s">
        <v>99</v>
      </c>
      <c r="F833" s="43" t="s">
        <v>95</v>
      </c>
      <c r="G833" s="302" t="s">
        <v>164</v>
      </c>
      <c r="H833" s="46" t="s">
        <v>197</v>
      </c>
      <c r="I833" s="293" t="s">
        <v>442</v>
      </c>
      <c r="J833" s="261" t="s">
        <v>170</v>
      </c>
      <c r="K833" s="65" t="s">
        <v>227</v>
      </c>
      <c r="L833" s="302" t="s">
        <v>165</v>
      </c>
      <c r="M833" s="303" t="s">
        <v>182</v>
      </c>
      <c r="N833" s="155" t="s">
        <v>180</v>
      </c>
      <c r="O833" s="155" t="s">
        <v>181</v>
      </c>
      <c r="P833" s="261" t="s">
        <v>168</v>
      </c>
      <c r="Q833" s="291" t="s">
        <v>391</v>
      </c>
      <c r="R833" s="291" t="s">
        <v>367</v>
      </c>
      <c r="S833" s="388" t="s">
        <v>445</v>
      </c>
      <c r="T833" s="37"/>
      <c r="U833" s="37"/>
      <c r="V833" s="37"/>
      <c r="W833" s="37"/>
      <c r="X833" s="37"/>
      <c r="Y833" s="37"/>
      <c r="Z833" s="29">
        <v>5</v>
      </c>
    </row>
    <row r="834" spans="1:26" x14ac:dyDescent="0.25">
      <c r="A834" s="226" t="s">
        <v>210</v>
      </c>
      <c r="B834" s="29">
        <v>6</v>
      </c>
      <c r="C834" s="65"/>
      <c r="D834" s="65"/>
      <c r="E834" s="65"/>
      <c r="F834" s="65"/>
      <c r="G834" s="65"/>
      <c r="H834" s="65"/>
      <c r="I834" s="43" t="s">
        <v>95</v>
      </c>
      <c r="J834" s="306" t="s">
        <v>143</v>
      </c>
      <c r="K834" s="294" t="s">
        <v>310</v>
      </c>
      <c r="L834" s="261" t="s">
        <v>167</v>
      </c>
      <c r="M834" s="291" t="s">
        <v>407</v>
      </c>
      <c r="N834" s="291" t="s">
        <v>394</v>
      </c>
      <c r="O834" s="261" t="s">
        <v>169</v>
      </c>
      <c r="P834" s="155" t="s">
        <v>181</v>
      </c>
      <c r="Q834" s="388" t="s">
        <v>445</v>
      </c>
      <c r="R834" s="65"/>
      <c r="S834" s="46" t="s">
        <v>163</v>
      </c>
      <c r="T834" s="65"/>
      <c r="U834" s="65"/>
      <c r="V834" s="65"/>
      <c r="W834" s="65"/>
      <c r="X834" s="65"/>
      <c r="Y834" s="65"/>
      <c r="Z834" s="29">
        <v>6</v>
      </c>
    </row>
    <row r="835" spans="1:26" x14ac:dyDescent="0.25">
      <c r="A835" s="226" t="s">
        <v>210</v>
      </c>
      <c r="B835" s="29">
        <v>7</v>
      </c>
      <c r="C835" s="65"/>
      <c r="D835" s="65"/>
      <c r="E835" s="65"/>
      <c r="F835" s="65"/>
      <c r="G835" s="65"/>
      <c r="H835" s="65"/>
      <c r="I835" s="65"/>
      <c r="J835" s="65"/>
      <c r="K835" s="65"/>
      <c r="L835" s="48" t="s">
        <v>198</v>
      </c>
      <c r="M835" s="65"/>
      <c r="N835" s="65"/>
      <c r="O835" s="380" t="s">
        <v>92</v>
      </c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29">
        <v>7</v>
      </c>
    </row>
    <row r="836" spans="1:26" x14ac:dyDescent="0.25">
      <c r="A836" s="227" t="s">
        <v>211</v>
      </c>
      <c r="B836" s="29">
        <v>1</v>
      </c>
      <c r="C836" s="301" t="s">
        <v>173</v>
      </c>
      <c r="D836" s="306" t="s">
        <v>142</v>
      </c>
      <c r="E836" s="301" t="s">
        <v>303</v>
      </c>
      <c r="F836" s="290" t="s">
        <v>436</v>
      </c>
      <c r="G836" s="299" t="s">
        <v>427</v>
      </c>
      <c r="H836" s="276" t="s">
        <v>300</v>
      </c>
      <c r="I836" s="155" t="s">
        <v>181</v>
      </c>
      <c r="J836" s="299" t="s">
        <v>426</v>
      </c>
      <c r="K836" s="261" t="s">
        <v>170</v>
      </c>
      <c r="L836" s="387" t="s">
        <v>425</v>
      </c>
      <c r="M836" s="43" t="s">
        <v>95</v>
      </c>
      <c r="N836" s="155" t="s">
        <v>180</v>
      </c>
      <c r="O836" s="65" t="s">
        <v>227</v>
      </c>
      <c r="P836" s="261" t="s">
        <v>168</v>
      </c>
      <c r="Q836" s="262" t="s">
        <v>178</v>
      </c>
      <c r="R836" s="302" t="s">
        <v>165</v>
      </c>
      <c r="S836" s="395" t="s">
        <v>456</v>
      </c>
      <c r="T836" s="37"/>
      <c r="U836" s="37"/>
      <c r="V836" s="37"/>
      <c r="W836" s="37"/>
      <c r="X836" s="37"/>
      <c r="Y836" s="37"/>
      <c r="Z836" s="29">
        <v>1</v>
      </c>
    </row>
    <row r="837" spans="1:26" x14ac:dyDescent="0.25">
      <c r="A837" s="227" t="s">
        <v>211</v>
      </c>
      <c r="B837" s="29">
        <v>2</v>
      </c>
      <c r="C837" s="301" t="s">
        <v>172</v>
      </c>
      <c r="D837" s="65" t="s">
        <v>227</v>
      </c>
      <c r="E837" s="301" t="s">
        <v>302</v>
      </c>
      <c r="F837" s="155" t="s">
        <v>181</v>
      </c>
      <c r="G837" s="303" t="s">
        <v>182</v>
      </c>
      <c r="H837" s="299" t="s">
        <v>427</v>
      </c>
      <c r="I837" s="299" t="s">
        <v>426</v>
      </c>
      <c r="J837" s="155" t="s">
        <v>180</v>
      </c>
      <c r="K837" s="261" t="s">
        <v>171</v>
      </c>
      <c r="L837" s="46" t="s">
        <v>196</v>
      </c>
      <c r="M837" s="387" t="s">
        <v>425</v>
      </c>
      <c r="N837" s="43" t="s">
        <v>95</v>
      </c>
      <c r="O837" s="183" t="s">
        <v>273</v>
      </c>
      <c r="P837" s="261" t="s">
        <v>169</v>
      </c>
      <c r="Q837" s="262" t="s">
        <v>179</v>
      </c>
      <c r="R837" s="302" t="s">
        <v>167</v>
      </c>
      <c r="S837" s="395" t="s">
        <v>413</v>
      </c>
      <c r="T837" s="37"/>
      <c r="U837" s="37"/>
      <c r="V837" s="37"/>
      <c r="W837" s="291" t="s">
        <v>389</v>
      </c>
      <c r="X837" s="291" t="s">
        <v>367</v>
      </c>
      <c r="Y837" s="291" t="s">
        <v>394</v>
      </c>
      <c r="Z837" s="29">
        <v>2</v>
      </c>
    </row>
    <row r="838" spans="1:26" x14ac:dyDescent="0.25">
      <c r="A838" s="227" t="s">
        <v>211</v>
      </c>
      <c r="B838" s="29">
        <v>3</v>
      </c>
      <c r="C838" s="303" t="s">
        <v>30</v>
      </c>
      <c r="D838" s="301" t="s">
        <v>172</v>
      </c>
      <c r="E838" s="65" t="s">
        <v>227</v>
      </c>
      <c r="F838" s="262" t="s">
        <v>174</v>
      </c>
      <c r="G838" s="262" t="s">
        <v>178</v>
      </c>
      <c r="H838" s="261" t="s">
        <v>168</v>
      </c>
      <c r="I838" s="387" t="s">
        <v>425</v>
      </c>
      <c r="J838" s="302" t="s">
        <v>170</v>
      </c>
      <c r="K838" s="155" t="s">
        <v>181</v>
      </c>
      <c r="L838" s="43" t="s">
        <v>95</v>
      </c>
      <c r="M838" s="306" t="s">
        <v>141</v>
      </c>
      <c r="N838" s="183" t="s">
        <v>273</v>
      </c>
      <c r="O838" s="292" t="s">
        <v>386</v>
      </c>
      <c r="P838" s="292" t="s">
        <v>394</v>
      </c>
      <c r="Q838" s="46" t="s">
        <v>163</v>
      </c>
      <c r="R838" s="155" t="s">
        <v>180</v>
      </c>
      <c r="S838" s="297" t="s">
        <v>455</v>
      </c>
      <c r="T838" s="37"/>
      <c r="U838" s="37"/>
      <c r="V838" s="290" t="s">
        <v>435</v>
      </c>
      <c r="W838" s="37"/>
      <c r="X838" s="37"/>
      <c r="Y838" s="37"/>
      <c r="Z838" s="29">
        <v>3</v>
      </c>
    </row>
    <row r="839" spans="1:26" x14ac:dyDescent="0.25">
      <c r="A839" s="227" t="s">
        <v>211</v>
      </c>
      <c r="B839" s="29">
        <v>4</v>
      </c>
      <c r="C839" s="65" t="s">
        <v>227</v>
      </c>
      <c r="D839" s="301" t="s">
        <v>173</v>
      </c>
      <c r="E839" s="306" t="s">
        <v>142</v>
      </c>
      <c r="F839" s="262" t="s">
        <v>175</v>
      </c>
      <c r="G839" s="262" t="s">
        <v>179</v>
      </c>
      <c r="H839" s="303" t="s">
        <v>182</v>
      </c>
      <c r="I839" s="306" t="s">
        <v>141</v>
      </c>
      <c r="J839" s="261" t="s">
        <v>171</v>
      </c>
      <c r="K839" s="288" t="s">
        <v>428</v>
      </c>
      <c r="L839" s="261" t="s">
        <v>167</v>
      </c>
      <c r="M839" s="291" t="s">
        <v>407</v>
      </c>
      <c r="N839" s="291" t="s">
        <v>394</v>
      </c>
      <c r="O839" s="293" t="s">
        <v>365</v>
      </c>
      <c r="P839" s="155" t="s">
        <v>181</v>
      </c>
      <c r="Q839" s="382" t="s">
        <v>449</v>
      </c>
      <c r="R839" s="299" t="s">
        <v>426</v>
      </c>
      <c r="S839" s="43" t="s">
        <v>95</v>
      </c>
      <c r="T839" s="37"/>
      <c r="U839" s="37"/>
      <c r="V839" s="37"/>
      <c r="W839" s="37"/>
      <c r="X839" s="37"/>
      <c r="Y839" s="37"/>
      <c r="Z839" s="29">
        <v>4</v>
      </c>
    </row>
    <row r="840" spans="1:26" x14ac:dyDescent="0.25">
      <c r="A840" s="227" t="s">
        <v>211</v>
      </c>
      <c r="B840" s="29">
        <v>5</v>
      </c>
      <c r="C840" s="291" t="s">
        <v>364</v>
      </c>
      <c r="D840" s="291" t="s">
        <v>404</v>
      </c>
      <c r="E840" s="290" t="s">
        <v>367</v>
      </c>
      <c r="F840" s="299" t="s">
        <v>427</v>
      </c>
      <c r="G840" s="302" t="s">
        <v>166</v>
      </c>
      <c r="H840" s="262" t="s">
        <v>178</v>
      </c>
      <c r="I840" s="261" t="s">
        <v>170</v>
      </c>
      <c r="J840" s="306" t="s">
        <v>143</v>
      </c>
      <c r="K840" s="306" t="s">
        <v>141</v>
      </c>
      <c r="L840" s="155" t="s">
        <v>180</v>
      </c>
      <c r="M840" s="303" t="s">
        <v>182</v>
      </c>
      <c r="N840" s="387" t="s">
        <v>425</v>
      </c>
      <c r="O840" s="301" t="s">
        <v>302</v>
      </c>
      <c r="P840" s="294" t="s">
        <v>310</v>
      </c>
      <c r="Q840" s="381" t="s">
        <v>451</v>
      </c>
      <c r="R840" s="262" t="s">
        <v>174</v>
      </c>
      <c r="S840" s="301" t="s">
        <v>176</v>
      </c>
      <c r="T840" s="37"/>
      <c r="U840" s="37"/>
      <c r="V840" s="37"/>
      <c r="W840" s="37"/>
      <c r="X840" s="37"/>
      <c r="Y840" s="37"/>
      <c r="Z840" s="29">
        <v>5</v>
      </c>
    </row>
    <row r="841" spans="1:26" x14ac:dyDescent="0.25">
      <c r="A841" s="227" t="s">
        <v>211</v>
      </c>
      <c r="B841" s="29">
        <v>6</v>
      </c>
      <c r="C841" s="306" t="s">
        <v>142</v>
      </c>
      <c r="D841" s="303" t="s">
        <v>30</v>
      </c>
      <c r="E841" s="303" t="s">
        <v>182</v>
      </c>
      <c r="F841" s="276" t="s">
        <v>300</v>
      </c>
      <c r="G841" s="302" t="s">
        <v>164</v>
      </c>
      <c r="H841" s="262" t="s">
        <v>179</v>
      </c>
      <c r="I841" s="261" t="s">
        <v>171</v>
      </c>
      <c r="J841" s="387" t="s">
        <v>425</v>
      </c>
      <c r="K841" s="299" t="s">
        <v>426</v>
      </c>
      <c r="L841" s="290" t="s">
        <v>204</v>
      </c>
      <c r="M841" s="288" t="s">
        <v>428</v>
      </c>
      <c r="N841" s="261" t="s">
        <v>169</v>
      </c>
      <c r="O841" s="155" t="s">
        <v>181</v>
      </c>
      <c r="P841" s="294" t="s">
        <v>64</v>
      </c>
      <c r="Q841" s="393" t="s">
        <v>476</v>
      </c>
      <c r="R841" s="262" t="s">
        <v>175</v>
      </c>
      <c r="S841" s="301" t="s">
        <v>177</v>
      </c>
      <c r="T841" s="65"/>
      <c r="U841" s="65"/>
      <c r="V841" s="65"/>
      <c r="W841" s="65"/>
      <c r="X841" s="65"/>
      <c r="Y841" s="65"/>
      <c r="Z841" s="29">
        <v>6</v>
      </c>
    </row>
    <row r="842" spans="1:26" x14ac:dyDescent="0.25">
      <c r="A842" s="227" t="s">
        <v>211</v>
      </c>
      <c r="B842" s="29">
        <v>7</v>
      </c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380" t="s">
        <v>92</v>
      </c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29">
        <v>7</v>
      </c>
    </row>
    <row r="843" spans="1:26" x14ac:dyDescent="0.25">
      <c r="A843" s="228" t="s">
        <v>212</v>
      </c>
      <c r="B843" s="29">
        <v>1</v>
      </c>
      <c r="C843" s="295" t="s">
        <v>339</v>
      </c>
      <c r="D843" s="301" t="s">
        <v>173</v>
      </c>
      <c r="E843" s="261" t="s">
        <v>167</v>
      </c>
      <c r="F843" s="302" t="s">
        <v>170</v>
      </c>
      <c r="G843" s="303" t="s">
        <v>182</v>
      </c>
      <c r="H843" s="48" t="s">
        <v>199</v>
      </c>
      <c r="I843" s="262" t="s">
        <v>178</v>
      </c>
      <c r="J843" s="299" t="s">
        <v>426</v>
      </c>
      <c r="K843" s="276" t="s">
        <v>300</v>
      </c>
      <c r="L843" s="262" t="s">
        <v>174</v>
      </c>
      <c r="M843" s="299" t="s">
        <v>427</v>
      </c>
      <c r="N843" s="301" t="s">
        <v>303</v>
      </c>
      <c r="O843" s="183" t="s">
        <v>273</v>
      </c>
      <c r="P843" s="155" t="s">
        <v>181</v>
      </c>
      <c r="Q843" s="382" t="s">
        <v>449</v>
      </c>
      <c r="R843" s="394" t="s">
        <v>350</v>
      </c>
      <c r="S843" s="290" t="s">
        <v>204</v>
      </c>
      <c r="T843" s="51"/>
      <c r="U843" s="51"/>
      <c r="V843" s="51"/>
      <c r="W843" s="51"/>
      <c r="X843" s="51"/>
      <c r="Y843" s="51"/>
      <c r="Z843" s="29">
        <v>1</v>
      </c>
    </row>
    <row r="844" spans="1:26" x14ac:dyDescent="0.25">
      <c r="A844" s="228" t="s">
        <v>212</v>
      </c>
      <c r="B844" s="29">
        <v>2</v>
      </c>
      <c r="C844" s="261" t="s">
        <v>170</v>
      </c>
      <c r="D844" s="301" t="s">
        <v>172</v>
      </c>
      <c r="E844" s="261" t="s">
        <v>165</v>
      </c>
      <c r="F844" s="306" t="s">
        <v>141</v>
      </c>
      <c r="G844" s="46" t="s">
        <v>196</v>
      </c>
      <c r="H844" s="303" t="s">
        <v>182</v>
      </c>
      <c r="I844" s="262" t="s">
        <v>179</v>
      </c>
      <c r="J844" s="155" t="s">
        <v>180</v>
      </c>
      <c r="K844" s="299" t="s">
        <v>426</v>
      </c>
      <c r="L844" s="301" t="s">
        <v>175</v>
      </c>
      <c r="M844" s="288" t="s">
        <v>428</v>
      </c>
      <c r="N844" s="301" t="s">
        <v>302</v>
      </c>
      <c r="O844" s="155" t="s">
        <v>181</v>
      </c>
      <c r="P844" s="387" t="s">
        <v>425</v>
      </c>
      <c r="Q844" s="306" t="s">
        <v>142</v>
      </c>
      <c r="R844" s="394" t="s">
        <v>349</v>
      </c>
      <c r="S844" s="261" t="s">
        <v>168</v>
      </c>
      <c r="T844" s="291" t="s">
        <v>389</v>
      </c>
      <c r="U844" s="291" t="s">
        <v>366</v>
      </c>
      <c r="V844" s="51"/>
      <c r="W844" s="51"/>
      <c r="X844" s="51"/>
      <c r="Y844" s="51"/>
      <c r="Z844" s="29">
        <v>2</v>
      </c>
    </row>
    <row r="845" spans="1:26" x14ac:dyDescent="0.25">
      <c r="A845" s="228" t="s">
        <v>212</v>
      </c>
      <c r="B845" s="29">
        <v>3</v>
      </c>
      <c r="C845" s="261" t="s">
        <v>171</v>
      </c>
      <c r="D845" s="295" t="s">
        <v>339</v>
      </c>
      <c r="E845" s="301" t="s">
        <v>302</v>
      </c>
      <c r="F845" s="155" t="s">
        <v>181</v>
      </c>
      <c r="G845" s="291" t="s">
        <v>394</v>
      </c>
      <c r="H845" s="291" t="s">
        <v>158</v>
      </c>
      <c r="I845" s="183" t="s">
        <v>273</v>
      </c>
      <c r="J845" s="293" t="s">
        <v>365</v>
      </c>
      <c r="K845" s="46" t="s">
        <v>197</v>
      </c>
      <c r="L845" s="387" t="s">
        <v>425</v>
      </c>
      <c r="M845" s="302" t="s">
        <v>166</v>
      </c>
      <c r="N845" s="155" t="s">
        <v>180</v>
      </c>
      <c r="O845" s="46" t="s">
        <v>196</v>
      </c>
      <c r="P845" s="262" t="s">
        <v>175</v>
      </c>
      <c r="Q845" s="261" t="s">
        <v>167</v>
      </c>
      <c r="R845" s="299" t="s">
        <v>426</v>
      </c>
      <c r="S845" s="261" t="s">
        <v>169</v>
      </c>
      <c r="T845" s="37"/>
      <c r="U845" s="37"/>
      <c r="V845" s="37"/>
      <c r="W845" s="37"/>
      <c r="X845" s="37"/>
      <c r="Y845" s="37"/>
      <c r="Z845" s="29">
        <v>3</v>
      </c>
    </row>
    <row r="846" spans="1:26" x14ac:dyDescent="0.25">
      <c r="A846" s="228" t="s">
        <v>212</v>
      </c>
      <c r="B846" s="29">
        <v>4</v>
      </c>
      <c r="C846" s="301" t="s">
        <v>172</v>
      </c>
      <c r="D846" s="303" t="s">
        <v>30</v>
      </c>
      <c r="E846" s="301" t="s">
        <v>303</v>
      </c>
      <c r="F846" s="261" t="s">
        <v>171</v>
      </c>
      <c r="G846" s="306" t="s">
        <v>143</v>
      </c>
      <c r="H846" s="262" t="s">
        <v>178</v>
      </c>
      <c r="I846" s="292" t="s">
        <v>392</v>
      </c>
      <c r="J846" s="292" t="s">
        <v>283</v>
      </c>
      <c r="K846" s="292" t="s">
        <v>393</v>
      </c>
      <c r="L846" s="183" t="s">
        <v>273</v>
      </c>
      <c r="M846" s="303" t="s">
        <v>182</v>
      </c>
      <c r="N846" s="261" t="s">
        <v>168</v>
      </c>
      <c r="O846" s="387" t="s">
        <v>425</v>
      </c>
      <c r="P846" s="262" t="s">
        <v>174</v>
      </c>
      <c r="Q846" s="261" t="s">
        <v>165</v>
      </c>
      <c r="R846" s="155" t="s">
        <v>180</v>
      </c>
      <c r="S846" s="155" t="s">
        <v>181</v>
      </c>
      <c r="T846" s="37"/>
      <c r="U846" s="37"/>
      <c r="V846" s="37"/>
      <c r="W846" s="37"/>
      <c r="X846" s="37"/>
      <c r="Y846" s="37"/>
      <c r="Z846" s="29">
        <v>4</v>
      </c>
    </row>
    <row r="847" spans="1:26" x14ac:dyDescent="0.25">
      <c r="A847" s="228" t="s">
        <v>212</v>
      </c>
      <c r="B847" s="29">
        <v>5</v>
      </c>
      <c r="C847" s="301" t="s">
        <v>173</v>
      </c>
      <c r="D847" s="261" t="s">
        <v>165</v>
      </c>
      <c r="E847" s="303" t="s">
        <v>182</v>
      </c>
      <c r="F847" s="262" t="s">
        <v>174</v>
      </c>
      <c r="G847" s="262" t="s">
        <v>178</v>
      </c>
      <c r="H847" s="261" t="s">
        <v>169</v>
      </c>
      <c r="I847" s="46" t="s">
        <v>196</v>
      </c>
      <c r="J847" s="46" t="s">
        <v>197</v>
      </c>
      <c r="K847" s="155" t="s">
        <v>181</v>
      </c>
      <c r="L847" s="155" t="s">
        <v>180</v>
      </c>
      <c r="M847" s="306" t="s">
        <v>141</v>
      </c>
      <c r="N847" s="387" t="s">
        <v>425</v>
      </c>
      <c r="O847" s="301" t="s">
        <v>303</v>
      </c>
      <c r="P847" s="289" t="s">
        <v>438</v>
      </c>
      <c r="Q847" s="291" t="s">
        <v>391</v>
      </c>
      <c r="R847" s="291" t="s">
        <v>367</v>
      </c>
      <c r="S847" s="380" t="s">
        <v>452</v>
      </c>
      <c r="T847" s="37"/>
      <c r="U847" s="37"/>
      <c r="V847" s="37"/>
      <c r="W847" s="37"/>
      <c r="X847" s="37"/>
      <c r="Y847" s="37"/>
      <c r="Z847" s="29">
        <v>5</v>
      </c>
    </row>
    <row r="848" spans="1:26" x14ac:dyDescent="0.25">
      <c r="A848" s="228" t="s">
        <v>212</v>
      </c>
      <c r="B848" s="29">
        <v>6</v>
      </c>
      <c r="C848" s="303" t="s">
        <v>30</v>
      </c>
      <c r="D848" s="261" t="s">
        <v>167</v>
      </c>
      <c r="E848" s="295" t="s">
        <v>339</v>
      </c>
      <c r="F848" s="262" t="s">
        <v>175</v>
      </c>
      <c r="G848" s="302" t="s">
        <v>166</v>
      </c>
      <c r="H848" s="261" t="s">
        <v>168</v>
      </c>
      <c r="I848" s="155" t="s">
        <v>181</v>
      </c>
      <c r="J848" s="262" t="s">
        <v>179</v>
      </c>
      <c r="K848" s="301" t="s">
        <v>176</v>
      </c>
      <c r="L848" s="306" t="s">
        <v>141</v>
      </c>
      <c r="M848" s="387" t="s">
        <v>425</v>
      </c>
      <c r="N848" s="299" t="s">
        <v>427</v>
      </c>
      <c r="O848" s="291" t="s">
        <v>385</v>
      </c>
      <c r="P848" s="291" t="s">
        <v>394</v>
      </c>
      <c r="Q848" s="392" t="s">
        <v>446</v>
      </c>
      <c r="R848" s="306" t="s">
        <v>142</v>
      </c>
      <c r="S848" s="46" t="s">
        <v>163</v>
      </c>
      <c r="T848" s="65"/>
      <c r="U848" s="65"/>
      <c r="V848" s="65"/>
      <c r="W848" s="65"/>
      <c r="X848" s="65"/>
      <c r="Y848" s="65"/>
      <c r="Z848" s="29">
        <v>6</v>
      </c>
    </row>
    <row r="849" spans="1:26" x14ac:dyDescent="0.25">
      <c r="A849" s="228" t="s">
        <v>212</v>
      </c>
      <c r="B849" s="29">
        <v>7</v>
      </c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48" t="s">
        <v>199</v>
      </c>
      <c r="O849" s="65"/>
      <c r="P849" s="48" t="s">
        <v>198</v>
      </c>
      <c r="Q849" s="65"/>
      <c r="R849" s="65"/>
      <c r="S849" s="65"/>
      <c r="T849" s="65"/>
      <c r="U849" s="65"/>
      <c r="V849" s="65"/>
      <c r="W849" s="65"/>
      <c r="X849" s="65"/>
      <c r="Y849" s="65"/>
      <c r="Z849" s="29">
        <v>7</v>
      </c>
    </row>
    <row r="850" spans="1:26" x14ac:dyDescent="0.25">
      <c r="A850" s="229" t="s">
        <v>213</v>
      </c>
      <c r="B850" s="29">
        <v>1</v>
      </c>
      <c r="C850" s="303" t="s">
        <v>30</v>
      </c>
      <c r="D850" s="306" t="s">
        <v>142</v>
      </c>
      <c r="E850" s="303" t="s">
        <v>182</v>
      </c>
      <c r="F850" s="65" t="s">
        <v>227</v>
      </c>
      <c r="G850" s="293" t="s">
        <v>371</v>
      </c>
      <c r="H850" s="306" t="s">
        <v>143</v>
      </c>
      <c r="I850" s="48" t="s">
        <v>198</v>
      </c>
      <c r="J850" s="48" t="s">
        <v>199</v>
      </c>
      <c r="K850" s="155" t="s">
        <v>181</v>
      </c>
      <c r="L850" s="306" t="s">
        <v>141</v>
      </c>
      <c r="M850" s="302" t="s">
        <v>164</v>
      </c>
      <c r="N850" s="301" t="s">
        <v>302</v>
      </c>
      <c r="O850" s="299" t="s">
        <v>427</v>
      </c>
      <c r="P850" s="262" t="s">
        <v>174</v>
      </c>
      <c r="Q850" s="381" t="s">
        <v>451</v>
      </c>
      <c r="R850" s="155" t="s">
        <v>180</v>
      </c>
      <c r="S850" s="34" t="s">
        <v>91</v>
      </c>
      <c r="T850" s="291" t="s">
        <v>389</v>
      </c>
      <c r="U850" s="291" t="s">
        <v>366</v>
      </c>
      <c r="V850" s="37"/>
      <c r="W850" s="37"/>
      <c r="X850" s="37"/>
      <c r="Y850" s="37"/>
      <c r="Z850" s="29">
        <v>1</v>
      </c>
    </row>
    <row r="851" spans="1:26" x14ac:dyDescent="0.25">
      <c r="A851" s="229" t="s">
        <v>213</v>
      </c>
      <c r="B851" s="29">
        <v>2</v>
      </c>
      <c r="C851" s="48" t="s">
        <v>198</v>
      </c>
      <c r="D851" s="303" t="s">
        <v>30</v>
      </c>
      <c r="E851" s="43" t="s">
        <v>96</v>
      </c>
      <c r="F851" s="65" t="s">
        <v>227</v>
      </c>
      <c r="G851" s="292" t="s">
        <v>293</v>
      </c>
      <c r="H851" s="292" t="s">
        <v>158</v>
      </c>
      <c r="I851" s="262" t="s">
        <v>178</v>
      </c>
      <c r="J851" s="276" t="s">
        <v>300</v>
      </c>
      <c r="K851" s="48" t="s">
        <v>199</v>
      </c>
      <c r="L851" s="155" t="s">
        <v>180</v>
      </c>
      <c r="M851" s="303" t="s">
        <v>182</v>
      </c>
      <c r="N851" s="299" t="s">
        <v>427</v>
      </c>
      <c r="O851" s="306" t="s">
        <v>142</v>
      </c>
      <c r="P851" s="262" t="s">
        <v>175</v>
      </c>
      <c r="Q851" s="380" t="s">
        <v>452</v>
      </c>
      <c r="R851" s="387" t="s">
        <v>425</v>
      </c>
      <c r="S851" s="155" t="s">
        <v>181</v>
      </c>
      <c r="T851" s="37"/>
      <c r="U851" s="37"/>
      <c r="V851" s="290" t="s">
        <v>435</v>
      </c>
      <c r="W851" s="37"/>
      <c r="X851" s="37"/>
      <c r="Y851" s="37"/>
      <c r="Z851" s="29">
        <v>2</v>
      </c>
    </row>
    <row r="852" spans="1:26" x14ac:dyDescent="0.25">
      <c r="A852" s="229" t="s">
        <v>213</v>
      </c>
      <c r="B852" s="29">
        <v>3</v>
      </c>
      <c r="C852" s="306" t="s">
        <v>142</v>
      </c>
      <c r="D852" s="301" t="s">
        <v>172</v>
      </c>
      <c r="E852" s="308" t="s">
        <v>432</v>
      </c>
      <c r="F852" s="293" t="s">
        <v>440</v>
      </c>
      <c r="G852" s="48" t="s">
        <v>198</v>
      </c>
      <c r="H852" s="303" t="s">
        <v>182</v>
      </c>
      <c r="I852" s="262" t="s">
        <v>179</v>
      </c>
      <c r="J852" s="155" t="s">
        <v>180</v>
      </c>
      <c r="K852" s="306" t="s">
        <v>141</v>
      </c>
      <c r="L852" s="299" t="s">
        <v>426</v>
      </c>
      <c r="M852" s="65" t="s">
        <v>227</v>
      </c>
      <c r="N852" s="46" t="s">
        <v>197</v>
      </c>
      <c r="O852" s="301" t="s">
        <v>302</v>
      </c>
      <c r="P852" s="155" t="s">
        <v>181</v>
      </c>
      <c r="Q852" s="43" t="s">
        <v>95</v>
      </c>
      <c r="R852" s="183" t="s">
        <v>273</v>
      </c>
      <c r="S852" s="387" t="s">
        <v>425</v>
      </c>
      <c r="T852" s="37"/>
      <c r="U852" s="37"/>
      <c r="V852" s="37"/>
      <c r="W852" s="291" t="s">
        <v>389</v>
      </c>
      <c r="X852" s="291" t="s">
        <v>367</v>
      </c>
      <c r="Y852" s="291" t="s">
        <v>394</v>
      </c>
      <c r="Z852" s="29">
        <v>3</v>
      </c>
    </row>
    <row r="853" spans="1:26" x14ac:dyDescent="0.25">
      <c r="A853" s="229" t="s">
        <v>213</v>
      </c>
      <c r="B853" s="29">
        <v>4</v>
      </c>
      <c r="C853" s="291" t="s">
        <v>364</v>
      </c>
      <c r="D853" s="291" t="s">
        <v>404</v>
      </c>
      <c r="E853" s="290" t="s">
        <v>367</v>
      </c>
      <c r="F853" s="46" t="s">
        <v>196</v>
      </c>
      <c r="G853" s="303" t="s">
        <v>182</v>
      </c>
      <c r="H853" s="294" t="s">
        <v>64</v>
      </c>
      <c r="I853" s="155" t="s">
        <v>181</v>
      </c>
      <c r="J853" s="262" t="s">
        <v>178</v>
      </c>
      <c r="K853" s="301" t="s">
        <v>177</v>
      </c>
      <c r="L853" s="262" t="s">
        <v>174</v>
      </c>
      <c r="M853" s="299" t="s">
        <v>427</v>
      </c>
      <c r="N853" s="306" t="s">
        <v>141</v>
      </c>
      <c r="O853" s="301" t="s">
        <v>303</v>
      </c>
      <c r="P853" s="306" t="s">
        <v>142</v>
      </c>
      <c r="Q853" s="382" t="s">
        <v>449</v>
      </c>
      <c r="R853" s="66" t="s">
        <v>103</v>
      </c>
      <c r="S853" s="381" t="s">
        <v>453</v>
      </c>
      <c r="T853" s="37"/>
      <c r="U853" s="37"/>
      <c r="V853" s="37"/>
      <c r="W853" s="37"/>
      <c r="X853" s="37"/>
      <c r="Y853" s="37"/>
      <c r="Z853" s="29">
        <v>4</v>
      </c>
    </row>
    <row r="854" spans="1:26" x14ac:dyDescent="0.25">
      <c r="A854" s="229" t="s">
        <v>213</v>
      </c>
      <c r="B854" s="29">
        <v>5</v>
      </c>
      <c r="C854" s="301" t="s">
        <v>172</v>
      </c>
      <c r="D854" s="308" t="s">
        <v>432</v>
      </c>
      <c r="E854" s="301" t="s">
        <v>302</v>
      </c>
      <c r="F854" s="292" t="s">
        <v>441</v>
      </c>
      <c r="G854" s="306" t="s">
        <v>143</v>
      </c>
      <c r="H854" s="65" t="s">
        <v>227</v>
      </c>
      <c r="I854" s="276" t="s">
        <v>300</v>
      </c>
      <c r="J854" s="262" t="s">
        <v>179</v>
      </c>
      <c r="K854" s="387" t="s">
        <v>425</v>
      </c>
      <c r="L854" s="46" t="s">
        <v>196</v>
      </c>
      <c r="M854" s="301" t="s">
        <v>174</v>
      </c>
      <c r="N854" s="183" t="s">
        <v>273</v>
      </c>
      <c r="O854" s="155" t="s">
        <v>181</v>
      </c>
      <c r="P854" s="299" t="s">
        <v>427</v>
      </c>
      <c r="Q854" s="381" t="s">
        <v>477</v>
      </c>
      <c r="R854" s="43" t="s">
        <v>95</v>
      </c>
      <c r="S854" s="306" t="s">
        <v>142</v>
      </c>
      <c r="T854" s="37"/>
      <c r="U854" s="37"/>
      <c r="V854" s="37"/>
      <c r="W854" s="37"/>
      <c r="X854" s="37"/>
      <c r="Y854" s="37"/>
      <c r="Z854" s="29">
        <v>5</v>
      </c>
    </row>
    <row r="855" spans="1:26" x14ac:dyDescent="0.25">
      <c r="A855" s="229" t="s">
        <v>213</v>
      </c>
      <c r="B855" s="29">
        <v>6</v>
      </c>
      <c r="C855" s="65"/>
      <c r="D855" s="65"/>
      <c r="E855" s="65"/>
      <c r="F855" s="155" t="s">
        <v>181</v>
      </c>
      <c r="G855" s="276" t="s">
        <v>300</v>
      </c>
      <c r="H855" s="294" t="s">
        <v>310</v>
      </c>
      <c r="I855" s="291" t="s">
        <v>392</v>
      </c>
      <c r="J855" s="291" t="s">
        <v>437</v>
      </c>
      <c r="K855" s="291" t="s">
        <v>393</v>
      </c>
      <c r="L855" s="183" t="s">
        <v>273</v>
      </c>
      <c r="M855" s="301" t="s">
        <v>175</v>
      </c>
      <c r="N855" s="155" t="s">
        <v>180</v>
      </c>
      <c r="O855" s="387" t="s">
        <v>425</v>
      </c>
      <c r="P855" s="43" t="s">
        <v>95</v>
      </c>
      <c r="Q855" s="46" t="s">
        <v>163</v>
      </c>
      <c r="R855" s="65"/>
      <c r="S855" s="381" t="s">
        <v>93</v>
      </c>
      <c r="T855" s="65"/>
      <c r="U855" s="65"/>
      <c r="V855" s="65"/>
      <c r="W855" s="65"/>
      <c r="X855" s="65"/>
      <c r="Y855" s="65"/>
      <c r="Z855" s="29">
        <v>6</v>
      </c>
    </row>
    <row r="856" spans="1:26" x14ac:dyDescent="0.25">
      <c r="A856" s="229" t="s">
        <v>213</v>
      </c>
      <c r="B856" s="29">
        <v>7</v>
      </c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48" t="s">
        <v>199</v>
      </c>
      <c r="N856" s="65"/>
      <c r="O856" s="48" t="s">
        <v>198</v>
      </c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29">
        <v>7</v>
      </c>
    </row>
    <row r="857" spans="1:26" x14ac:dyDescent="0.25">
      <c r="A857" s="230" t="s">
        <v>214</v>
      </c>
      <c r="B857" s="29">
        <v>1</v>
      </c>
      <c r="C857" s="46" t="s">
        <v>196</v>
      </c>
      <c r="D857" s="43" t="s">
        <v>96</v>
      </c>
      <c r="E857" s="307" t="s">
        <v>431</v>
      </c>
      <c r="F857" s="262" t="s">
        <v>174</v>
      </c>
      <c r="G857" s="65" t="s">
        <v>227</v>
      </c>
      <c r="H857" s="301" t="s">
        <v>178</v>
      </c>
      <c r="I857" s="261" t="s">
        <v>170</v>
      </c>
      <c r="J857" s="387" t="s">
        <v>425</v>
      </c>
      <c r="K857" s="46" t="s">
        <v>197</v>
      </c>
      <c r="L857" s="155" t="s">
        <v>180</v>
      </c>
      <c r="M857" s="293" t="s">
        <v>283</v>
      </c>
      <c r="N857" s="306" t="s">
        <v>141</v>
      </c>
      <c r="O857" s="155" t="s">
        <v>181</v>
      </c>
      <c r="P857" s="306" t="s">
        <v>142</v>
      </c>
      <c r="Q857" s="380" t="s">
        <v>452</v>
      </c>
      <c r="R857" s="261" t="s">
        <v>165</v>
      </c>
      <c r="S857" s="302" t="s">
        <v>168</v>
      </c>
      <c r="T857" s="37"/>
      <c r="U857" s="37"/>
      <c r="V857" s="37"/>
      <c r="W857" s="37"/>
      <c r="X857" s="37"/>
      <c r="Y857" s="37"/>
      <c r="Z857" s="29">
        <v>1</v>
      </c>
    </row>
    <row r="858" spans="1:26" x14ac:dyDescent="0.25">
      <c r="A858" s="230" t="s">
        <v>214</v>
      </c>
      <c r="B858" s="29">
        <v>2</v>
      </c>
      <c r="C858" s="43" t="s">
        <v>96</v>
      </c>
      <c r="D858" s="303" t="s">
        <v>30</v>
      </c>
      <c r="E858" s="303" t="s">
        <v>182</v>
      </c>
      <c r="F858" s="261" t="s">
        <v>170</v>
      </c>
      <c r="G858" s="65" t="s">
        <v>227</v>
      </c>
      <c r="H858" s="262" t="s">
        <v>179</v>
      </c>
      <c r="I858" s="46" t="s">
        <v>196</v>
      </c>
      <c r="J858" s="183" t="s">
        <v>273</v>
      </c>
      <c r="K858" s="301" t="s">
        <v>176</v>
      </c>
      <c r="L858" s="299" t="s">
        <v>426</v>
      </c>
      <c r="M858" s="292" t="s">
        <v>443</v>
      </c>
      <c r="N858" s="292" t="s">
        <v>394</v>
      </c>
      <c r="O858" s="306" t="s">
        <v>142</v>
      </c>
      <c r="P858" s="155" t="s">
        <v>181</v>
      </c>
      <c r="Q858" s="382" t="s">
        <v>449</v>
      </c>
      <c r="R858" s="301" t="s">
        <v>174</v>
      </c>
      <c r="S858" s="290" t="s">
        <v>204</v>
      </c>
      <c r="T858" s="37"/>
      <c r="U858" s="37"/>
      <c r="V858" s="37"/>
      <c r="W858" s="37"/>
      <c r="X858" s="37"/>
      <c r="Y858" s="37"/>
      <c r="Z858" s="29">
        <v>2</v>
      </c>
    </row>
    <row r="859" spans="1:26" x14ac:dyDescent="0.25">
      <c r="A859" s="230" t="s">
        <v>214</v>
      </c>
      <c r="B859" s="29">
        <v>3</v>
      </c>
      <c r="C859" s="261" t="s">
        <v>170</v>
      </c>
      <c r="D859" s="307" t="s">
        <v>431</v>
      </c>
      <c r="E859" s="261" t="s">
        <v>167</v>
      </c>
      <c r="F859" s="155" t="s">
        <v>181</v>
      </c>
      <c r="G859" s="262" t="s">
        <v>179</v>
      </c>
      <c r="H859" s="303" t="s">
        <v>182</v>
      </c>
      <c r="I859" s="387" t="s">
        <v>425</v>
      </c>
      <c r="J859" s="65" t="s">
        <v>227</v>
      </c>
      <c r="K859" s="301" t="s">
        <v>177</v>
      </c>
      <c r="L859" s="293" t="s">
        <v>282</v>
      </c>
      <c r="M859" s="301" t="s">
        <v>174</v>
      </c>
      <c r="N859" s="43" t="s">
        <v>95</v>
      </c>
      <c r="O859" s="291" t="s">
        <v>385</v>
      </c>
      <c r="P859" s="291" t="s">
        <v>394</v>
      </c>
      <c r="Q859" s="306" t="s">
        <v>142</v>
      </c>
      <c r="R859" s="155" t="s">
        <v>180</v>
      </c>
      <c r="S859" s="381" t="s">
        <v>453</v>
      </c>
      <c r="T859" s="37"/>
      <c r="U859" s="37"/>
      <c r="V859" s="37"/>
      <c r="W859" s="37"/>
      <c r="X859" s="37"/>
      <c r="Y859" s="37"/>
      <c r="Z859" s="29">
        <v>3</v>
      </c>
    </row>
    <row r="860" spans="1:26" x14ac:dyDescent="0.25">
      <c r="A860" s="230" t="s">
        <v>214</v>
      </c>
      <c r="B860" s="29">
        <v>4</v>
      </c>
      <c r="C860" s="303" t="s">
        <v>30</v>
      </c>
      <c r="D860" s="261" t="s">
        <v>167</v>
      </c>
      <c r="E860" s="306" t="s">
        <v>142</v>
      </c>
      <c r="F860" s="306" t="s">
        <v>141</v>
      </c>
      <c r="G860" s="291" t="s">
        <v>394</v>
      </c>
      <c r="H860" s="291" t="s">
        <v>158</v>
      </c>
      <c r="I860" s="155" t="s">
        <v>181</v>
      </c>
      <c r="J860" s="65" t="s">
        <v>227</v>
      </c>
      <c r="K860" s="261" t="s">
        <v>170</v>
      </c>
      <c r="L860" s="293" t="s">
        <v>397</v>
      </c>
      <c r="M860" s="43" t="s">
        <v>95</v>
      </c>
      <c r="N860" s="155" t="s">
        <v>180</v>
      </c>
      <c r="O860" s="261" t="s">
        <v>168</v>
      </c>
      <c r="P860" s="387" t="s">
        <v>425</v>
      </c>
      <c r="Q860" s="301" t="s">
        <v>178</v>
      </c>
      <c r="R860" s="46" t="s">
        <v>163</v>
      </c>
      <c r="S860" s="380" t="s">
        <v>452</v>
      </c>
      <c r="T860" s="37"/>
      <c r="U860" s="37"/>
      <c r="V860" s="37"/>
      <c r="W860" s="37"/>
      <c r="X860" s="37"/>
      <c r="Y860" s="37"/>
      <c r="Z860" s="29">
        <v>4</v>
      </c>
    </row>
    <row r="861" spans="1:26" x14ac:dyDescent="0.25">
      <c r="A861" s="230" t="s">
        <v>214</v>
      </c>
      <c r="B861" s="29">
        <v>5</v>
      </c>
      <c r="C861" s="291" t="s">
        <v>364</v>
      </c>
      <c r="D861" s="291" t="s">
        <v>404</v>
      </c>
      <c r="E861" s="290" t="s">
        <v>367</v>
      </c>
      <c r="F861" s="48" t="s">
        <v>198</v>
      </c>
      <c r="G861" s="303" t="s">
        <v>182</v>
      </c>
      <c r="H861" s="302" t="s">
        <v>169</v>
      </c>
      <c r="I861" s="299" t="s">
        <v>426</v>
      </c>
      <c r="J861" s="301" t="s">
        <v>178</v>
      </c>
      <c r="K861" s="155" t="s">
        <v>181</v>
      </c>
      <c r="L861" s="302" t="s">
        <v>165</v>
      </c>
      <c r="M861" s="46" t="s">
        <v>197</v>
      </c>
      <c r="N861" s="294" t="s">
        <v>64</v>
      </c>
      <c r="O861" s="43" t="s">
        <v>95</v>
      </c>
      <c r="P861" s="183" t="s">
        <v>273</v>
      </c>
      <c r="Q861" s="383" t="s">
        <v>450</v>
      </c>
      <c r="R861" s="306" t="s">
        <v>142</v>
      </c>
      <c r="S861" s="301" t="s">
        <v>177</v>
      </c>
      <c r="T861" s="65"/>
      <c r="U861" s="65"/>
      <c r="V861" s="65"/>
      <c r="W861" s="65"/>
      <c r="X861" s="65"/>
      <c r="Y861" s="65"/>
      <c r="Z861" s="29">
        <v>5</v>
      </c>
    </row>
    <row r="862" spans="1:26" x14ac:dyDescent="0.25">
      <c r="A862" s="230" t="s">
        <v>214</v>
      </c>
      <c r="B862" s="29">
        <v>6</v>
      </c>
      <c r="C862" s="65"/>
      <c r="D862" s="65"/>
      <c r="E862" s="65"/>
      <c r="F862" s="290" t="s">
        <v>436</v>
      </c>
      <c r="G862" s="262" t="s">
        <v>178</v>
      </c>
      <c r="H862" s="46" t="s">
        <v>197</v>
      </c>
      <c r="I862" s="306" t="s">
        <v>141</v>
      </c>
      <c r="J862" s="155" t="s">
        <v>180</v>
      </c>
      <c r="K862" s="387" t="s">
        <v>425</v>
      </c>
      <c r="L862" s="43" t="s">
        <v>95</v>
      </c>
      <c r="M862" s="303" t="s">
        <v>182</v>
      </c>
      <c r="N862" s="294" t="s">
        <v>310</v>
      </c>
      <c r="O862" s="289" t="s">
        <v>438</v>
      </c>
      <c r="P862" s="46" t="s">
        <v>196</v>
      </c>
      <c r="Q862" s="302" t="s">
        <v>165</v>
      </c>
      <c r="R862" s="65"/>
      <c r="S862" s="155" t="s">
        <v>181</v>
      </c>
      <c r="T862" s="65"/>
      <c r="U862" s="65"/>
      <c r="V862" s="65"/>
      <c r="W862" s="65"/>
      <c r="X862" s="65"/>
      <c r="Y862" s="65"/>
      <c r="Z862" s="29">
        <v>6</v>
      </c>
    </row>
    <row r="863" spans="1:26" x14ac:dyDescent="0.25">
      <c r="A863" s="230" t="s">
        <v>214</v>
      </c>
      <c r="B863" s="29">
        <v>7</v>
      </c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383" t="s">
        <v>88</v>
      </c>
      <c r="O863" s="65"/>
      <c r="P863" s="65"/>
      <c r="Q863" s="48" t="s">
        <v>198</v>
      </c>
      <c r="R863" s="65"/>
      <c r="S863" s="308" t="s">
        <v>199</v>
      </c>
      <c r="T863" s="65"/>
      <c r="U863" s="65"/>
      <c r="V863" s="65"/>
      <c r="W863" s="65"/>
      <c r="X863" s="65"/>
      <c r="Y863" s="65"/>
      <c r="Z863" s="29">
        <v>7</v>
      </c>
    </row>
    <row r="864" spans="1:26" x14ac:dyDescent="0.25">
      <c r="A864" s="330" t="s">
        <v>372</v>
      </c>
      <c r="B864" s="29">
        <v>1</v>
      </c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</row>
    <row r="865" spans="1:26" x14ac:dyDescent="0.25">
      <c r="A865" s="330" t="s">
        <v>372</v>
      </c>
      <c r="B865" s="29">
        <v>2</v>
      </c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</row>
    <row r="867" spans="1:26" x14ac:dyDescent="0.25">
      <c r="A867" s="320">
        <f>A826+1</f>
        <v>2505</v>
      </c>
      <c r="B867" s="343"/>
      <c r="C867" s="344">
        <v>45662</v>
      </c>
      <c r="D867" s="417">
        <v>0.88888888888888884</v>
      </c>
      <c r="E867" s="346" t="s">
        <v>550</v>
      </c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</row>
    <row r="869" spans="1:26" x14ac:dyDescent="0.25">
      <c r="A869" s="225" t="s">
        <v>2</v>
      </c>
      <c r="B869" s="37" t="s">
        <v>3</v>
      </c>
      <c r="C869" s="20" t="s">
        <v>73</v>
      </c>
      <c r="D869" s="20" t="s">
        <v>105</v>
      </c>
      <c r="E869" s="20" t="s">
        <v>267</v>
      </c>
      <c r="F869" s="21" t="s">
        <v>74</v>
      </c>
      <c r="G869" s="21" t="s">
        <v>248</v>
      </c>
      <c r="H869" s="21" t="s">
        <v>14</v>
      </c>
      <c r="I869" s="22" t="s">
        <v>75</v>
      </c>
      <c r="J869" s="22" t="s">
        <v>76</v>
      </c>
      <c r="K869" s="22" t="s">
        <v>15</v>
      </c>
      <c r="L869" s="23" t="s">
        <v>77</v>
      </c>
      <c r="M869" s="23" t="s">
        <v>78</v>
      </c>
      <c r="N869" s="23" t="s">
        <v>268</v>
      </c>
      <c r="O869" s="24" t="s">
        <v>79</v>
      </c>
      <c r="P869" s="24" t="s">
        <v>80</v>
      </c>
      <c r="Q869" s="25" t="s">
        <v>81</v>
      </c>
      <c r="R869" s="25" t="s">
        <v>422</v>
      </c>
      <c r="S869" s="26" t="s">
        <v>82</v>
      </c>
      <c r="T869" s="64" t="s">
        <v>154</v>
      </c>
      <c r="U869" s="64" t="s">
        <v>155</v>
      </c>
      <c r="V869" s="64" t="s">
        <v>157</v>
      </c>
      <c r="W869" s="63" t="s">
        <v>156</v>
      </c>
      <c r="X869" s="63" t="s">
        <v>215</v>
      </c>
      <c r="Y869" s="63" t="s">
        <v>216</v>
      </c>
      <c r="Z869" s="37" t="s">
        <v>3</v>
      </c>
    </row>
    <row r="870" spans="1:26" x14ac:dyDescent="0.25">
      <c r="A870" s="226" t="s">
        <v>210</v>
      </c>
      <c r="B870" s="29">
        <v>1</v>
      </c>
      <c r="C870" s="305" t="s">
        <v>99</v>
      </c>
      <c r="D870" s="303" t="s">
        <v>30</v>
      </c>
      <c r="E870" s="261" t="s">
        <v>165</v>
      </c>
      <c r="F870" s="261" t="s">
        <v>171</v>
      </c>
      <c r="G870" s="46" t="s">
        <v>196</v>
      </c>
      <c r="H870" s="303" t="s">
        <v>182</v>
      </c>
      <c r="I870" s="65" t="s">
        <v>227</v>
      </c>
      <c r="J870" s="155" t="s">
        <v>180</v>
      </c>
      <c r="K870" s="43" t="s">
        <v>95</v>
      </c>
      <c r="L870" s="290" t="s">
        <v>204</v>
      </c>
      <c r="M870" s="46" t="s">
        <v>197</v>
      </c>
      <c r="N870" s="261" t="s">
        <v>169</v>
      </c>
      <c r="O870" s="299" t="s">
        <v>427</v>
      </c>
      <c r="P870" s="183" t="s">
        <v>273</v>
      </c>
      <c r="Q870" s="391" t="s">
        <v>413</v>
      </c>
      <c r="R870" s="289" t="s">
        <v>439</v>
      </c>
      <c r="S870" s="301" t="s">
        <v>176</v>
      </c>
      <c r="T870" s="37"/>
      <c r="U870" s="37"/>
      <c r="V870" s="290" t="s">
        <v>435</v>
      </c>
      <c r="W870" s="389"/>
      <c r="X870" s="389"/>
      <c r="Y870" s="37"/>
      <c r="Z870" s="29">
        <v>1</v>
      </c>
    </row>
    <row r="871" spans="1:26" x14ac:dyDescent="0.25">
      <c r="A871" s="226" t="s">
        <v>210</v>
      </c>
      <c r="B871" s="29">
        <v>2</v>
      </c>
      <c r="C871" s="303" t="s">
        <v>30</v>
      </c>
      <c r="D871" s="305" t="s">
        <v>99</v>
      </c>
      <c r="E871" s="261" t="s">
        <v>167</v>
      </c>
      <c r="F871" s="302" t="s">
        <v>170</v>
      </c>
      <c r="G871" s="303" t="s">
        <v>182</v>
      </c>
      <c r="H871" s="43" t="s">
        <v>95</v>
      </c>
      <c r="I871" s="65" t="s">
        <v>227</v>
      </c>
      <c r="J871" s="46" t="s">
        <v>197</v>
      </c>
      <c r="K871" s="155" t="s">
        <v>181</v>
      </c>
      <c r="L871" s="276" t="s">
        <v>300</v>
      </c>
      <c r="M871" s="302" t="s">
        <v>166</v>
      </c>
      <c r="N871" s="261" t="s">
        <v>168</v>
      </c>
      <c r="O871" s="46" t="s">
        <v>196</v>
      </c>
      <c r="P871" s="299" t="s">
        <v>427</v>
      </c>
      <c r="Q871" s="391" t="s">
        <v>444</v>
      </c>
      <c r="R871" s="387" t="s">
        <v>425</v>
      </c>
      <c r="S871" s="301" t="s">
        <v>177</v>
      </c>
      <c r="T871" s="291" t="s">
        <v>389</v>
      </c>
      <c r="U871" s="291" t="s">
        <v>366</v>
      </c>
      <c r="V871" s="37"/>
      <c r="W871" s="37"/>
      <c r="X871" s="37"/>
      <c r="Y871" s="37"/>
      <c r="Z871" s="29">
        <v>2</v>
      </c>
    </row>
    <row r="872" spans="1:26" x14ac:dyDescent="0.25">
      <c r="A872" s="226" t="s">
        <v>210</v>
      </c>
      <c r="B872" s="29">
        <v>3</v>
      </c>
      <c r="C872" s="261" t="s">
        <v>171</v>
      </c>
      <c r="D872" s="261" t="s">
        <v>167</v>
      </c>
      <c r="E872" s="303" t="s">
        <v>182</v>
      </c>
      <c r="F872" s="155" t="s">
        <v>181</v>
      </c>
      <c r="G872" s="43" t="s">
        <v>95</v>
      </c>
      <c r="H872" s="261" t="s">
        <v>168</v>
      </c>
      <c r="I872" s="292" t="s">
        <v>293</v>
      </c>
      <c r="J872" s="292" t="s">
        <v>437</v>
      </c>
      <c r="K872" s="292" t="s">
        <v>393</v>
      </c>
      <c r="L872" s="65" t="s">
        <v>227</v>
      </c>
      <c r="M872" s="302" t="s">
        <v>164</v>
      </c>
      <c r="N872" s="276" t="s">
        <v>300</v>
      </c>
      <c r="O872" s="306" t="s">
        <v>142</v>
      </c>
      <c r="P872" s="46" t="s">
        <v>196</v>
      </c>
      <c r="Q872" s="383" t="s">
        <v>450</v>
      </c>
      <c r="R872" s="308" t="s">
        <v>199</v>
      </c>
      <c r="S872" s="297" t="s">
        <v>454</v>
      </c>
      <c r="T872" s="389"/>
      <c r="U872" s="389"/>
      <c r="V872" s="389"/>
      <c r="W872" s="37"/>
      <c r="X872" s="37"/>
      <c r="Y872" s="37"/>
      <c r="Z872" s="29">
        <v>3</v>
      </c>
    </row>
    <row r="873" spans="1:26" x14ac:dyDescent="0.25">
      <c r="A873" s="226" t="s">
        <v>210</v>
      </c>
      <c r="B873" s="29">
        <v>4</v>
      </c>
      <c r="C873" s="261" t="s">
        <v>170</v>
      </c>
      <c r="D873" s="261" t="s">
        <v>165</v>
      </c>
      <c r="E873" s="307" t="s">
        <v>431</v>
      </c>
      <c r="F873" s="46" t="s">
        <v>196</v>
      </c>
      <c r="G873" s="302" t="s">
        <v>166</v>
      </c>
      <c r="H873" s="306" t="s">
        <v>143</v>
      </c>
      <c r="I873" s="155" t="s">
        <v>181</v>
      </c>
      <c r="J873" s="43" t="s">
        <v>95</v>
      </c>
      <c r="K873" s="294" t="s">
        <v>64</v>
      </c>
      <c r="L873" s="155" t="s">
        <v>180</v>
      </c>
      <c r="M873" s="276" t="s">
        <v>300</v>
      </c>
      <c r="N873" s="46" t="s">
        <v>197</v>
      </c>
      <c r="O873" s="261" t="s">
        <v>168</v>
      </c>
      <c r="P873" s="306" t="s">
        <v>142</v>
      </c>
      <c r="Q873" s="66" t="s">
        <v>103</v>
      </c>
      <c r="R873" s="183" t="s">
        <v>273</v>
      </c>
      <c r="S873" s="387" t="s">
        <v>425</v>
      </c>
      <c r="T873" s="37"/>
      <c r="U873" s="37"/>
      <c r="V873" s="37"/>
      <c r="W873" s="291" t="s">
        <v>389</v>
      </c>
      <c r="X873" s="291" t="s">
        <v>367</v>
      </c>
      <c r="Y873" s="291" t="s">
        <v>394</v>
      </c>
      <c r="Z873" s="29">
        <v>4</v>
      </c>
    </row>
    <row r="874" spans="1:26" x14ac:dyDescent="0.25">
      <c r="A874" s="226" t="s">
        <v>210</v>
      </c>
      <c r="B874" s="29">
        <v>5</v>
      </c>
      <c r="C874" s="46" t="s">
        <v>196</v>
      </c>
      <c r="D874" s="307" t="s">
        <v>431</v>
      </c>
      <c r="E874" s="305" t="s">
        <v>99</v>
      </c>
      <c r="F874" s="43" t="s">
        <v>95</v>
      </c>
      <c r="G874" s="302" t="s">
        <v>164</v>
      </c>
      <c r="H874" s="46" t="s">
        <v>197</v>
      </c>
      <c r="I874" s="293" t="s">
        <v>442</v>
      </c>
      <c r="J874" s="261" t="s">
        <v>170</v>
      </c>
      <c r="K874" s="65" t="s">
        <v>227</v>
      </c>
      <c r="L874" s="302" t="s">
        <v>165</v>
      </c>
      <c r="M874" s="303" t="s">
        <v>182</v>
      </c>
      <c r="N874" s="155" t="s">
        <v>180</v>
      </c>
      <c r="O874" s="155" t="s">
        <v>181</v>
      </c>
      <c r="P874" s="261" t="s">
        <v>168</v>
      </c>
      <c r="Q874" s="291" t="s">
        <v>391</v>
      </c>
      <c r="R874" s="291" t="s">
        <v>367</v>
      </c>
      <c r="S874" s="388" t="s">
        <v>445</v>
      </c>
      <c r="T874" s="37"/>
      <c r="U874" s="37"/>
      <c r="V874" s="37"/>
      <c r="W874" s="37"/>
      <c r="X874" s="37"/>
      <c r="Y874" s="37"/>
      <c r="Z874" s="29">
        <v>5</v>
      </c>
    </row>
    <row r="875" spans="1:26" x14ac:dyDescent="0.25">
      <c r="A875" s="226" t="s">
        <v>210</v>
      </c>
      <c r="B875" s="29">
        <v>6</v>
      </c>
      <c r="C875" s="65"/>
      <c r="D875" s="65"/>
      <c r="E875" s="65"/>
      <c r="F875" s="65"/>
      <c r="G875" s="65"/>
      <c r="H875" s="65"/>
      <c r="I875" s="43" t="s">
        <v>95</v>
      </c>
      <c r="J875" s="306" t="s">
        <v>143</v>
      </c>
      <c r="K875" s="294" t="s">
        <v>310</v>
      </c>
      <c r="L875" s="261" t="s">
        <v>167</v>
      </c>
      <c r="M875" s="291" t="s">
        <v>407</v>
      </c>
      <c r="N875" s="291" t="s">
        <v>394</v>
      </c>
      <c r="O875" s="261" t="s">
        <v>169</v>
      </c>
      <c r="P875" s="155" t="s">
        <v>181</v>
      </c>
      <c r="Q875" s="388" t="s">
        <v>445</v>
      </c>
      <c r="R875" s="65"/>
      <c r="S875" s="46" t="s">
        <v>163</v>
      </c>
      <c r="T875" s="65"/>
      <c r="U875" s="65"/>
      <c r="V875" s="65"/>
      <c r="W875" s="65"/>
      <c r="X875" s="65"/>
      <c r="Y875" s="65"/>
      <c r="Z875" s="29">
        <v>6</v>
      </c>
    </row>
    <row r="876" spans="1:26" x14ac:dyDescent="0.25">
      <c r="A876" s="226" t="s">
        <v>210</v>
      </c>
      <c r="B876" s="29">
        <v>7</v>
      </c>
      <c r="C876" s="65"/>
      <c r="D876" s="65"/>
      <c r="E876" s="65"/>
      <c r="F876" s="65"/>
      <c r="G876" s="65"/>
      <c r="H876" s="65"/>
      <c r="I876" s="65"/>
      <c r="J876" s="65"/>
      <c r="K876" s="65"/>
      <c r="L876" s="48" t="s">
        <v>198</v>
      </c>
      <c r="M876" s="65"/>
      <c r="N876" s="65"/>
      <c r="O876" s="380" t="s">
        <v>92</v>
      </c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29">
        <v>7</v>
      </c>
    </row>
    <row r="877" spans="1:26" x14ac:dyDescent="0.25">
      <c r="A877" s="227" t="s">
        <v>211</v>
      </c>
      <c r="B877" s="29">
        <v>1</v>
      </c>
      <c r="C877" s="301" t="s">
        <v>173</v>
      </c>
      <c r="D877" s="306" t="s">
        <v>142</v>
      </c>
      <c r="E877" s="301" t="s">
        <v>303</v>
      </c>
      <c r="F877" s="290" t="s">
        <v>436</v>
      </c>
      <c r="G877" s="299" t="s">
        <v>427</v>
      </c>
      <c r="H877" s="276" t="s">
        <v>300</v>
      </c>
      <c r="I877" s="155" t="s">
        <v>181</v>
      </c>
      <c r="J877" s="299" t="s">
        <v>426</v>
      </c>
      <c r="K877" s="261" t="s">
        <v>170</v>
      </c>
      <c r="L877" s="387" t="s">
        <v>425</v>
      </c>
      <c r="M877" s="43" t="s">
        <v>95</v>
      </c>
      <c r="N877" s="155" t="s">
        <v>180</v>
      </c>
      <c r="O877" s="65" t="s">
        <v>227</v>
      </c>
      <c r="P877" s="261" t="s">
        <v>168</v>
      </c>
      <c r="Q877" s="262" t="s">
        <v>178</v>
      </c>
      <c r="R877" s="302" t="s">
        <v>165</v>
      </c>
      <c r="S877" s="395" t="s">
        <v>456</v>
      </c>
      <c r="T877" s="37"/>
      <c r="U877" s="37"/>
      <c r="V877" s="37"/>
      <c r="W877" s="37"/>
      <c r="X877" s="37"/>
      <c r="Y877" s="37"/>
      <c r="Z877" s="29">
        <v>1</v>
      </c>
    </row>
    <row r="878" spans="1:26" x14ac:dyDescent="0.25">
      <c r="A878" s="227" t="s">
        <v>211</v>
      </c>
      <c r="B878" s="29">
        <v>2</v>
      </c>
      <c r="C878" s="301" t="s">
        <v>172</v>
      </c>
      <c r="D878" s="65" t="s">
        <v>227</v>
      </c>
      <c r="E878" s="301" t="s">
        <v>302</v>
      </c>
      <c r="F878" s="155" t="s">
        <v>181</v>
      </c>
      <c r="G878" s="303" t="s">
        <v>182</v>
      </c>
      <c r="H878" s="299" t="s">
        <v>427</v>
      </c>
      <c r="I878" s="299" t="s">
        <v>426</v>
      </c>
      <c r="J878" s="155" t="s">
        <v>180</v>
      </c>
      <c r="K878" s="261" t="s">
        <v>171</v>
      </c>
      <c r="L878" s="46" t="s">
        <v>196</v>
      </c>
      <c r="M878" s="387" t="s">
        <v>425</v>
      </c>
      <c r="N878" s="43" t="s">
        <v>95</v>
      </c>
      <c r="O878" s="183" t="s">
        <v>273</v>
      </c>
      <c r="P878" s="261" t="s">
        <v>169</v>
      </c>
      <c r="Q878" s="262" t="s">
        <v>179</v>
      </c>
      <c r="R878" s="302" t="s">
        <v>167</v>
      </c>
      <c r="S878" s="395" t="s">
        <v>413</v>
      </c>
      <c r="T878" s="37"/>
      <c r="U878" s="37"/>
      <c r="V878" s="37"/>
      <c r="W878" s="291" t="s">
        <v>389</v>
      </c>
      <c r="X878" s="291" t="s">
        <v>367</v>
      </c>
      <c r="Y878" s="291" t="s">
        <v>394</v>
      </c>
      <c r="Z878" s="29">
        <v>2</v>
      </c>
    </row>
    <row r="879" spans="1:26" x14ac:dyDescent="0.25">
      <c r="A879" s="227" t="s">
        <v>211</v>
      </c>
      <c r="B879" s="29">
        <v>3</v>
      </c>
      <c r="C879" s="65" t="s">
        <v>227</v>
      </c>
      <c r="D879" s="301" t="s">
        <v>172</v>
      </c>
      <c r="E879" s="306" t="s">
        <v>142</v>
      </c>
      <c r="F879" s="262" t="s">
        <v>174</v>
      </c>
      <c r="G879" s="262" t="s">
        <v>178</v>
      </c>
      <c r="H879" s="261" t="s">
        <v>168</v>
      </c>
      <c r="I879" s="387" t="s">
        <v>425</v>
      </c>
      <c r="J879" s="302" t="s">
        <v>170</v>
      </c>
      <c r="K879" s="155" t="s">
        <v>181</v>
      </c>
      <c r="L879" s="43" t="s">
        <v>95</v>
      </c>
      <c r="M879" s="306" t="s">
        <v>141</v>
      </c>
      <c r="N879" s="183" t="s">
        <v>273</v>
      </c>
      <c r="O879" s="292" t="s">
        <v>386</v>
      </c>
      <c r="P879" s="292" t="s">
        <v>394</v>
      </c>
      <c r="Q879" s="46" t="s">
        <v>163</v>
      </c>
      <c r="R879" s="155" t="s">
        <v>180</v>
      </c>
      <c r="S879" s="297" t="s">
        <v>455</v>
      </c>
      <c r="T879" s="37"/>
      <c r="U879" s="37"/>
      <c r="V879" s="290" t="s">
        <v>435</v>
      </c>
      <c r="W879" s="37"/>
      <c r="X879" s="37"/>
      <c r="Y879" s="37"/>
      <c r="Z879" s="29">
        <v>3</v>
      </c>
    </row>
    <row r="880" spans="1:26" x14ac:dyDescent="0.25">
      <c r="A880" s="227" t="s">
        <v>211</v>
      </c>
      <c r="B880" s="29">
        <v>4</v>
      </c>
      <c r="C880" s="303" t="s">
        <v>30</v>
      </c>
      <c r="D880" s="301" t="s">
        <v>173</v>
      </c>
      <c r="E880" s="65" t="s">
        <v>227</v>
      </c>
      <c r="F880" s="262" t="s">
        <v>175</v>
      </c>
      <c r="G880" s="262" t="s">
        <v>179</v>
      </c>
      <c r="H880" s="303" t="s">
        <v>182</v>
      </c>
      <c r="I880" s="306" t="s">
        <v>141</v>
      </c>
      <c r="J880" s="261" t="s">
        <v>171</v>
      </c>
      <c r="K880" s="288" t="s">
        <v>428</v>
      </c>
      <c r="L880" s="261" t="s">
        <v>167</v>
      </c>
      <c r="M880" s="291" t="s">
        <v>407</v>
      </c>
      <c r="N880" s="291" t="s">
        <v>394</v>
      </c>
      <c r="O880" s="293" t="s">
        <v>365</v>
      </c>
      <c r="P880" s="155" t="s">
        <v>181</v>
      </c>
      <c r="Q880" s="382" t="s">
        <v>449</v>
      </c>
      <c r="R880" s="299" t="s">
        <v>426</v>
      </c>
      <c r="S880" s="306" t="s">
        <v>142</v>
      </c>
      <c r="T880" s="37"/>
      <c r="U880" s="37"/>
      <c r="V880" s="37"/>
      <c r="W880" s="37"/>
      <c r="X880" s="37"/>
      <c r="Y880" s="37"/>
      <c r="Z880" s="29">
        <v>4</v>
      </c>
    </row>
    <row r="881" spans="1:26" x14ac:dyDescent="0.25">
      <c r="A881" s="227" t="s">
        <v>211</v>
      </c>
      <c r="B881" s="29">
        <v>5</v>
      </c>
      <c r="C881" s="291" t="s">
        <v>364</v>
      </c>
      <c r="D881" s="291" t="s">
        <v>404</v>
      </c>
      <c r="E881" s="290" t="s">
        <v>367</v>
      </c>
      <c r="F881" s="299" t="s">
        <v>427</v>
      </c>
      <c r="G881" s="302" t="s">
        <v>166</v>
      </c>
      <c r="H881" s="262" t="s">
        <v>178</v>
      </c>
      <c r="I881" s="261" t="s">
        <v>170</v>
      </c>
      <c r="J881" s="306" t="s">
        <v>143</v>
      </c>
      <c r="K881" s="306" t="s">
        <v>141</v>
      </c>
      <c r="L881" s="155" t="s">
        <v>180</v>
      </c>
      <c r="M881" s="303" t="s">
        <v>182</v>
      </c>
      <c r="N881" s="387" t="s">
        <v>425</v>
      </c>
      <c r="O881" s="301" t="s">
        <v>302</v>
      </c>
      <c r="P881" s="294" t="s">
        <v>310</v>
      </c>
      <c r="Q881" s="381" t="s">
        <v>451</v>
      </c>
      <c r="R881" s="262" t="s">
        <v>174</v>
      </c>
      <c r="S881" s="155" t="s">
        <v>181</v>
      </c>
      <c r="T881" s="37"/>
      <c r="U881" s="37"/>
      <c r="V881" s="37"/>
      <c r="W881" s="37"/>
      <c r="X881" s="37"/>
      <c r="Y881" s="37"/>
      <c r="Z881" s="29">
        <v>5</v>
      </c>
    </row>
    <row r="882" spans="1:26" x14ac:dyDescent="0.25">
      <c r="A882" s="227" t="s">
        <v>211</v>
      </c>
      <c r="B882" s="29">
        <v>6</v>
      </c>
      <c r="C882" s="306" t="s">
        <v>142</v>
      </c>
      <c r="D882" s="303" t="s">
        <v>30</v>
      </c>
      <c r="E882" s="303" t="s">
        <v>182</v>
      </c>
      <c r="F882" s="276" t="s">
        <v>300</v>
      </c>
      <c r="G882" s="302" t="s">
        <v>164</v>
      </c>
      <c r="H882" s="262" t="s">
        <v>179</v>
      </c>
      <c r="I882" s="261" t="s">
        <v>171</v>
      </c>
      <c r="J882" s="387" t="s">
        <v>425</v>
      </c>
      <c r="K882" s="299" t="s">
        <v>426</v>
      </c>
      <c r="L882" s="290" t="s">
        <v>204</v>
      </c>
      <c r="M882" s="288" t="s">
        <v>428</v>
      </c>
      <c r="N882" s="261" t="s">
        <v>169</v>
      </c>
      <c r="O882" s="155" t="s">
        <v>181</v>
      </c>
      <c r="P882" s="294" t="s">
        <v>64</v>
      </c>
      <c r="Q882" s="393" t="s">
        <v>476</v>
      </c>
      <c r="R882" s="262" t="s">
        <v>175</v>
      </c>
      <c r="S882" s="43" t="s">
        <v>95</v>
      </c>
      <c r="T882" s="65"/>
      <c r="U882" s="65"/>
      <c r="V882" s="65"/>
      <c r="W882" s="65"/>
      <c r="X882" s="65"/>
      <c r="Y882" s="65"/>
      <c r="Z882" s="29">
        <v>6</v>
      </c>
    </row>
    <row r="883" spans="1:26" x14ac:dyDescent="0.25">
      <c r="A883" s="227" t="s">
        <v>211</v>
      </c>
      <c r="B883" s="29">
        <v>7</v>
      </c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380" t="s">
        <v>92</v>
      </c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29">
        <v>7</v>
      </c>
    </row>
    <row r="884" spans="1:26" x14ac:dyDescent="0.25">
      <c r="A884" s="228" t="s">
        <v>212</v>
      </c>
      <c r="B884" s="29">
        <v>1</v>
      </c>
      <c r="C884" s="295" t="s">
        <v>339</v>
      </c>
      <c r="D884" s="301" t="s">
        <v>173</v>
      </c>
      <c r="E884" s="261" t="s">
        <v>167</v>
      </c>
      <c r="F884" s="302" t="s">
        <v>170</v>
      </c>
      <c r="G884" s="303" t="s">
        <v>182</v>
      </c>
      <c r="H884" s="48" t="s">
        <v>199</v>
      </c>
      <c r="I884" s="262" t="s">
        <v>178</v>
      </c>
      <c r="J884" s="299" t="s">
        <v>426</v>
      </c>
      <c r="K884" s="276" t="s">
        <v>300</v>
      </c>
      <c r="L884" s="262" t="s">
        <v>174</v>
      </c>
      <c r="M884" s="299" t="s">
        <v>427</v>
      </c>
      <c r="N884" s="301" t="s">
        <v>303</v>
      </c>
      <c r="O884" s="183" t="s">
        <v>273</v>
      </c>
      <c r="P884" s="155" t="s">
        <v>181</v>
      </c>
      <c r="Q884" s="382" t="s">
        <v>449</v>
      </c>
      <c r="R884" s="394" t="s">
        <v>350</v>
      </c>
      <c r="S884" s="290" t="s">
        <v>204</v>
      </c>
      <c r="T884" s="51"/>
      <c r="U884" s="51"/>
      <c r="V884" s="51"/>
      <c r="W884" s="51"/>
      <c r="X884" s="51"/>
      <c r="Y884" s="51"/>
      <c r="Z884" s="29">
        <v>1</v>
      </c>
    </row>
    <row r="885" spans="1:26" x14ac:dyDescent="0.25">
      <c r="A885" s="228" t="s">
        <v>212</v>
      </c>
      <c r="B885" s="29">
        <v>2</v>
      </c>
      <c r="C885" s="261" t="s">
        <v>170</v>
      </c>
      <c r="D885" s="301" t="s">
        <v>172</v>
      </c>
      <c r="E885" s="261" t="s">
        <v>165</v>
      </c>
      <c r="F885" s="306" t="s">
        <v>141</v>
      </c>
      <c r="G885" s="46" t="s">
        <v>196</v>
      </c>
      <c r="H885" s="303" t="s">
        <v>182</v>
      </c>
      <c r="I885" s="262" t="s">
        <v>179</v>
      </c>
      <c r="J885" s="155" t="s">
        <v>180</v>
      </c>
      <c r="K885" s="299" t="s">
        <v>426</v>
      </c>
      <c r="L885" s="301" t="s">
        <v>175</v>
      </c>
      <c r="M885" s="288" t="s">
        <v>428</v>
      </c>
      <c r="N885" s="301" t="s">
        <v>302</v>
      </c>
      <c r="O885" s="155" t="s">
        <v>181</v>
      </c>
      <c r="P885" s="387" t="s">
        <v>425</v>
      </c>
      <c r="Q885" s="306" t="s">
        <v>142</v>
      </c>
      <c r="R885" s="394" t="s">
        <v>349</v>
      </c>
      <c r="S885" s="261" t="s">
        <v>168</v>
      </c>
      <c r="T885" s="291" t="s">
        <v>389</v>
      </c>
      <c r="U885" s="291" t="s">
        <v>366</v>
      </c>
      <c r="V885" s="51"/>
      <c r="W885" s="51"/>
      <c r="X885" s="51"/>
      <c r="Y885" s="51"/>
      <c r="Z885" s="29">
        <v>2</v>
      </c>
    </row>
    <row r="886" spans="1:26" x14ac:dyDescent="0.25">
      <c r="A886" s="228" t="s">
        <v>212</v>
      </c>
      <c r="B886" s="29">
        <v>3</v>
      </c>
      <c r="C886" s="261" t="s">
        <v>171</v>
      </c>
      <c r="D886" s="295" t="s">
        <v>339</v>
      </c>
      <c r="E886" s="301" t="s">
        <v>302</v>
      </c>
      <c r="F886" s="155" t="s">
        <v>181</v>
      </c>
      <c r="G886" s="291" t="s">
        <v>394</v>
      </c>
      <c r="H886" s="291" t="s">
        <v>158</v>
      </c>
      <c r="I886" s="183" t="s">
        <v>273</v>
      </c>
      <c r="J886" s="293" t="s">
        <v>365</v>
      </c>
      <c r="K886" s="46" t="s">
        <v>197</v>
      </c>
      <c r="L886" s="387" t="s">
        <v>425</v>
      </c>
      <c r="M886" s="302" t="s">
        <v>166</v>
      </c>
      <c r="N886" s="155" t="s">
        <v>180</v>
      </c>
      <c r="O886" s="46" t="s">
        <v>196</v>
      </c>
      <c r="P886" s="262" t="s">
        <v>175</v>
      </c>
      <c r="Q886" s="261" t="s">
        <v>167</v>
      </c>
      <c r="R886" s="299" t="s">
        <v>426</v>
      </c>
      <c r="S886" s="261" t="s">
        <v>169</v>
      </c>
      <c r="T886" s="37"/>
      <c r="U886" s="37"/>
      <c r="V886" s="37"/>
      <c r="W886" s="37"/>
      <c r="X886" s="37"/>
      <c r="Y886" s="37"/>
      <c r="Z886" s="29">
        <v>3</v>
      </c>
    </row>
    <row r="887" spans="1:26" x14ac:dyDescent="0.25">
      <c r="A887" s="228" t="s">
        <v>212</v>
      </c>
      <c r="B887" s="29">
        <v>4</v>
      </c>
      <c r="C887" s="301" t="s">
        <v>172</v>
      </c>
      <c r="D887" s="303" t="s">
        <v>30</v>
      </c>
      <c r="E887" s="301" t="s">
        <v>303</v>
      </c>
      <c r="F887" s="261" t="s">
        <v>171</v>
      </c>
      <c r="G887" s="306" t="s">
        <v>143</v>
      </c>
      <c r="H887" s="262" t="s">
        <v>178</v>
      </c>
      <c r="I887" s="292" t="s">
        <v>392</v>
      </c>
      <c r="J887" s="292" t="s">
        <v>283</v>
      </c>
      <c r="K887" s="292" t="s">
        <v>393</v>
      </c>
      <c r="L887" s="183" t="s">
        <v>273</v>
      </c>
      <c r="M887" s="303" t="s">
        <v>182</v>
      </c>
      <c r="N887" s="261" t="s">
        <v>168</v>
      </c>
      <c r="O887" s="387" t="s">
        <v>425</v>
      </c>
      <c r="P887" s="262" t="s">
        <v>174</v>
      </c>
      <c r="Q887" s="261" t="s">
        <v>165</v>
      </c>
      <c r="R887" s="155" t="s">
        <v>180</v>
      </c>
      <c r="S887" s="155" t="s">
        <v>181</v>
      </c>
      <c r="T887" s="37"/>
      <c r="U887" s="37"/>
      <c r="V887" s="37"/>
      <c r="W887" s="37"/>
      <c r="X887" s="37"/>
      <c r="Y887" s="37"/>
      <c r="Z887" s="29">
        <v>4</v>
      </c>
    </row>
    <row r="888" spans="1:26" x14ac:dyDescent="0.25">
      <c r="A888" s="228" t="s">
        <v>212</v>
      </c>
      <c r="B888" s="29">
        <v>5</v>
      </c>
      <c r="C888" s="301" t="s">
        <v>173</v>
      </c>
      <c r="D888" s="261" t="s">
        <v>165</v>
      </c>
      <c r="E888" s="303" t="s">
        <v>182</v>
      </c>
      <c r="F888" s="262" t="s">
        <v>174</v>
      </c>
      <c r="G888" s="262" t="s">
        <v>178</v>
      </c>
      <c r="H888" s="261" t="s">
        <v>169</v>
      </c>
      <c r="I888" s="46" t="s">
        <v>196</v>
      </c>
      <c r="J888" s="46" t="s">
        <v>197</v>
      </c>
      <c r="K888" s="155" t="s">
        <v>181</v>
      </c>
      <c r="L888" s="155" t="s">
        <v>180</v>
      </c>
      <c r="M888" s="306" t="s">
        <v>141</v>
      </c>
      <c r="N888" s="387" t="s">
        <v>425</v>
      </c>
      <c r="O888" s="301" t="s">
        <v>303</v>
      </c>
      <c r="P888" s="289" t="s">
        <v>438</v>
      </c>
      <c r="Q888" s="291" t="s">
        <v>391</v>
      </c>
      <c r="R888" s="291" t="s">
        <v>367</v>
      </c>
      <c r="S888" s="380" t="s">
        <v>452</v>
      </c>
      <c r="T888" s="37"/>
      <c r="U888" s="37"/>
      <c r="V888" s="37"/>
      <c r="W888" s="37"/>
      <c r="X888" s="37"/>
      <c r="Y888" s="37"/>
      <c r="Z888" s="29">
        <v>5</v>
      </c>
    </row>
    <row r="889" spans="1:26" x14ac:dyDescent="0.25">
      <c r="A889" s="228" t="s">
        <v>212</v>
      </c>
      <c r="B889" s="29">
        <v>6</v>
      </c>
      <c r="C889" s="303" t="s">
        <v>30</v>
      </c>
      <c r="D889" s="261" t="s">
        <v>167</v>
      </c>
      <c r="E889" s="295" t="s">
        <v>339</v>
      </c>
      <c r="F889" s="262" t="s">
        <v>175</v>
      </c>
      <c r="G889" s="302" t="s">
        <v>166</v>
      </c>
      <c r="H889" s="261" t="s">
        <v>168</v>
      </c>
      <c r="I889" s="155" t="s">
        <v>181</v>
      </c>
      <c r="J889" s="262" t="s">
        <v>179</v>
      </c>
      <c r="K889" s="301" t="s">
        <v>176</v>
      </c>
      <c r="L889" s="306" t="s">
        <v>141</v>
      </c>
      <c r="M889" s="387" t="s">
        <v>425</v>
      </c>
      <c r="N889" s="299" t="s">
        <v>427</v>
      </c>
      <c r="O889" s="291" t="s">
        <v>385</v>
      </c>
      <c r="P889" s="291" t="s">
        <v>394</v>
      </c>
      <c r="Q889" s="392" t="s">
        <v>446</v>
      </c>
      <c r="R889" s="306" t="s">
        <v>142</v>
      </c>
      <c r="S889" s="46" t="s">
        <v>163</v>
      </c>
      <c r="T889" s="65"/>
      <c r="U889" s="65"/>
      <c r="V889" s="65"/>
      <c r="W889" s="65"/>
      <c r="X889" s="65"/>
      <c r="Y889" s="65"/>
      <c r="Z889" s="29">
        <v>6</v>
      </c>
    </row>
    <row r="890" spans="1:26" x14ac:dyDescent="0.25">
      <c r="A890" s="228" t="s">
        <v>212</v>
      </c>
      <c r="B890" s="29">
        <v>7</v>
      </c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48" t="s">
        <v>199</v>
      </c>
      <c r="O890" s="65"/>
      <c r="P890" s="48" t="s">
        <v>198</v>
      </c>
      <c r="Q890" s="65"/>
      <c r="R890" s="65"/>
      <c r="S890" s="65"/>
      <c r="T890" s="65"/>
      <c r="U890" s="65"/>
      <c r="V890" s="65"/>
      <c r="W890" s="65"/>
      <c r="X890" s="65"/>
      <c r="Y890" s="65"/>
      <c r="Z890" s="29">
        <v>7</v>
      </c>
    </row>
    <row r="891" spans="1:26" x14ac:dyDescent="0.25">
      <c r="A891" s="229" t="s">
        <v>213</v>
      </c>
      <c r="B891" s="29">
        <v>1</v>
      </c>
      <c r="C891" s="303" t="s">
        <v>30</v>
      </c>
      <c r="D891" s="306" t="s">
        <v>142</v>
      </c>
      <c r="E891" s="303" t="s">
        <v>182</v>
      </c>
      <c r="F891" s="65" t="s">
        <v>227</v>
      </c>
      <c r="G891" s="293" t="s">
        <v>371</v>
      </c>
      <c r="H891" s="306" t="s">
        <v>143</v>
      </c>
      <c r="I891" s="48" t="s">
        <v>198</v>
      </c>
      <c r="J891" s="48" t="s">
        <v>199</v>
      </c>
      <c r="K891" s="155" t="s">
        <v>181</v>
      </c>
      <c r="L891" s="306" t="s">
        <v>141</v>
      </c>
      <c r="M891" s="302" t="s">
        <v>164</v>
      </c>
      <c r="N891" s="301" t="s">
        <v>302</v>
      </c>
      <c r="O891" s="299" t="s">
        <v>427</v>
      </c>
      <c r="P891" s="262" t="s">
        <v>174</v>
      </c>
      <c r="Q891" s="381" t="s">
        <v>451</v>
      </c>
      <c r="R891" s="155" t="s">
        <v>180</v>
      </c>
      <c r="S891" s="34" t="s">
        <v>91</v>
      </c>
      <c r="T891" s="291" t="s">
        <v>389</v>
      </c>
      <c r="U891" s="291" t="s">
        <v>366</v>
      </c>
      <c r="V891" s="37"/>
      <c r="W891" s="37"/>
      <c r="X891" s="37"/>
      <c r="Y891" s="37"/>
      <c r="Z891" s="29">
        <v>1</v>
      </c>
    </row>
    <row r="892" spans="1:26" x14ac:dyDescent="0.25">
      <c r="A892" s="229" t="s">
        <v>213</v>
      </c>
      <c r="B892" s="29">
        <v>2</v>
      </c>
      <c r="C892" s="48" t="s">
        <v>198</v>
      </c>
      <c r="D892" s="303" t="s">
        <v>30</v>
      </c>
      <c r="E892" s="43" t="s">
        <v>96</v>
      </c>
      <c r="F892" s="65" t="s">
        <v>227</v>
      </c>
      <c r="G892" s="292" t="s">
        <v>293</v>
      </c>
      <c r="H892" s="292" t="s">
        <v>158</v>
      </c>
      <c r="I892" s="262" t="s">
        <v>178</v>
      </c>
      <c r="J892" s="276" t="s">
        <v>300</v>
      </c>
      <c r="K892" s="48" t="s">
        <v>199</v>
      </c>
      <c r="L892" s="155" t="s">
        <v>180</v>
      </c>
      <c r="M892" s="303" t="s">
        <v>182</v>
      </c>
      <c r="N892" s="299" t="s">
        <v>427</v>
      </c>
      <c r="O892" s="306" t="s">
        <v>142</v>
      </c>
      <c r="P892" s="262" t="s">
        <v>175</v>
      </c>
      <c r="Q892" s="380" t="s">
        <v>452</v>
      </c>
      <c r="R892" s="387" t="s">
        <v>425</v>
      </c>
      <c r="S892" s="155" t="s">
        <v>181</v>
      </c>
      <c r="T892" s="37"/>
      <c r="U892" s="37"/>
      <c r="V892" s="290" t="s">
        <v>435</v>
      </c>
      <c r="W892" s="37"/>
      <c r="X892" s="37"/>
      <c r="Y892" s="37"/>
      <c r="Z892" s="29">
        <v>2</v>
      </c>
    </row>
    <row r="893" spans="1:26" x14ac:dyDescent="0.25">
      <c r="A893" s="229" t="s">
        <v>213</v>
      </c>
      <c r="B893" s="29">
        <v>3</v>
      </c>
      <c r="C893" s="306" t="s">
        <v>142</v>
      </c>
      <c r="D893" s="301" t="s">
        <v>172</v>
      </c>
      <c r="E893" s="308" t="s">
        <v>432</v>
      </c>
      <c r="F893" s="293" t="s">
        <v>440</v>
      </c>
      <c r="G893" s="48" t="s">
        <v>198</v>
      </c>
      <c r="H893" s="303" t="s">
        <v>182</v>
      </c>
      <c r="I893" s="262" t="s">
        <v>179</v>
      </c>
      <c r="J893" s="155" t="s">
        <v>180</v>
      </c>
      <c r="K893" s="306" t="s">
        <v>141</v>
      </c>
      <c r="L893" s="299" t="s">
        <v>426</v>
      </c>
      <c r="M893" s="65" t="s">
        <v>227</v>
      </c>
      <c r="N893" s="46" t="s">
        <v>197</v>
      </c>
      <c r="O893" s="301" t="s">
        <v>302</v>
      </c>
      <c r="P893" s="155" t="s">
        <v>181</v>
      </c>
      <c r="Q893" s="43" t="s">
        <v>95</v>
      </c>
      <c r="R893" s="183" t="s">
        <v>273</v>
      </c>
      <c r="S893" s="387" t="s">
        <v>425</v>
      </c>
      <c r="T893" s="37"/>
      <c r="U893" s="37"/>
      <c r="V893" s="37"/>
      <c r="W893" s="291" t="s">
        <v>389</v>
      </c>
      <c r="X893" s="291" t="s">
        <v>367</v>
      </c>
      <c r="Y893" s="291" t="s">
        <v>394</v>
      </c>
      <c r="Z893" s="29">
        <v>3</v>
      </c>
    </row>
    <row r="894" spans="1:26" x14ac:dyDescent="0.25">
      <c r="A894" s="229" t="s">
        <v>213</v>
      </c>
      <c r="B894" s="29">
        <v>4</v>
      </c>
      <c r="C894" s="291" t="s">
        <v>364</v>
      </c>
      <c r="D894" s="291" t="s">
        <v>404</v>
      </c>
      <c r="E894" s="290" t="s">
        <v>367</v>
      </c>
      <c r="F894" s="46" t="s">
        <v>196</v>
      </c>
      <c r="G894" s="303" t="s">
        <v>182</v>
      </c>
      <c r="H894" s="294" t="s">
        <v>64</v>
      </c>
      <c r="I894" s="155" t="s">
        <v>181</v>
      </c>
      <c r="J894" s="262" t="s">
        <v>178</v>
      </c>
      <c r="K894" s="301" t="s">
        <v>177</v>
      </c>
      <c r="L894" s="262" t="s">
        <v>174</v>
      </c>
      <c r="M894" s="299" t="s">
        <v>427</v>
      </c>
      <c r="N894" s="306" t="s">
        <v>141</v>
      </c>
      <c r="O894" s="301" t="s">
        <v>303</v>
      </c>
      <c r="P894" s="306" t="s">
        <v>142</v>
      </c>
      <c r="Q894" s="382" t="s">
        <v>449</v>
      </c>
      <c r="R894" s="66" t="s">
        <v>103</v>
      </c>
      <c r="S894" s="381" t="s">
        <v>453</v>
      </c>
      <c r="T894" s="37"/>
      <c r="U894" s="37"/>
      <c r="V894" s="37"/>
      <c r="W894" s="37"/>
      <c r="X894" s="37"/>
      <c r="Y894" s="37"/>
      <c r="Z894" s="29">
        <v>4</v>
      </c>
    </row>
    <row r="895" spans="1:26" x14ac:dyDescent="0.25">
      <c r="A895" s="229" t="s">
        <v>213</v>
      </c>
      <c r="B895" s="29">
        <v>5</v>
      </c>
      <c r="C895" s="301" t="s">
        <v>172</v>
      </c>
      <c r="D895" s="308" t="s">
        <v>432</v>
      </c>
      <c r="E895" s="301" t="s">
        <v>302</v>
      </c>
      <c r="F895" s="292" t="s">
        <v>441</v>
      </c>
      <c r="G895" s="306" t="s">
        <v>143</v>
      </c>
      <c r="H895" s="65" t="s">
        <v>227</v>
      </c>
      <c r="I895" s="276" t="s">
        <v>300</v>
      </c>
      <c r="J895" s="262" t="s">
        <v>179</v>
      </c>
      <c r="K895" s="387" t="s">
        <v>425</v>
      </c>
      <c r="L895" s="46" t="s">
        <v>196</v>
      </c>
      <c r="M895" s="301" t="s">
        <v>174</v>
      </c>
      <c r="N895" s="183" t="s">
        <v>273</v>
      </c>
      <c r="O895" s="155" t="s">
        <v>181</v>
      </c>
      <c r="P895" s="299" t="s">
        <v>427</v>
      </c>
      <c r="Q895" s="381" t="s">
        <v>477</v>
      </c>
      <c r="R895" s="43" t="s">
        <v>95</v>
      </c>
      <c r="S895" s="306" t="s">
        <v>142</v>
      </c>
      <c r="T895" s="37"/>
      <c r="U895" s="37"/>
      <c r="V895" s="37"/>
      <c r="W895" s="37"/>
      <c r="X895" s="37"/>
      <c r="Y895" s="37"/>
      <c r="Z895" s="29">
        <v>5</v>
      </c>
    </row>
    <row r="896" spans="1:26" x14ac:dyDescent="0.25">
      <c r="A896" s="229" t="s">
        <v>213</v>
      </c>
      <c r="B896" s="29">
        <v>6</v>
      </c>
      <c r="C896" s="65"/>
      <c r="D896" s="65"/>
      <c r="E896" s="65"/>
      <c r="F896" s="155" t="s">
        <v>181</v>
      </c>
      <c r="G896" s="276" t="s">
        <v>300</v>
      </c>
      <c r="H896" s="294" t="s">
        <v>310</v>
      </c>
      <c r="I896" s="291" t="s">
        <v>392</v>
      </c>
      <c r="J896" s="291" t="s">
        <v>437</v>
      </c>
      <c r="K896" s="291" t="s">
        <v>393</v>
      </c>
      <c r="L896" s="183" t="s">
        <v>273</v>
      </c>
      <c r="M896" s="301" t="s">
        <v>175</v>
      </c>
      <c r="N896" s="155" t="s">
        <v>180</v>
      </c>
      <c r="O896" s="387" t="s">
        <v>425</v>
      </c>
      <c r="P896" s="43" t="s">
        <v>95</v>
      </c>
      <c r="Q896" s="46" t="s">
        <v>163</v>
      </c>
      <c r="R896" s="65"/>
      <c r="S896" s="381" t="s">
        <v>93</v>
      </c>
      <c r="T896" s="65"/>
      <c r="U896" s="65"/>
      <c r="V896" s="65"/>
      <c r="W896" s="65"/>
      <c r="X896" s="65"/>
      <c r="Y896" s="65"/>
      <c r="Z896" s="29">
        <v>6</v>
      </c>
    </row>
    <row r="897" spans="1:26" x14ac:dyDescent="0.25">
      <c r="A897" s="229" t="s">
        <v>213</v>
      </c>
      <c r="B897" s="29">
        <v>7</v>
      </c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48" t="s">
        <v>199</v>
      </c>
      <c r="N897" s="65"/>
      <c r="O897" s="48" t="s">
        <v>198</v>
      </c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29">
        <v>7</v>
      </c>
    </row>
    <row r="898" spans="1:26" x14ac:dyDescent="0.25">
      <c r="A898" s="230" t="s">
        <v>214</v>
      </c>
      <c r="B898" s="29">
        <v>1</v>
      </c>
      <c r="C898" s="46" t="s">
        <v>196</v>
      </c>
      <c r="D898" s="43" t="s">
        <v>96</v>
      </c>
      <c r="E898" s="307" t="s">
        <v>431</v>
      </c>
      <c r="F898" s="262" t="s">
        <v>174</v>
      </c>
      <c r="G898" s="65" t="s">
        <v>227</v>
      </c>
      <c r="H898" s="301" t="s">
        <v>178</v>
      </c>
      <c r="I898" s="261" t="s">
        <v>170</v>
      </c>
      <c r="J898" s="387" t="s">
        <v>425</v>
      </c>
      <c r="K898" s="46" t="s">
        <v>197</v>
      </c>
      <c r="L898" s="155" t="s">
        <v>180</v>
      </c>
      <c r="M898" s="293" t="s">
        <v>283</v>
      </c>
      <c r="N898" s="306" t="s">
        <v>141</v>
      </c>
      <c r="O898" s="155" t="s">
        <v>181</v>
      </c>
      <c r="P898" s="306" t="s">
        <v>142</v>
      </c>
      <c r="Q898" s="380" t="s">
        <v>452</v>
      </c>
      <c r="R898" s="261" t="s">
        <v>165</v>
      </c>
      <c r="S898" s="302" t="s">
        <v>168</v>
      </c>
      <c r="T898" s="37"/>
      <c r="U898" s="37"/>
      <c r="V898" s="37"/>
      <c r="W898" s="37"/>
      <c r="X898" s="37"/>
      <c r="Y898" s="37"/>
      <c r="Z898" s="29">
        <v>1</v>
      </c>
    </row>
    <row r="899" spans="1:26" x14ac:dyDescent="0.25">
      <c r="A899" s="230" t="s">
        <v>214</v>
      </c>
      <c r="B899" s="29">
        <v>2</v>
      </c>
      <c r="C899" s="43" t="s">
        <v>96</v>
      </c>
      <c r="D899" s="303" t="s">
        <v>30</v>
      </c>
      <c r="E899" s="303" t="s">
        <v>182</v>
      </c>
      <c r="F899" s="261" t="s">
        <v>170</v>
      </c>
      <c r="G899" s="65" t="s">
        <v>227</v>
      </c>
      <c r="H899" s="262" t="s">
        <v>179</v>
      </c>
      <c r="I899" s="46" t="s">
        <v>196</v>
      </c>
      <c r="J899" s="183" t="s">
        <v>273</v>
      </c>
      <c r="K899" s="301" t="s">
        <v>176</v>
      </c>
      <c r="L899" s="299" t="s">
        <v>426</v>
      </c>
      <c r="M899" s="292" t="s">
        <v>443</v>
      </c>
      <c r="N899" s="292" t="s">
        <v>394</v>
      </c>
      <c r="O899" s="306" t="s">
        <v>142</v>
      </c>
      <c r="P899" s="155" t="s">
        <v>181</v>
      </c>
      <c r="Q899" s="382" t="s">
        <v>449</v>
      </c>
      <c r="R899" s="301" t="s">
        <v>174</v>
      </c>
      <c r="S899" s="290" t="s">
        <v>204</v>
      </c>
      <c r="T899" s="37"/>
      <c r="U899" s="37"/>
      <c r="V899" s="37"/>
      <c r="W899" s="37"/>
      <c r="X899" s="37"/>
      <c r="Y899" s="37"/>
      <c r="Z899" s="29">
        <v>2</v>
      </c>
    </row>
    <row r="900" spans="1:26" x14ac:dyDescent="0.25">
      <c r="A900" s="230" t="s">
        <v>214</v>
      </c>
      <c r="B900" s="29">
        <v>3</v>
      </c>
      <c r="C900" s="261" t="s">
        <v>170</v>
      </c>
      <c r="D900" s="307" t="s">
        <v>431</v>
      </c>
      <c r="E900" s="261" t="s">
        <v>167</v>
      </c>
      <c r="F900" s="155" t="s">
        <v>181</v>
      </c>
      <c r="G900" s="262" t="s">
        <v>179</v>
      </c>
      <c r="H900" s="303" t="s">
        <v>182</v>
      </c>
      <c r="I900" s="387" t="s">
        <v>425</v>
      </c>
      <c r="J900" s="65" t="s">
        <v>227</v>
      </c>
      <c r="K900" s="301" t="s">
        <v>177</v>
      </c>
      <c r="L900" s="293" t="s">
        <v>282</v>
      </c>
      <c r="M900" s="301" t="s">
        <v>174</v>
      </c>
      <c r="N900" s="43" t="s">
        <v>95</v>
      </c>
      <c r="O900" s="291" t="s">
        <v>385</v>
      </c>
      <c r="P900" s="291" t="s">
        <v>394</v>
      </c>
      <c r="Q900" s="306" t="s">
        <v>142</v>
      </c>
      <c r="R900" s="155" t="s">
        <v>180</v>
      </c>
      <c r="S900" s="381" t="s">
        <v>453</v>
      </c>
      <c r="T900" s="37"/>
      <c r="U900" s="37"/>
      <c r="V900" s="37"/>
      <c r="W900" s="37"/>
      <c r="X900" s="37"/>
      <c r="Y900" s="37"/>
      <c r="Z900" s="29">
        <v>3</v>
      </c>
    </row>
    <row r="901" spans="1:26" x14ac:dyDescent="0.25">
      <c r="A901" s="230" t="s">
        <v>214</v>
      </c>
      <c r="B901" s="29">
        <v>4</v>
      </c>
      <c r="C901" s="303" t="s">
        <v>30</v>
      </c>
      <c r="D901" s="261" t="s">
        <v>167</v>
      </c>
      <c r="E901" s="306" t="s">
        <v>142</v>
      </c>
      <c r="F901" s="306" t="s">
        <v>141</v>
      </c>
      <c r="G901" s="291" t="s">
        <v>394</v>
      </c>
      <c r="H901" s="291" t="s">
        <v>158</v>
      </c>
      <c r="I901" s="155" t="s">
        <v>181</v>
      </c>
      <c r="J901" s="65" t="s">
        <v>227</v>
      </c>
      <c r="K901" s="261" t="s">
        <v>170</v>
      </c>
      <c r="L901" s="293" t="s">
        <v>397</v>
      </c>
      <c r="M901" s="43" t="s">
        <v>95</v>
      </c>
      <c r="N901" s="155" t="s">
        <v>180</v>
      </c>
      <c r="O901" s="261" t="s">
        <v>168</v>
      </c>
      <c r="P901" s="387" t="s">
        <v>425</v>
      </c>
      <c r="Q901" s="301" t="s">
        <v>178</v>
      </c>
      <c r="R901" s="46" t="s">
        <v>163</v>
      </c>
      <c r="S901" s="380" t="s">
        <v>452</v>
      </c>
      <c r="T901" s="37"/>
      <c r="U901" s="37"/>
      <c r="V901" s="37"/>
      <c r="W901" s="37"/>
      <c r="X901" s="37"/>
      <c r="Y901" s="37"/>
      <c r="Z901" s="29">
        <v>4</v>
      </c>
    </row>
    <row r="902" spans="1:26" x14ac:dyDescent="0.25">
      <c r="A902" s="230" t="s">
        <v>214</v>
      </c>
      <c r="B902" s="29">
        <v>5</v>
      </c>
      <c r="C902" s="291" t="s">
        <v>364</v>
      </c>
      <c r="D902" s="291" t="s">
        <v>404</v>
      </c>
      <c r="E902" s="290" t="s">
        <v>367</v>
      </c>
      <c r="F902" s="48" t="s">
        <v>198</v>
      </c>
      <c r="G902" s="303" t="s">
        <v>182</v>
      </c>
      <c r="H902" s="302" t="s">
        <v>169</v>
      </c>
      <c r="I902" s="299" t="s">
        <v>426</v>
      </c>
      <c r="J902" s="301" t="s">
        <v>178</v>
      </c>
      <c r="K902" s="155" t="s">
        <v>181</v>
      </c>
      <c r="L902" s="302" t="s">
        <v>165</v>
      </c>
      <c r="M902" s="46" t="s">
        <v>197</v>
      </c>
      <c r="N902" s="294" t="s">
        <v>64</v>
      </c>
      <c r="O902" s="43" t="s">
        <v>95</v>
      </c>
      <c r="P902" s="183" t="s">
        <v>273</v>
      </c>
      <c r="Q902" s="383" t="s">
        <v>450</v>
      </c>
      <c r="R902" s="306" t="s">
        <v>142</v>
      </c>
      <c r="S902" s="301" t="s">
        <v>177</v>
      </c>
      <c r="T902" s="65"/>
      <c r="U902" s="65"/>
      <c r="V902" s="65"/>
      <c r="W902" s="65"/>
      <c r="X902" s="65"/>
      <c r="Y902" s="65"/>
      <c r="Z902" s="29">
        <v>5</v>
      </c>
    </row>
    <row r="903" spans="1:26" x14ac:dyDescent="0.25">
      <c r="A903" s="230" t="s">
        <v>214</v>
      </c>
      <c r="B903" s="29">
        <v>6</v>
      </c>
      <c r="C903" s="65"/>
      <c r="D903" s="65"/>
      <c r="E903" s="65"/>
      <c r="F903" s="290" t="s">
        <v>436</v>
      </c>
      <c r="G903" s="262" t="s">
        <v>178</v>
      </c>
      <c r="H903" s="46" t="s">
        <v>197</v>
      </c>
      <c r="I903" s="306" t="s">
        <v>141</v>
      </c>
      <c r="J903" s="155" t="s">
        <v>180</v>
      </c>
      <c r="K903" s="387" t="s">
        <v>425</v>
      </c>
      <c r="L903" s="43" t="s">
        <v>95</v>
      </c>
      <c r="M903" s="303" t="s">
        <v>182</v>
      </c>
      <c r="N903" s="294" t="s">
        <v>310</v>
      </c>
      <c r="O903" s="289" t="s">
        <v>438</v>
      </c>
      <c r="P903" s="46" t="s">
        <v>196</v>
      </c>
      <c r="Q903" s="302" t="s">
        <v>165</v>
      </c>
      <c r="R903" s="65"/>
      <c r="S903" s="155" t="s">
        <v>181</v>
      </c>
      <c r="T903" s="65"/>
      <c r="U903" s="65"/>
      <c r="V903" s="65"/>
      <c r="W903" s="65"/>
      <c r="X903" s="65"/>
      <c r="Y903" s="65"/>
      <c r="Z903" s="29">
        <v>6</v>
      </c>
    </row>
    <row r="904" spans="1:26" x14ac:dyDescent="0.25">
      <c r="A904" s="230" t="s">
        <v>214</v>
      </c>
      <c r="B904" s="29">
        <v>7</v>
      </c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383" t="s">
        <v>88</v>
      </c>
      <c r="O904" s="65"/>
      <c r="P904" s="65"/>
      <c r="Q904" s="48" t="s">
        <v>198</v>
      </c>
      <c r="R904" s="65"/>
      <c r="S904" s="308" t="s">
        <v>199</v>
      </c>
      <c r="T904" s="65"/>
      <c r="U904" s="65"/>
      <c r="V904" s="65"/>
      <c r="W904" s="65"/>
      <c r="X904" s="65"/>
      <c r="Y904" s="65"/>
      <c r="Z904" s="29">
        <v>7</v>
      </c>
    </row>
    <row r="905" spans="1:26" x14ac:dyDescent="0.25">
      <c r="A905" s="330" t="s">
        <v>372</v>
      </c>
      <c r="B905" s="29">
        <v>1</v>
      </c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</row>
    <row r="906" spans="1:26" x14ac:dyDescent="0.25">
      <c r="A906" s="330" t="s">
        <v>372</v>
      </c>
      <c r="B906" s="29">
        <v>2</v>
      </c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</row>
    <row r="908" spans="1:26" x14ac:dyDescent="0.25">
      <c r="A908" s="320">
        <f>A867+1</f>
        <v>2506</v>
      </c>
      <c r="B908" s="343"/>
      <c r="C908" s="344">
        <v>45664</v>
      </c>
      <c r="D908" s="417">
        <v>0.64097222222222217</v>
      </c>
      <c r="E908" s="346" t="s">
        <v>551</v>
      </c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</row>
    <row r="910" spans="1:26" x14ac:dyDescent="0.25">
      <c r="A910" s="225" t="s">
        <v>2</v>
      </c>
      <c r="B910" s="37" t="s">
        <v>3</v>
      </c>
      <c r="C910" s="20" t="s">
        <v>73</v>
      </c>
      <c r="D910" s="20" t="s">
        <v>105</v>
      </c>
      <c r="E910" s="20" t="s">
        <v>267</v>
      </c>
      <c r="F910" s="21" t="s">
        <v>74</v>
      </c>
      <c r="G910" s="21" t="s">
        <v>248</v>
      </c>
      <c r="H910" s="21" t="s">
        <v>14</v>
      </c>
      <c r="I910" s="22" t="s">
        <v>75</v>
      </c>
      <c r="J910" s="22" t="s">
        <v>76</v>
      </c>
      <c r="K910" s="22" t="s">
        <v>15</v>
      </c>
      <c r="L910" s="23" t="s">
        <v>77</v>
      </c>
      <c r="M910" s="23" t="s">
        <v>78</v>
      </c>
      <c r="N910" s="23" t="s">
        <v>268</v>
      </c>
      <c r="O910" s="24" t="s">
        <v>79</v>
      </c>
      <c r="P910" s="24" t="s">
        <v>80</v>
      </c>
      <c r="Q910" s="25" t="s">
        <v>81</v>
      </c>
      <c r="R910" s="25" t="s">
        <v>422</v>
      </c>
      <c r="S910" s="26" t="s">
        <v>82</v>
      </c>
      <c r="T910" s="64" t="s">
        <v>154</v>
      </c>
      <c r="U910" s="64" t="s">
        <v>155</v>
      </c>
      <c r="V910" s="64" t="s">
        <v>157</v>
      </c>
      <c r="W910" s="63" t="s">
        <v>156</v>
      </c>
      <c r="X910" s="63" t="s">
        <v>215</v>
      </c>
      <c r="Y910" s="63" t="s">
        <v>216</v>
      </c>
      <c r="Z910" s="37" t="s">
        <v>3</v>
      </c>
    </row>
    <row r="911" spans="1:26" x14ac:dyDescent="0.25">
      <c r="A911" s="226" t="s">
        <v>210</v>
      </c>
      <c r="B911" s="29">
        <v>1</v>
      </c>
      <c r="C911" s="305" t="s">
        <v>99</v>
      </c>
      <c r="D911" s="303" t="s">
        <v>30</v>
      </c>
      <c r="E911" s="261" t="s">
        <v>165</v>
      </c>
      <c r="F911" s="261" t="s">
        <v>171</v>
      </c>
      <c r="G911" s="46" t="s">
        <v>196</v>
      </c>
      <c r="H911" s="306" t="s">
        <v>143</v>
      </c>
      <c r="I911" s="65" t="s">
        <v>227</v>
      </c>
      <c r="J911" s="155" t="s">
        <v>180</v>
      </c>
      <c r="K911" s="43" t="s">
        <v>95</v>
      </c>
      <c r="L911" s="290" t="s">
        <v>204</v>
      </c>
      <c r="M911" s="46" t="s">
        <v>197</v>
      </c>
      <c r="N911" s="261" t="s">
        <v>169</v>
      </c>
      <c r="O911" s="299" t="s">
        <v>427</v>
      </c>
      <c r="P911" s="183" t="s">
        <v>273</v>
      </c>
      <c r="Q911" s="391" t="s">
        <v>413</v>
      </c>
      <c r="R911" s="289" t="s">
        <v>439</v>
      </c>
      <c r="S911" s="301" t="s">
        <v>176</v>
      </c>
      <c r="T911" s="37"/>
      <c r="U911" s="37"/>
      <c r="V911" s="290" t="s">
        <v>435</v>
      </c>
      <c r="W911" s="389"/>
      <c r="X911" s="389"/>
      <c r="Y911" s="37"/>
      <c r="Z911" s="29">
        <v>1</v>
      </c>
    </row>
    <row r="912" spans="1:26" x14ac:dyDescent="0.25">
      <c r="A912" s="226" t="s">
        <v>210</v>
      </c>
      <c r="B912" s="29">
        <v>2</v>
      </c>
      <c r="C912" s="303" t="s">
        <v>30</v>
      </c>
      <c r="D912" s="305" t="s">
        <v>99</v>
      </c>
      <c r="E912" s="261" t="s">
        <v>167</v>
      </c>
      <c r="F912" s="302" t="s">
        <v>170</v>
      </c>
      <c r="G912" s="303" t="s">
        <v>182</v>
      </c>
      <c r="H912" s="43" t="s">
        <v>95</v>
      </c>
      <c r="I912" s="65" t="s">
        <v>227</v>
      </c>
      <c r="J912" s="48" t="s">
        <v>199</v>
      </c>
      <c r="K912" s="155" t="s">
        <v>181</v>
      </c>
      <c r="L912" s="276" t="s">
        <v>300</v>
      </c>
      <c r="M912" s="302" t="s">
        <v>166</v>
      </c>
      <c r="N912" s="261" t="s">
        <v>168</v>
      </c>
      <c r="O912" s="46" t="s">
        <v>196</v>
      </c>
      <c r="P912" s="299" t="s">
        <v>427</v>
      </c>
      <c r="Q912" s="391" t="s">
        <v>444</v>
      </c>
      <c r="R912" s="387" t="s">
        <v>425</v>
      </c>
      <c r="S912" s="301" t="s">
        <v>177</v>
      </c>
      <c r="T912" s="291" t="s">
        <v>389</v>
      </c>
      <c r="U912" s="291" t="s">
        <v>366</v>
      </c>
      <c r="V912" s="37"/>
      <c r="W912" s="37"/>
      <c r="X912" s="37"/>
      <c r="Y912" s="37"/>
      <c r="Z912" s="29">
        <v>2</v>
      </c>
    </row>
    <row r="913" spans="1:26" x14ac:dyDescent="0.25">
      <c r="A913" s="226" t="s">
        <v>210</v>
      </c>
      <c r="B913" s="29">
        <v>3</v>
      </c>
      <c r="C913" s="261" t="s">
        <v>171</v>
      </c>
      <c r="D913" s="261" t="s">
        <v>167</v>
      </c>
      <c r="E913" s="303" t="s">
        <v>182</v>
      </c>
      <c r="F913" s="155" t="s">
        <v>181</v>
      </c>
      <c r="G913" s="43" t="s">
        <v>95</v>
      </c>
      <c r="H913" s="261" t="s">
        <v>168</v>
      </c>
      <c r="I913" s="292" t="s">
        <v>293</v>
      </c>
      <c r="J913" s="292" t="s">
        <v>437</v>
      </c>
      <c r="K913" s="292" t="s">
        <v>393</v>
      </c>
      <c r="L913" s="65" t="s">
        <v>227</v>
      </c>
      <c r="M913" s="302" t="s">
        <v>164</v>
      </c>
      <c r="N913" s="276" t="s">
        <v>300</v>
      </c>
      <c r="O913" s="306" t="s">
        <v>142</v>
      </c>
      <c r="P913" s="46" t="s">
        <v>196</v>
      </c>
      <c r="Q913" s="383" t="s">
        <v>450</v>
      </c>
      <c r="R913" s="308" t="s">
        <v>199</v>
      </c>
      <c r="S913" s="297" t="s">
        <v>454</v>
      </c>
      <c r="T913" s="389"/>
      <c r="U913" s="389"/>
      <c r="V913" s="389"/>
      <c r="W913" s="37"/>
      <c r="X913" s="37"/>
      <c r="Y913" s="37"/>
      <c r="Z913" s="29">
        <v>3</v>
      </c>
    </row>
    <row r="914" spans="1:26" x14ac:dyDescent="0.25">
      <c r="A914" s="226" t="s">
        <v>210</v>
      </c>
      <c r="B914" s="29">
        <v>4</v>
      </c>
      <c r="C914" s="261" t="s">
        <v>170</v>
      </c>
      <c r="D914" s="261" t="s">
        <v>165</v>
      </c>
      <c r="E914" s="307" t="s">
        <v>431</v>
      </c>
      <c r="F914" s="46" t="s">
        <v>196</v>
      </c>
      <c r="G914" s="302" t="s">
        <v>166</v>
      </c>
      <c r="H914" s="303" t="s">
        <v>182</v>
      </c>
      <c r="I914" s="155" t="s">
        <v>181</v>
      </c>
      <c r="J914" s="43" t="s">
        <v>95</v>
      </c>
      <c r="K914" s="294" t="s">
        <v>64</v>
      </c>
      <c r="L914" s="155" t="s">
        <v>180</v>
      </c>
      <c r="M914" s="276" t="s">
        <v>300</v>
      </c>
      <c r="N914" s="46" t="s">
        <v>197</v>
      </c>
      <c r="O914" s="261" t="s">
        <v>168</v>
      </c>
      <c r="P914" s="306" t="s">
        <v>142</v>
      </c>
      <c r="Q914" s="66" t="s">
        <v>103</v>
      </c>
      <c r="R914" s="183" t="s">
        <v>273</v>
      </c>
      <c r="S914" s="387" t="s">
        <v>425</v>
      </c>
      <c r="T914" s="37"/>
      <c r="U914" s="37"/>
      <c r="V914" s="37"/>
      <c r="W914" s="291" t="s">
        <v>389</v>
      </c>
      <c r="X914" s="291" t="s">
        <v>367</v>
      </c>
      <c r="Y914" s="291" t="s">
        <v>394</v>
      </c>
      <c r="Z914" s="29">
        <v>4</v>
      </c>
    </row>
    <row r="915" spans="1:26" x14ac:dyDescent="0.25">
      <c r="A915" s="226" t="s">
        <v>210</v>
      </c>
      <c r="B915" s="29">
        <v>5</v>
      </c>
      <c r="C915" s="46" t="s">
        <v>196</v>
      </c>
      <c r="D915" s="307" t="s">
        <v>431</v>
      </c>
      <c r="E915" s="305" t="s">
        <v>99</v>
      </c>
      <c r="F915" s="43" t="s">
        <v>95</v>
      </c>
      <c r="G915" s="302" t="s">
        <v>164</v>
      </c>
      <c r="H915" s="46" t="s">
        <v>197</v>
      </c>
      <c r="I915" s="293" t="s">
        <v>442</v>
      </c>
      <c r="J915" s="261" t="s">
        <v>170</v>
      </c>
      <c r="K915" s="65" t="s">
        <v>227</v>
      </c>
      <c r="L915" s="302" t="s">
        <v>165</v>
      </c>
      <c r="M915" s="303" t="s">
        <v>182</v>
      </c>
      <c r="N915" s="155" t="s">
        <v>180</v>
      </c>
      <c r="O915" s="155" t="s">
        <v>181</v>
      </c>
      <c r="P915" s="261" t="s">
        <v>168</v>
      </c>
      <c r="Q915" s="291" t="s">
        <v>391</v>
      </c>
      <c r="R915" s="291" t="s">
        <v>367</v>
      </c>
      <c r="S915" s="388" t="s">
        <v>445</v>
      </c>
      <c r="T915" s="37"/>
      <c r="U915" s="37"/>
      <c r="V915" s="37"/>
      <c r="W915" s="37"/>
      <c r="X915" s="37"/>
      <c r="Y915" s="37"/>
      <c r="Z915" s="29">
        <v>5</v>
      </c>
    </row>
    <row r="916" spans="1:26" x14ac:dyDescent="0.25">
      <c r="A916" s="226" t="s">
        <v>210</v>
      </c>
      <c r="B916" s="29">
        <v>6</v>
      </c>
      <c r="C916" s="65"/>
      <c r="D916" s="65"/>
      <c r="E916" s="65"/>
      <c r="F916" s="65"/>
      <c r="G916" s="65"/>
      <c r="H916" s="65"/>
      <c r="I916" s="43" t="s">
        <v>95</v>
      </c>
      <c r="J916" s="306" t="s">
        <v>143</v>
      </c>
      <c r="K916" s="294" t="s">
        <v>310</v>
      </c>
      <c r="L916" s="261" t="s">
        <v>167</v>
      </c>
      <c r="M916" s="291" t="s">
        <v>407</v>
      </c>
      <c r="N916" s="291" t="s">
        <v>394</v>
      </c>
      <c r="O916" s="261" t="s">
        <v>169</v>
      </c>
      <c r="P916" s="155" t="s">
        <v>181</v>
      </c>
      <c r="Q916" s="388" t="s">
        <v>445</v>
      </c>
      <c r="R916" s="65"/>
      <c r="S916" s="46" t="s">
        <v>163</v>
      </c>
      <c r="T916" s="65"/>
      <c r="U916" s="65"/>
      <c r="V916" s="65"/>
      <c r="W916" s="65"/>
      <c r="X916" s="65"/>
      <c r="Y916" s="65"/>
      <c r="Z916" s="29">
        <v>6</v>
      </c>
    </row>
    <row r="917" spans="1:26" x14ac:dyDescent="0.25">
      <c r="A917" s="226" t="s">
        <v>210</v>
      </c>
      <c r="B917" s="29">
        <v>7</v>
      </c>
      <c r="C917" s="65"/>
      <c r="D917" s="65"/>
      <c r="E917" s="65"/>
      <c r="F917" s="65"/>
      <c r="G917" s="65"/>
      <c r="H917" s="65"/>
      <c r="I917" s="65"/>
      <c r="J917" s="65"/>
      <c r="K917" s="65"/>
      <c r="L917" s="48" t="s">
        <v>198</v>
      </c>
      <c r="M917" s="65"/>
      <c r="N917" s="65"/>
      <c r="O917" s="380" t="s">
        <v>92</v>
      </c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29">
        <v>7</v>
      </c>
    </row>
    <row r="918" spans="1:26" x14ac:dyDescent="0.25">
      <c r="A918" s="227" t="s">
        <v>211</v>
      </c>
      <c r="B918" s="29">
        <v>1</v>
      </c>
      <c r="C918" s="301" t="s">
        <v>173</v>
      </c>
      <c r="D918" s="306" t="s">
        <v>142</v>
      </c>
      <c r="E918" s="301" t="s">
        <v>303</v>
      </c>
      <c r="F918" s="290" t="s">
        <v>436</v>
      </c>
      <c r="G918" s="299" t="s">
        <v>427</v>
      </c>
      <c r="H918" s="276" t="s">
        <v>300</v>
      </c>
      <c r="I918" s="155" t="s">
        <v>181</v>
      </c>
      <c r="J918" s="299" t="s">
        <v>426</v>
      </c>
      <c r="K918" s="261" t="s">
        <v>170</v>
      </c>
      <c r="L918" s="387" t="s">
        <v>425</v>
      </c>
      <c r="M918" s="43" t="s">
        <v>95</v>
      </c>
      <c r="N918" s="155" t="s">
        <v>180</v>
      </c>
      <c r="O918" s="65" t="s">
        <v>227</v>
      </c>
      <c r="P918" s="261" t="s">
        <v>168</v>
      </c>
      <c r="Q918" s="262" t="s">
        <v>178</v>
      </c>
      <c r="R918" s="302" t="s">
        <v>165</v>
      </c>
      <c r="S918" s="395" t="s">
        <v>456</v>
      </c>
      <c r="T918" s="37"/>
      <c r="U918" s="37"/>
      <c r="V918" s="37"/>
      <c r="W918" s="37"/>
      <c r="X918" s="37"/>
      <c r="Y918" s="37"/>
      <c r="Z918" s="29">
        <v>1</v>
      </c>
    </row>
    <row r="919" spans="1:26" x14ac:dyDescent="0.25">
      <c r="A919" s="227" t="s">
        <v>211</v>
      </c>
      <c r="B919" s="29">
        <v>2</v>
      </c>
      <c r="C919" s="301" t="s">
        <v>172</v>
      </c>
      <c r="D919" s="65" t="s">
        <v>227</v>
      </c>
      <c r="E919" s="301" t="s">
        <v>302</v>
      </c>
      <c r="F919" s="155" t="s">
        <v>181</v>
      </c>
      <c r="G919" s="303" t="s">
        <v>182</v>
      </c>
      <c r="H919" s="299" t="s">
        <v>427</v>
      </c>
      <c r="I919" s="299" t="s">
        <v>426</v>
      </c>
      <c r="J919" s="46" t="s">
        <v>197</v>
      </c>
      <c r="K919" s="261" t="s">
        <v>171</v>
      </c>
      <c r="L919" s="155" t="s">
        <v>180</v>
      </c>
      <c r="M919" s="387" t="s">
        <v>425</v>
      </c>
      <c r="N919" s="43" t="s">
        <v>95</v>
      </c>
      <c r="O919" s="183" t="s">
        <v>273</v>
      </c>
      <c r="P919" s="261" t="s">
        <v>169</v>
      </c>
      <c r="Q919" s="262" t="s">
        <v>179</v>
      </c>
      <c r="R919" s="302" t="s">
        <v>167</v>
      </c>
      <c r="S919" s="395" t="s">
        <v>413</v>
      </c>
      <c r="T919" s="37"/>
      <c r="U919" s="37"/>
      <c r="V919" s="37"/>
      <c r="W919" s="291" t="s">
        <v>389</v>
      </c>
      <c r="X919" s="291" t="s">
        <v>367</v>
      </c>
      <c r="Y919" s="291" t="s">
        <v>394</v>
      </c>
      <c r="Z919" s="29">
        <v>2</v>
      </c>
    </row>
    <row r="920" spans="1:26" x14ac:dyDescent="0.25">
      <c r="A920" s="227" t="s">
        <v>211</v>
      </c>
      <c r="B920" s="29">
        <v>3</v>
      </c>
      <c r="C920" s="65" t="s">
        <v>227</v>
      </c>
      <c r="D920" s="301" t="s">
        <v>172</v>
      </c>
      <c r="E920" s="306" t="s">
        <v>142</v>
      </c>
      <c r="F920" s="262" t="s">
        <v>175</v>
      </c>
      <c r="G920" s="262" t="s">
        <v>178</v>
      </c>
      <c r="H920" s="261" t="s">
        <v>168</v>
      </c>
      <c r="I920" s="387" t="s">
        <v>425</v>
      </c>
      <c r="J920" s="302" t="s">
        <v>170</v>
      </c>
      <c r="K920" s="155" t="s">
        <v>181</v>
      </c>
      <c r="L920" s="43" t="s">
        <v>95</v>
      </c>
      <c r="M920" s="306" t="s">
        <v>141</v>
      </c>
      <c r="N920" s="183" t="s">
        <v>273</v>
      </c>
      <c r="O920" s="292" t="s">
        <v>386</v>
      </c>
      <c r="P920" s="292" t="s">
        <v>394</v>
      </c>
      <c r="Q920" s="46" t="s">
        <v>163</v>
      </c>
      <c r="R920" s="155" t="s">
        <v>180</v>
      </c>
      <c r="S920" s="297" t="s">
        <v>455</v>
      </c>
      <c r="T920" s="37"/>
      <c r="U920" s="37"/>
      <c r="V920" s="290" t="s">
        <v>435</v>
      </c>
      <c r="W920" s="37"/>
      <c r="X920" s="37"/>
      <c r="Y920" s="37"/>
      <c r="Z920" s="29">
        <v>3</v>
      </c>
    </row>
    <row r="921" spans="1:26" x14ac:dyDescent="0.25">
      <c r="A921" s="227" t="s">
        <v>211</v>
      </c>
      <c r="B921" s="29">
        <v>4</v>
      </c>
      <c r="C921" s="303" t="s">
        <v>30</v>
      </c>
      <c r="D921" s="301" t="s">
        <v>173</v>
      </c>
      <c r="E921" s="65" t="s">
        <v>227</v>
      </c>
      <c r="F921" s="301" t="s">
        <v>174</v>
      </c>
      <c r="G921" s="262" t="s">
        <v>179</v>
      </c>
      <c r="H921" s="303" t="s">
        <v>182</v>
      </c>
      <c r="I921" s="306" t="s">
        <v>141</v>
      </c>
      <c r="J921" s="261" t="s">
        <v>171</v>
      </c>
      <c r="K921" s="288" t="s">
        <v>428</v>
      </c>
      <c r="L921" s="46" t="s">
        <v>196</v>
      </c>
      <c r="M921" s="291" t="s">
        <v>407</v>
      </c>
      <c r="N921" s="291" t="s">
        <v>394</v>
      </c>
      <c r="O921" s="293" t="s">
        <v>365</v>
      </c>
      <c r="P921" s="155" t="s">
        <v>181</v>
      </c>
      <c r="Q921" s="382" t="s">
        <v>449</v>
      </c>
      <c r="R921" s="299" t="s">
        <v>426</v>
      </c>
      <c r="S921" s="306" t="s">
        <v>142</v>
      </c>
      <c r="T921" s="37"/>
      <c r="U921" s="37"/>
      <c r="V921" s="37"/>
      <c r="W921" s="37"/>
      <c r="X921" s="37"/>
      <c r="Y921" s="37"/>
      <c r="Z921" s="29">
        <v>4</v>
      </c>
    </row>
    <row r="922" spans="1:26" x14ac:dyDescent="0.25">
      <c r="A922" s="227" t="s">
        <v>211</v>
      </c>
      <c r="B922" s="29">
        <v>5</v>
      </c>
      <c r="C922" s="291" t="s">
        <v>364</v>
      </c>
      <c r="D922" s="291" t="s">
        <v>404</v>
      </c>
      <c r="E922" s="290" t="s">
        <v>367</v>
      </c>
      <c r="F922" s="299" t="s">
        <v>427</v>
      </c>
      <c r="G922" s="302" t="s">
        <v>166</v>
      </c>
      <c r="H922" s="262" t="s">
        <v>178</v>
      </c>
      <c r="I922" s="261" t="s">
        <v>170</v>
      </c>
      <c r="J922" s="155" t="s">
        <v>180</v>
      </c>
      <c r="K922" s="306" t="s">
        <v>141</v>
      </c>
      <c r="L922" s="261" t="s">
        <v>167</v>
      </c>
      <c r="M922" s="303" t="s">
        <v>182</v>
      </c>
      <c r="N922" s="387" t="s">
        <v>425</v>
      </c>
      <c r="O922" s="155" t="s">
        <v>181</v>
      </c>
      <c r="P922" s="294" t="s">
        <v>310</v>
      </c>
      <c r="Q922" s="381" t="s">
        <v>451</v>
      </c>
      <c r="R922" s="262" t="s">
        <v>174</v>
      </c>
      <c r="S922" s="43" t="s">
        <v>95</v>
      </c>
      <c r="T922" s="37"/>
      <c r="U922" s="37"/>
      <c r="V922" s="37"/>
      <c r="W922" s="37"/>
      <c r="X922" s="37"/>
      <c r="Y922" s="37"/>
      <c r="Z922" s="29">
        <v>5</v>
      </c>
    </row>
    <row r="923" spans="1:26" x14ac:dyDescent="0.25">
      <c r="A923" s="227" t="s">
        <v>211</v>
      </c>
      <c r="B923" s="29">
        <v>6</v>
      </c>
      <c r="C923" s="306" t="s">
        <v>142</v>
      </c>
      <c r="D923" s="303" t="s">
        <v>30</v>
      </c>
      <c r="E923" s="303" t="s">
        <v>182</v>
      </c>
      <c r="F923" s="276" t="s">
        <v>300</v>
      </c>
      <c r="G923" s="302" t="s">
        <v>164</v>
      </c>
      <c r="H923" s="262" t="s">
        <v>179</v>
      </c>
      <c r="I923" s="261" t="s">
        <v>171</v>
      </c>
      <c r="J923" s="387" t="s">
        <v>425</v>
      </c>
      <c r="K923" s="299" t="s">
        <v>426</v>
      </c>
      <c r="L923" s="290" t="s">
        <v>204</v>
      </c>
      <c r="M923" s="288" t="s">
        <v>428</v>
      </c>
      <c r="N923" s="261" t="s">
        <v>169</v>
      </c>
      <c r="O923" s="301" t="s">
        <v>302</v>
      </c>
      <c r="P923" s="294" t="s">
        <v>64</v>
      </c>
      <c r="Q923" s="393" t="s">
        <v>476</v>
      </c>
      <c r="R923" s="262" t="s">
        <v>175</v>
      </c>
      <c r="S923" s="155" t="s">
        <v>181</v>
      </c>
      <c r="T923" s="65"/>
      <c r="U923" s="65"/>
      <c r="V923" s="65"/>
      <c r="W923" s="65"/>
      <c r="X923" s="65"/>
      <c r="Y923" s="65"/>
      <c r="Z923" s="29">
        <v>6</v>
      </c>
    </row>
    <row r="924" spans="1:26" x14ac:dyDescent="0.25">
      <c r="A924" s="227" t="s">
        <v>211</v>
      </c>
      <c r="B924" s="29">
        <v>7</v>
      </c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380" t="s">
        <v>92</v>
      </c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29">
        <v>7</v>
      </c>
    </row>
    <row r="925" spans="1:26" x14ac:dyDescent="0.25">
      <c r="A925" s="228" t="s">
        <v>212</v>
      </c>
      <c r="B925" s="29">
        <v>1</v>
      </c>
      <c r="C925" s="295" t="s">
        <v>339</v>
      </c>
      <c r="D925" s="301" t="s">
        <v>173</v>
      </c>
      <c r="E925" s="261" t="s">
        <v>167</v>
      </c>
      <c r="F925" s="302" t="s">
        <v>170</v>
      </c>
      <c r="G925" s="303" t="s">
        <v>182</v>
      </c>
      <c r="H925" s="48" t="s">
        <v>199</v>
      </c>
      <c r="I925" s="262" t="s">
        <v>178</v>
      </c>
      <c r="J925" s="299" t="s">
        <v>426</v>
      </c>
      <c r="K925" s="276" t="s">
        <v>300</v>
      </c>
      <c r="L925" s="262" t="s">
        <v>174</v>
      </c>
      <c r="M925" s="299" t="s">
        <v>427</v>
      </c>
      <c r="N925" s="301" t="s">
        <v>303</v>
      </c>
      <c r="O925" s="183" t="s">
        <v>273</v>
      </c>
      <c r="P925" s="155" t="s">
        <v>181</v>
      </c>
      <c r="Q925" s="382" t="s">
        <v>449</v>
      </c>
      <c r="R925" s="394" t="s">
        <v>350</v>
      </c>
      <c r="S925" s="290" t="s">
        <v>204</v>
      </c>
      <c r="T925" s="51"/>
      <c r="U925" s="51"/>
      <c r="V925" s="51"/>
      <c r="W925" s="51"/>
      <c r="X925" s="51"/>
      <c r="Y925" s="51"/>
      <c r="Z925" s="29">
        <v>1</v>
      </c>
    </row>
    <row r="926" spans="1:26" x14ac:dyDescent="0.25">
      <c r="A926" s="228" t="s">
        <v>212</v>
      </c>
      <c r="B926" s="29">
        <v>2</v>
      </c>
      <c r="C926" s="261" t="s">
        <v>170</v>
      </c>
      <c r="D926" s="301" t="s">
        <v>172</v>
      </c>
      <c r="E926" s="261" t="s">
        <v>165</v>
      </c>
      <c r="F926" s="306" t="s">
        <v>141</v>
      </c>
      <c r="G926" s="46" t="s">
        <v>196</v>
      </c>
      <c r="H926" s="303" t="s">
        <v>182</v>
      </c>
      <c r="I926" s="262" t="s">
        <v>179</v>
      </c>
      <c r="J926" s="155" t="s">
        <v>180</v>
      </c>
      <c r="K926" s="299" t="s">
        <v>426</v>
      </c>
      <c r="L926" s="301" t="s">
        <v>175</v>
      </c>
      <c r="M926" s="288" t="s">
        <v>428</v>
      </c>
      <c r="N926" s="301" t="s">
        <v>302</v>
      </c>
      <c r="O926" s="155" t="s">
        <v>181</v>
      </c>
      <c r="P926" s="387" t="s">
        <v>425</v>
      </c>
      <c r="Q926" s="306" t="s">
        <v>142</v>
      </c>
      <c r="R926" s="394" t="s">
        <v>349</v>
      </c>
      <c r="S926" s="261" t="s">
        <v>168</v>
      </c>
      <c r="T926" s="291" t="s">
        <v>389</v>
      </c>
      <c r="U926" s="291" t="s">
        <v>366</v>
      </c>
      <c r="V926" s="51"/>
      <c r="W926" s="51"/>
      <c r="X926" s="51"/>
      <c r="Y926" s="51"/>
      <c r="Z926" s="29">
        <v>2</v>
      </c>
    </row>
    <row r="927" spans="1:26" x14ac:dyDescent="0.25">
      <c r="A927" s="228" t="s">
        <v>212</v>
      </c>
      <c r="B927" s="29">
        <v>3</v>
      </c>
      <c r="C927" s="261" t="s">
        <v>171</v>
      </c>
      <c r="D927" s="295" t="s">
        <v>339</v>
      </c>
      <c r="E927" s="301" t="s">
        <v>302</v>
      </c>
      <c r="F927" s="155" t="s">
        <v>181</v>
      </c>
      <c r="G927" s="291" t="s">
        <v>394</v>
      </c>
      <c r="H927" s="291" t="s">
        <v>158</v>
      </c>
      <c r="I927" s="183" t="s">
        <v>273</v>
      </c>
      <c r="J927" s="293" t="s">
        <v>365</v>
      </c>
      <c r="K927" s="46" t="s">
        <v>197</v>
      </c>
      <c r="L927" s="155" t="s">
        <v>180</v>
      </c>
      <c r="M927" s="302" t="s">
        <v>166</v>
      </c>
      <c r="N927" s="387" t="s">
        <v>425</v>
      </c>
      <c r="O927" s="46" t="s">
        <v>196</v>
      </c>
      <c r="P927" s="262" t="s">
        <v>175</v>
      </c>
      <c r="Q927" s="261" t="s">
        <v>167</v>
      </c>
      <c r="R927" s="299" t="s">
        <v>426</v>
      </c>
      <c r="S927" s="261" t="s">
        <v>169</v>
      </c>
      <c r="T927" s="37"/>
      <c r="U927" s="37"/>
      <c r="V927" s="37"/>
      <c r="W927" s="37"/>
      <c r="X927" s="37"/>
      <c r="Y927" s="37"/>
      <c r="Z927" s="29">
        <v>3</v>
      </c>
    </row>
    <row r="928" spans="1:26" x14ac:dyDescent="0.25">
      <c r="A928" s="228" t="s">
        <v>212</v>
      </c>
      <c r="B928" s="29">
        <v>4</v>
      </c>
      <c r="C928" s="301" t="s">
        <v>172</v>
      </c>
      <c r="D928" s="303" t="s">
        <v>30</v>
      </c>
      <c r="E928" s="301" t="s">
        <v>303</v>
      </c>
      <c r="F928" s="261" t="s">
        <v>171</v>
      </c>
      <c r="G928" s="306" t="s">
        <v>143</v>
      </c>
      <c r="H928" s="262" t="s">
        <v>178</v>
      </c>
      <c r="I928" s="292" t="s">
        <v>392</v>
      </c>
      <c r="J928" s="292" t="s">
        <v>283</v>
      </c>
      <c r="K928" s="292" t="s">
        <v>393</v>
      </c>
      <c r="L928" s="183" t="s">
        <v>273</v>
      </c>
      <c r="M928" s="303" t="s">
        <v>182</v>
      </c>
      <c r="N928" s="261" t="s">
        <v>168</v>
      </c>
      <c r="O928" s="387" t="s">
        <v>425</v>
      </c>
      <c r="P928" s="262" t="s">
        <v>174</v>
      </c>
      <c r="Q928" s="261" t="s">
        <v>165</v>
      </c>
      <c r="R928" s="155" t="s">
        <v>180</v>
      </c>
      <c r="S928" s="155" t="s">
        <v>181</v>
      </c>
      <c r="T928" s="37"/>
      <c r="U928" s="37"/>
      <c r="V928" s="37"/>
      <c r="W928" s="37"/>
      <c r="X928" s="37"/>
      <c r="Y928" s="37"/>
      <c r="Z928" s="29">
        <v>4</v>
      </c>
    </row>
    <row r="929" spans="1:26" x14ac:dyDescent="0.25">
      <c r="A929" s="228" t="s">
        <v>212</v>
      </c>
      <c r="B929" s="29">
        <v>5</v>
      </c>
      <c r="C929" s="301" t="s">
        <v>173</v>
      </c>
      <c r="D929" s="261" t="s">
        <v>165</v>
      </c>
      <c r="E929" s="303" t="s">
        <v>182</v>
      </c>
      <c r="F929" s="262" t="s">
        <v>174</v>
      </c>
      <c r="G929" s="262" t="s">
        <v>178</v>
      </c>
      <c r="H929" s="261" t="s">
        <v>169</v>
      </c>
      <c r="I929" s="46" t="s">
        <v>196</v>
      </c>
      <c r="J929" s="306" t="s">
        <v>143</v>
      </c>
      <c r="K929" s="155" t="s">
        <v>181</v>
      </c>
      <c r="L929" s="387" t="s">
        <v>425</v>
      </c>
      <c r="M929" s="306" t="s">
        <v>141</v>
      </c>
      <c r="N929" s="155" t="s">
        <v>180</v>
      </c>
      <c r="O929" s="301" t="s">
        <v>303</v>
      </c>
      <c r="P929" s="289" t="s">
        <v>438</v>
      </c>
      <c r="Q929" s="291" t="s">
        <v>391</v>
      </c>
      <c r="R929" s="291" t="s">
        <v>367</v>
      </c>
      <c r="S929" s="380" t="s">
        <v>452</v>
      </c>
      <c r="T929" s="37"/>
      <c r="U929" s="37"/>
      <c r="V929" s="37"/>
      <c r="W929" s="37"/>
      <c r="X929" s="37"/>
      <c r="Y929" s="37"/>
      <c r="Z929" s="29">
        <v>5</v>
      </c>
    </row>
    <row r="930" spans="1:26" x14ac:dyDescent="0.25">
      <c r="A930" s="228" t="s">
        <v>212</v>
      </c>
      <c r="B930" s="29">
        <v>6</v>
      </c>
      <c r="C930" s="303" t="s">
        <v>30</v>
      </c>
      <c r="D930" s="261" t="s">
        <v>167</v>
      </c>
      <c r="E930" s="295" t="s">
        <v>339</v>
      </c>
      <c r="F930" s="262" t="s">
        <v>175</v>
      </c>
      <c r="G930" s="302" t="s">
        <v>166</v>
      </c>
      <c r="H930" s="261" t="s">
        <v>168</v>
      </c>
      <c r="I930" s="155" t="s">
        <v>181</v>
      </c>
      <c r="J930" s="262" t="s">
        <v>179</v>
      </c>
      <c r="K930" s="301" t="s">
        <v>176</v>
      </c>
      <c r="L930" s="306" t="s">
        <v>141</v>
      </c>
      <c r="M930" s="387" t="s">
        <v>425</v>
      </c>
      <c r="N930" s="299" t="s">
        <v>427</v>
      </c>
      <c r="O930" s="291" t="s">
        <v>385</v>
      </c>
      <c r="P930" s="291" t="s">
        <v>394</v>
      </c>
      <c r="Q930" s="392" t="s">
        <v>446</v>
      </c>
      <c r="R930" s="306" t="s">
        <v>142</v>
      </c>
      <c r="S930" s="46" t="s">
        <v>163</v>
      </c>
      <c r="T930" s="65"/>
      <c r="U930" s="65"/>
      <c r="V930" s="65"/>
      <c r="W930" s="65"/>
      <c r="X930" s="65"/>
      <c r="Y930" s="65"/>
      <c r="Z930" s="29">
        <v>6</v>
      </c>
    </row>
    <row r="931" spans="1:26" x14ac:dyDescent="0.25">
      <c r="A931" s="228" t="s">
        <v>212</v>
      </c>
      <c r="B931" s="29">
        <v>7</v>
      </c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48" t="s">
        <v>199</v>
      </c>
      <c r="O931" s="65"/>
      <c r="P931" s="48" t="s">
        <v>198</v>
      </c>
      <c r="Q931" s="65"/>
      <c r="R931" s="65"/>
      <c r="S931" s="65"/>
      <c r="T931" s="65"/>
      <c r="U931" s="65"/>
      <c r="V931" s="65"/>
      <c r="W931" s="65"/>
      <c r="X931" s="65"/>
      <c r="Y931" s="65"/>
      <c r="Z931" s="29">
        <v>7</v>
      </c>
    </row>
    <row r="932" spans="1:26" x14ac:dyDescent="0.25">
      <c r="A932" s="229" t="s">
        <v>213</v>
      </c>
      <c r="B932" s="29">
        <v>1</v>
      </c>
      <c r="C932" s="306" t="s">
        <v>142</v>
      </c>
      <c r="D932" s="301" t="s">
        <v>172</v>
      </c>
      <c r="E932" s="43" t="s">
        <v>96</v>
      </c>
      <c r="F932" s="65" t="s">
        <v>227</v>
      </c>
      <c r="G932" s="293" t="s">
        <v>371</v>
      </c>
      <c r="H932" s="306" t="s">
        <v>143</v>
      </c>
      <c r="I932" s="48" t="s">
        <v>198</v>
      </c>
      <c r="J932" s="46" t="s">
        <v>197</v>
      </c>
      <c r="K932" s="155" t="s">
        <v>181</v>
      </c>
      <c r="L932" s="306" t="s">
        <v>141</v>
      </c>
      <c r="M932" s="303" t="s">
        <v>182</v>
      </c>
      <c r="N932" s="301" t="s">
        <v>302</v>
      </c>
      <c r="O932" s="299" t="s">
        <v>427</v>
      </c>
      <c r="P932" s="262" t="s">
        <v>174</v>
      </c>
      <c r="Q932" s="381" t="s">
        <v>451</v>
      </c>
      <c r="R932" s="155" t="s">
        <v>180</v>
      </c>
      <c r="S932" s="34" t="s">
        <v>91</v>
      </c>
      <c r="T932" s="291" t="s">
        <v>389</v>
      </c>
      <c r="U932" s="291" t="s">
        <v>366</v>
      </c>
      <c r="V932" s="37"/>
      <c r="W932" s="37"/>
      <c r="X932" s="37"/>
      <c r="Y932" s="37"/>
      <c r="Z932" s="29">
        <v>1</v>
      </c>
    </row>
    <row r="933" spans="1:26" x14ac:dyDescent="0.25">
      <c r="A933" s="229" t="s">
        <v>213</v>
      </c>
      <c r="B933" s="29">
        <v>2</v>
      </c>
      <c r="C933" s="48" t="s">
        <v>198</v>
      </c>
      <c r="D933" s="303" t="s">
        <v>30</v>
      </c>
      <c r="E933" s="303" t="s">
        <v>182</v>
      </c>
      <c r="F933" s="65" t="s">
        <v>227</v>
      </c>
      <c r="G933" s="292" t="s">
        <v>293</v>
      </c>
      <c r="H933" s="292" t="s">
        <v>158</v>
      </c>
      <c r="I933" s="262" t="s">
        <v>178</v>
      </c>
      <c r="J933" s="276" t="s">
        <v>300</v>
      </c>
      <c r="K933" s="48" t="s">
        <v>199</v>
      </c>
      <c r="L933" s="155" t="s">
        <v>180</v>
      </c>
      <c r="M933" s="302" t="s">
        <v>164</v>
      </c>
      <c r="N933" s="299" t="s">
        <v>427</v>
      </c>
      <c r="O933" s="306" t="s">
        <v>142</v>
      </c>
      <c r="P933" s="262" t="s">
        <v>175</v>
      </c>
      <c r="Q933" s="380" t="s">
        <v>452</v>
      </c>
      <c r="R933" s="387" t="s">
        <v>425</v>
      </c>
      <c r="S933" s="155" t="s">
        <v>181</v>
      </c>
      <c r="T933" s="37"/>
      <c r="U933" s="37"/>
      <c r="V933" s="290" t="s">
        <v>435</v>
      </c>
      <c r="W933" s="37"/>
      <c r="X933" s="37"/>
      <c r="Y933" s="37"/>
      <c r="Z933" s="29">
        <v>2</v>
      </c>
    </row>
    <row r="934" spans="1:26" x14ac:dyDescent="0.25">
      <c r="A934" s="229" t="s">
        <v>213</v>
      </c>
      <c r="B934" s="29">
        <v>3</v>
      </c>
      <c r="C934" s="303" t="s">
        <v>30</v>
      </c>
      <c r="D934" s="306" t="s">
        <v>142</v>
      </c>
      <c r="E934" s="308" t="s">
        <v>432</v>
      </c>
      <c r="F934" s="293" t="s">
        <v>440</v>
      </c>
      <c r="G934" s="48" t="s">
        <v>198</v>
      </c>
      <c r="H934" s="303" t="s">
        <v>182</v>
      </c>
      <c r="I934" s="262" t="s">
        <v>179</v>
      </c>
      <c r="J934" s="155" t="s">
        <v>180</v>
      </c>
      <c r="K934" s="306" t="s">
        <v>141</v>
      </c>
      <c r="L934" s="299" t="s">
        <v>426</v>
      </c>
      <c r="M934" s="65" t="s">
        <v>227</v>
      </c>
      <c r="N934" s="46" t="s">
        <v>197</v>
      </c>
      <c r="O934" s="301" t="s">
        <v>302</v>
      </c>
      <c r="P934" s="155" t="s">
        <v>181</v>
      </c>
      <c r="Q934" s="43" t="s">
        <v>95</v>
      </c>
      <c r="R934" s="183" t="s">
        <v>273</v>
      </c>
      <c r="S934" s="387" t="s">
        <v>425</v>
      </c>
      <c r="T934" s="37"/>
      <c r="U934" s="37"/>
      <c r="V934" s="37"/>
      <c r="W934" s="291" t="s">
        <v>389</v>
      </c>
      <c r="X934" s="291" t="s">
        <v>367</v>
      </c>
      <c r="Y934" s="291" t="s">
        <v>394</v>
      </c>
      <c r="Z934" s="29">
        <v>3</v>
      </c>
    </row>
    <row r="935" spans="1:26" x14ac:dyDescent="0.25">
      <c r="A935" s="229" t="s">
        <v>213</v>
      </c>
      <c r="B935" s="29">
        <v>4</v>
      </c>
      <c r="C935" s="291" t="s">
        <v>364</v>
      </c>
      <c r="D935" s="291" t="s">
        <v>404</v>
      </c>
      <c r="E935" s="290" t="s">
        <v>367</v>
      </c>
      <c r="F935" s="46" t="s">
        <v>196</v>
      </c>
      <c r="G935" s="303" t="s">
        <v>182</v>
      </c>
      <c r="H935" s="294" t="s">
        <v>64</v>
      </c>
      <c r="I935" s="155" t="s">
        <v>181</v>
      </c>
      <c r="J935" s="262" t="s">
        <v>178</v>
      </c>
      <c r="K935" s="301" t="s">
        <v>177</v>
      </c>
      <c r="L935" s="262" t="s">
        <v>174</v>
      </c>
      <c r="M935" s="299" t="s">
        <v>427</v>
      </c>
      <c r="N935" s="306" t="s">
        <v>141</v>
      </c>
      <c r="O935" s="301" t="s">
        <v>303</v>
      </c>
      <c r="P935" s="306" t="s">
        <v>142</v>
      </c>
      <c r="Q935" s="382" t="s">
        <v>449</v>
      </c>
      <c r="R935" s="66" t="s">
        <v>103</v>
      </c>
      <c r="S935" s="381" t="s">
        <v>453</v>
      </c>
      <c r="T935" s="37"/>
      <c r="U935" s="37"/>
      <c r="V935" s="37"/>
      <c r="W935" s="37"/>
      <c r="X935" s="37"/>
      <c r="Y935" s="37"/>
      <c r="Z935" s="29">
        <v>4</v>
      </c>
    </row>
    <row r="936" spans="1:26" x14ac:dyDescent="0.25">
      <c r="A936" s="229" t="s">
        <v>213</v>
      </c>
      <c r="B936" s="29">
        <v>5</v>
      </c>
      <c r="C936" s="301" t="s">
        <v>172</v>
      </c>
      <c r="D936" s="308" t="s">
        <v>432</v>
      </c>
      <c r="E936" s="301" t="s">
        <v>302</v>
      </c>
      <c r="F936" s="292" t="s">
        <v>441</v>
      </c>
      <c r="G936" s="306" t="s">
        <v>143</v>
      </c>
      <c r="H936" s="65" t="s">
        <v>227</v>
      </c>
      <c r="I936" s="276" t="s">
        <v>300</v>
      </c>
      <c r="J936" s="262" t="s">
        <v>179</v>
      </c>
      <c r="K936" s="387" t="s">
        <v>425</v>
      </c>
      <c r="L936" s="46" t="s">
        <v>196</v>
      </c>
      <c r="M936" s="301" t="s">
        <v>174</v>
      </c>
      <c r="N936" s="183" t="s">
        <v>273</v>
      </c>
      <c r="O936" s="155" t="s">
        <v>181</v>
      </c>
      <c r="P936" s="299" t="s">
        <v>427</v>
      </c>
      <c r="Q936" s="381" t="s">
        <v>477</v>
      </c>
      <c r="R936" s="43" t="s">
        <v>95</v>
      </c>
      <c r="S936" s="306" t="s">
        <v>142</v>
      </c>
      <c r="T936" s="37"/>
      <c r="U936" s="37"/>
      <c r="V936" s="37"/>
      <c r="W936" s="37"/>
      <c r="X936" s="37"/>
      <c r="Y936" s="37"/>
      <c r="Z936" s="29">
        <v>5</v>
      </c>
    </row>
    <row r="937" spans="1:26" x14ac:dyDescent="0.25">
      <c r="A937" s="229" t="s">
        <v>213</v>
      </c>
      <c r="B937" s="29">
        <v>6</v>
      </c>
      <c r="C937" s="65"/>
      <c r="D937" s="65"/>
      <c r="E937" s="65"/>
      <c r="F937" s="155" t="s">
        <v>181</v>
      </c>
      <c r="G937" s="276" t="s">
        <v>300</v>
      </c>
      <c r="H937" s="294" t="s">
        <v>310</v>
      </c>
      <c r="I937" s="291" t="s">
        <v>392</v>
      </c>
      <c r="J937" s="291" t="s">
        <v>437</v>
      </c>
      <c r="K937" s="291" t="s">
        <v>393</v>
      </c>
      <c r="L937" s="183" t="s">
        <v>273</v>
      </c>
      <c r="M937" s="301" t="s">
        <v>175</v>
      </c>
      <c r="N937" s="155" t="s">
        <v>180</v>
      </c>
      <c r="O937" s="387" t="s">
        <v>425</v>
      </c>
      <c r="P937" s="43" t="s">
        <v>95</v>
      </c>
      <c r="Q937" s="46" t="s">
        <v>163</v>
      </c>
      <c r="R937" s="65"/>
      <c r="S937" s="381" t="s">
        <v>93</v>
      </c>
      <c r="T937" s="65"/>
      <c r="U937" s="65"/>
      <c r="V937" s="65"/>
      <c r="W937" s="65"/>
      <c r="X937" s="65"/>
      <c r="Y937" s="65"/>
      <c r="Z937" s="29">
        <v>6</v>
      </c>
    </row>
    <row r="938" spans="1:26" x14ac:dyDescent="0.25">
      <c r="A938" s="229" t="s">
        <v>213</v>
      </c>
      <c r="B938" s="29">
        <v>7</v>
      </c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48" t="s">
        <v>199</v>
      </c>
      <c r="N938" s="65"/>
      <c r="O938" s="48" t="s">
        <v>198</v>
      </c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29">
        <v>7</v>
      </c>
    </row>
    <row r="939" spans="1:26" x14ac:dyDescent="0.25">
      <c r="A939" s="230" t="s">
        <v>214</v>
      </c>
      <c r="B939" s="29">
        <v>1</v>
      </c>
      <c r="C939" s="303" t="s">
        <v>30</v>
      </c>
      <c r="D939" s="43" t="s">
        <v>96</v>
      </c>
      <c r="E939" s="307" t="s">
        <v>431</v>
      </c>
      <c r="F939" s="262" t="s">
        <v>174</v>
      </c>
      <c r="G939" s="65" t="s">
        <v>227</v>
      </c>
      <c r="H939" s="301" t="s">
        <v>178</v>
      </c>
      <c r="I939" s="261" t="s">
        <v>170</v>
      </c>
      <c r="J939" s="387" t="s">
        <v>425</v>
      </c>
      <c r="K939" s="46" t="s">
        <v>197</v>
      </c>
      <c r="L939" s="155" t="s">
        <v>180</v>
      </c>
      <c r="M939" s="293" t="s">
        <v>283</v>
      </c>
      <c r="N939" s="306" t="s">
        <v>141</v>
      </c>
      <c r="O939" s="289" t="s">
        <v>438</v>
      </c>
      <c r="P939" s="46" t="s">
        <v>196</v>
      </c>
      <c r="Q939" s="380" t="s">
        <v>452</v>
      </c>
      <c r="R939" s="261" t="s">
        <v>165</v>
      </c>
      <c r="S939" s="155" t="s">
        <v>181</v>
      </c>
      <c r="T939" s="37"/>
      <c r="U939" s="37"/>
      <c r="V939" s="37"/>
      <c r="W939" s="37"/>
      <c r="X939" s="37"/>
      <c r="Y939" s="37"/>
      <c r="Z939" s="29">
        <v>1</v>
      </c>
    </row>
    <row r="940" spans="1:26" x14ac:dyDescent="0.25">
      <c r="A940" s="230" t="s">
        <v>214</v>
      </c>
      <c r="B940" s="29">
        <v>2</v>
      </c>
      <c r="C940" s="43" t="s">
        <v>96</v>
      </c>
      <c r="D940" s="303" t="s">
        <v>30</v>
      </c>
      <c r="E940" s="303" t="s">
        <v>182</v>
      </c>
      <c r="F940" s="261" t="s">
        <v>170</v>
      </c>
      <c r="G940" s="65" t="s">
        <v>227</v>
      </c>
      <c r="H940" s="262" t="s">
        <v>179</v>
      </c>
      <c r="I940" s="46" t="s">
        <v>196</v>
      </c>
      <c r="J940" s="183" t="s">
        <v>273</v>
      </c>
      <c r="K940" s="301" t="s">
        <v>176</v>
      </c>
      <c r="L940" s="299" t="s">
        <v>426</v>
      </c>
      <c r="M940" s="292" t="s">
        <v>443</v>
      </c>
      <c r="N940" s="292" t="s">
        <v>394</v>
      </c>
      <c r="O940" s="306" t="s">
        <v>142</v>
      </c>
      <c r="P940" s="155" t="s">
        <v>181</v>
      </c>
      <c r="Q940" s="382" t="s">
        <v>449</v>
      </c>
      <c r="R940" s="301" t="s">
        <v>174</v>
      </c>
      <c r="S940" s="290" t="s">
        <v>204</v>
      </c>
      <c r="T940" s="37"/>
      <c r="U940" s="37"/>
      <c r="V940" s="37"/>
      <c r="W940" s="37"/>
      <c r="X940" s="37"/>
      <c r="Y940" s="37"/>
      <c r="Z940" s="29">
        <v>2</v>
      </c>
    </row>
    <row r="941" spans="1:26" x14ac:dyDescent="0.25">
      <c r="A941" s="230" t="s">
        <v>214</v>
      </c>
      <c r="B941" s="29">
        <v>3</v>
      </c>
      <c r="C941" s="261" t="s">
        <v>170</v>
      </c>
      <c r="D941" s="307" t="s">
        <v>431</v>
      </c>
      <c r="E941" s="261" t="s">
        <v>167</v>
      </c>
      <c r="F941" s="155" t="s">
        <v>181</v>
      </c>
      <c r="G941" s="301" t="s">
        <v>178</v>
      </c>
      <c r="H941" s="303" t="s">
        <v>182</v>
      </c>
      <c r="I941" s="387" t="s">
        <v>425</v>
      </c>
      <c r="J941" s="65" t="s">
        <v>227</v>
      </c>
      <c r="K941" s="301" t="s">
        <v>177</v>
      </c>
      <c r="L941" s="293" t="s">
        <v>282</v>
      </c>
      <c r="M941" s="43" t="s">
        <v>95</v>
      </c>
      <c r="N941" s="155" t="s">
        <v>180</v>
      </c>
      <c r="O941" s="291" t="s">
        <v>385</v>
      </c>
      <c r="P941" s="291" t="s">
        <v>394</v>
      </c>
      <c r="Q941" s="306" t="s">
        <v>142</v>
      </c>
      <c r="R941" s="46" t="s">
        <v>163</v>
      </c>
      <c r="S941" s="381" t="s">
        <v>453</v>
      </c>
      <c r="T941" s="37"/>
      <c r="U941" s="37"/>
      <c r="V941" s="37"/>
      <c r="W941" s="37"/>
      <c r="X941" s="37"/>
      <c r="Y941" s="37"/>
      <c r="Z941" s="29">
        <v>3</v>
      </c>
    </row>
    <row r="942" spans="1:26" x14ac:dyDescent="0.25">
      <c r="A942" s="230" t="s">
        <v>214</v>
      </c>
      <c r="B942" s="29">
        <v>4</v>
      </c>
      <c r="C942" s="46" t="s">
        <v>196</v>
      </c>
      <c r="D942" s="261" t="s">
        <v>167</v>
      </c>
      <c r="E942" s="306" t="s">
        <v>142</v>
      </c>
      <c r="F942" s="306" t="s">
        <v>141</v>
      </c>
      <c r="G942" s="291" t="s">
        <v>394</v>
      </c>
      <c r="H942" s="291" t="s">
        <v>158</v>
      </c>
      <c r="I942" s="155" t="s">
        <v>181</v>
      </c>
      <c r="J942" s="65" t="s">
        <v>227</v>
      </c>
      <c r="K942" s="261" t="s">
        <v>170</v>
      </c>
      <c r="L942" s="293" t="s">
        <v>397</v>
      </c>
      <c r="M942" s="301" t="s">
        <v>174</v>
      </c>
      <c r="N942" s="43" t="s">
        <v>95</v>
      </c>
      <c r="O942" s="261" t="s">
        <v>168</v>
      </c>
      <c r="P942" s="387" t="s">
        <v>425</v>
      </c>
      <c r="Q942" s="301" t="s">
        <v>178</v>
      </c>
      <c r="R942" s="155" t="s">
        <v>180</v>
      </c>
      <c r="S942" s="380" t="s">
        <v>452</v>
      </c>
      <c r="T942" s="37"/>
      <c r="U942" s="37"/>
      <c r="V942" s="37"/>
      <c r="W942" s="37"/>
      <c r="X942" s="37"/>
      <c r="Y942" s="37"/>
      <c r="Z942" s="29">
        <v>4</v>
      </c>
    </row>
    <row r="943" spans="1:26" x14ac:dyDescent="0.25">
      <c r="A943" s="230" t="s">
        <v>214</v>
      </c>
      <c r="B943" s="29">
        <v>5</v>
      </c>
      <c r="C943" s="291" t="s">
        <v>364</v>
      </c>
      <c r="D943" s="291" t="s">
        <v>404</v>
      </c>
      <c r="E943" s="290" t="s">
        <v>367</v>
      </c>
      <c r="F943" s="48" t="s">
        <v>198</v>
      </c>
      <c r="G943" s="303" t="s">
        <v>182</v>
      </c>
      <c r="H943" s="302" t="s">
        <v>169</v>
      </c>
      <c r="I943" s="306" t="s">
        <v>141</v>
      </c>
      <c r="J943" s="301" t="s">
        <v>178</v>
      </c>
      <c r="K943" s="155" t="s">
        <v>181</v>
      </c>
      <c r="L943" s="302" t="s">
        <v>165</v>
      </c>
      <c r="M943" s="46" t="s">
        <v>197</v>
      </c>
      <c r="N943" s="294" t="s">
        <v>64</v>
      </c>
      <c r="O943" s="43" t="s">
        <v>95</v>
      </c>
      <c r="P943" s="183" t="s">
        <v>273</v>
      </c>
      <c r="Q943" s="383" t="s">
        <v>450</v>
      </c>
      <c r="R943" s="306" t="s">
        <v>142</v>
      </c>
      <c r="S943" s="301" t="s">
        <v>177</v>
      </c>
      <c r="T943" s="65"/>
      <c r="U943" s="65"/>
      <c r="V943" s="65"/>
      <c r="W943" s="65"/>
      <c r="X943" s="65"/>
      <c r="Y943" s="65"/>
      <c r="Z943" s="29">
        <v>5</v>
      </c>
    </row>
    <row r="944" spans="1:26" x14ac:dyDescent="0.25">
      <c r="A944" s="230" t="s">
        <v>214</v>
      </c>
      <c r="B944" s="29">
        <v>6</v>
      </c>
      <c r="C944" s="65"/>
      <c r="D944" s="65"/>
      <c r="E944" s="65"/>
      <c r="F944" s="290" t="s">
        <v>436</v>
      </c>
      <c r="G944" s="262" t="s">
        <v>179</v>
      </c>
      <c r="H944" s="46" t="s">
        <v>197</v>
      </c>
      <c r="I944" s="299" t="s">
        <v>426</v>
      </c>
      <c r="J944" s="155" t="s">
        <v>180</v>
      </c>
      <c r="K944" s="387" t="s">
        <v>425</v>
      </c>
      <c r="L944" s="43" t="s">
        <v>95</v>
      </c>
      <c r="M944" s="303" t="s">
        <v>182</v>
      </c>
      <c r="N944" s="294" t="s">
        <v>310</v>
      </c>
      <c r="O944" s="155" t="s">
        <v>181</v>
      </c>
      <c r="P944" s="306" t="s">
        <v>142</v>
      </c>
      <c r="Q944" s="302" t="s">
        <v>165</v>
      </c>
      <c r="R944" s="65"/>
      <c r="S944" s="302" t="s">
        <v>168</v>
      </c>
      <c r="T944" s="65"/>
      <c r="U944" s="65"/>
      <c r="V944" s="65"/>
      <c r="W944" s="65"/>
      <c r="X944" s="65"/>
      <c r="Y944" s="65"/>
      <c r="Z944" s="29">
        <v>6</v>
      </c>
    </row>
    <row r="945" spans="1:26" x14ac:dyDescent="0.25">
      <c r="A945" s="230" t="s">
        <v>214</v>
      </c>
      <c r="B945" s="29">
        <v>7</v>
      </c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383" t="s">
        <v>88</v>
      </c>
      <c r="O945" s="65"/>
      <c r="P945" s="65"/>
      <c r="Q945" s="48" t="s">
        <v>198</v>
      </c>
      <c r="R945" s="65"/>
      <c r="S945" s="308" t="s">
        <v>199</v>
      </c>
      <c r="T945" s="65"/>
      <c r="U945" s="65"/>
      <c r="V945" s="65"/>
      <c r="W945" s="65"/>
      <c r="X945" s="65"/>
      <c r="Y945" s="65"/>
      <c r="Z945" s="29">
        <v>7</v>
      </c>
    </row>
    <row r="946" spans="1:26" x14ac:dyDescent="0.25">
      <c r="A946" s="330" t="s">
        <v>372</v>
      </c>
      <c r="B946" s="29">
        <v>1</v>
      </c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</row>
    <row r="947" spans="1:26" x14ac:dyDescent="0.25">
      <c r="A947" s="330" t="s">
        <v>372</v>
      </c>
      <c r="B947" s="29">
        <v>2</v>
      </c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</row>
  </sheetData>
  <pageMargins left="0.39370078740157483" right="0.39370078740157483" top="0.39370078740157483" bottom="0.3937007874015748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2"/>
  <sheetViews>
    <sheetView topLeftCell="B10" zoomScale="70" zoomScaleNormal="70" workbookViewId="0">
      <selection activeCell="Q9" sqref="Q9"/>
    </sheetView>
  </sheetViews>
  <sheetFormatPr defaultColWidth="9.109375" defaultRowHeight="14.25" customHeight="1" x14ac:dyDescent="0.25"/>
  <cols>
    <col min="1" max="1" width="7.44140625" style="102" customWidth="1"/>
    <col min="2" max="2" width="6.109375" style="102" customWidth="1"/>
    <col min="3" max="15" width="20.88671875" style="102" customWidth="1"/>
    <col min="16" max="16" width="22.109375" style="102" customWidth="1"/>
    <col min="17" max="17" width="22.33203125" style="102" customWidth="1"/>
    <col min="18" max="18" width="22.44140625" style="102" customWidth="1"/>
    <col min="19" max="19" width="24.6640625" style="102" customWidth="1"/>
    <col min="20" max="16384" width="9.109375" style="102"/>
  </cols>
  <sheetData>
    <row r="1" spans="1:19" s="120" customFormat="1" ht="26.25" customHeight="1" x14ac:dyDescent="0.25">
      <c r="R1" s="120" t="s">
        <v>187</v>
      </c>
    </row>
    <row r="2" spans="1:19" s="120" customFormat="1" ht="26.25" customHeight="1" x14ac:dyDescent="0.25">
      <c r="R2" s="120" t="s">
        <v>61</v>
      </c>
    </row>
    <row r="3" spans="1:19" s="120" customFormat="1" ht="26.25" customHeight="1" x14ac:dyDescent="0.25">
      <c r="R3" s="120" t="s">
        <v>62</v>
      </c>
    </row>
    <row r="4" spans="1:19" s="120" customFormat="1" ht="26.25" customHeight="1" x14ac:dyDescent="0.25">
      <c r="R4" s="120" t="s">
        <v>579</v>
      </c>
    </row>
    <row r="5" spans="1:19" s="361" customFormat="1" ht="81" customHeight="1" x14ac:dyDescent="1.05">
      <c r="F5" s="362"/>
      <c r="J5" s="362" t="s">
        <v>70</v>
      </c>
      <c r="K5" s="361" t="s">
        <v>186</v>
      </c>
      <c r="N5" s="362"/>
    </row>
    <row r="6" spans="1:19" s="358" customFormat="1" ht="51" customHeight="1" thickBot="1" x14ac:dyDescent="0.3">
      <c r="A6" s="357"/>
      <c r="B6" s="357"/>
      <c r="C6" s="357"/>
      <c r="D6" s="357"/>
      <c r="F6" s="359"/>
      <c r="G6" s="360"/>
      <c r="H6" s="357"/>
      <c r="I6" s="357"/>
      <c r="J6" s="359" t="s">
        <v>554</v>
      </c>
      <c r="K6" s="360" t="s">
        <v>494</v>
      </c>
      <c r="L6" s="357"/>
      <c r="M6" s="357"/>
      <c r="N6" s="359"/>
      <c r="O6" s="360"/>
      <c r="R6" s="357"/>
      <c r="S6" s="357"/>
    </row>
    <row r="7" spans="1:19" s="364" customFormat="1" ht="41.25" customHeight="1" x14ac:dyDescent="0.25">
      <c r="A7" s="363"/>
      <c r="B7" s="363"/>
      <c r="C7" s="363" t="s">
        <v>73</v>
      </c>
      <c r="D7" s="363" t="s">
        <v>105</v>
      </c>
      <c r="E7" s="363" t="s">
        <v>267</v>
      </c>
      <c r="F7" s="363" t="s">
        <v>74</v>
      </c>
      <c r="G7" s="363" t="s">
        <v>248</v>
      </c>
      <c r="H7" s="363" t="s">
        <v>14</v>
      </c>
      <c r="I7" s="363" t="s">
        <v>75</v>
      </c>
      <c r="J7" s="363" t="s">
        <v>76</v>
      </c>
      <c r="K7" s="363" t="s">
        <v>15</v>
      </c>
      <c r="L7" s="363" t="s">
        <v>77</v>
      </c>
      <c r="M7" s="363" t="s">
        <v>78</v>
      </c>
      <c r="N7" s="363" t="s">
        <v>268</v>
      </c>
      <c r="O7" s="363" t="s">
        <v>79</v>
      </c>
      <c r="P7" s="363" t="s">
        <v>80</v>
      </c>
      <c r="Q7" s="363" t="s">
        <v>81</v>
      </c>
      <c r="R7" s="363" t="s">
        <v>422</v>
      </c>
      <c r="S7" s="363">
        <v>11</v>
      </c>
    </row>
    <row r="8" spans="1:19" s="120" customFormat="1" ht="26.25" customHeight="1" x14ac:dyDescent="0.25">
      <c r="A8" s="17" t="s">
        <v>4</v>
      </c>
      <c r="B8" s="119">
        <v>1</v>
      </c>
      <c r="C8" s="418" t="str">
        <f>РАСКЛАДУШКА!AY372</f>
        <v>Осн.безоп.жизн.</v>
      </c>
      <c r="D8" s="365" t="str">
        <f>РАСКЛАДУШКА!AZ372</f>
        <v>Математика</v>
      </c>
      <c r="E8" s="365" t="str">
        <f>РАСКЛАДУШКА!BA372</f>
        <v>Русск.лит.</v>
      </c>
      <c r="F8" s="365" t="str">
        <f>РАСКЛАДУШКА!BB372</f>
        <v>Русск.лит.</v>
      </c>
      <c r="G8" s="365" t="str">
        <f>РАСКЛАДУШКА!BC372</f>
        <v>Физ.культ.и зд.</v>
      </c>
      <c r="H8" s="365" t="s">
        <v>578</v>
      </c>
      <c r="I8" s="365" t="str">
        <f>РАСКЛАДУШКА!BE372</f>
        <v>Труд.обуч.</v>
      </c>
      <c r="J8" s="365" t="str">
        <f>РАСКЛАДУШКА!BF372</f>
        <v>Математика</v>
      </c>
      <c r="K8" s="365" t="str">
        <f>РАСКЛАДУШКА!BG372</f>
        <v>География</v>
      </c>
      <c r="L8" s="365" t="str">
        <f>РАСКЛАДУШКА!BH372</f>
        <v>Иностр.язык</v>
      </c>
      <c r="M8" s="365" t="str">
        <f>РАСКЛАДУШКА!BI372</f>
        <v>Физ.культ.и зд.</v>
      </c>
      <c r="N8" s="365" t="str">
        <f>РАСКЛАДУШКА!BJ372</f>
        <v>Русск.лит.</v>
      </c>
      <c r="O8" s="365" t="str">
        <f>РАСКЛАДУШКА!BK372</f>
        <v>Биология</v>
      </c>
      <c r="P8" s="365" t="str">
        <f>РАСКЛАДУШКА!BL372</f>
        <v>Химия</v>
      </c>
      <c r="Q8" s="418" t="s">
        <v>559</v>
      </c>
      <c r="R8" s="365" t="str">
        <f>РАСКЛАДУШКА!BN372</f>
        <v>Обществовед.</v>
      </c>
      <c r="S8" s="365" t="str">
        <f>РАСКЛАДУШКА!BO372</f>
        <v>Бел.язык</v>
      </c>
    </row>
    <row r="9" spans="1:19" s="120" customFormat="1" ht="26.25" customHeight="1" x14ac:dyDescent="0.25">
      <c r="A9" s="17"/>
      <c r="B9" s="119">
        <v>2</v>
      </c>
      <c r="C9" s="365" t="str">
        <f>РАСКЛАДУШКА!AY373</f>
        <v>Математика</v>
      </c>
      <c r="D9" s="365" t="str">
        <f>РАСКЛАДУШКА!AZ373</f>
        <v>Осн.безоп.жизн.</v>
      </c>
      <c r="E9" s="365" t="str">
        <f>РАСКЛАДУШКА!BA373</f>
        <v>Русск.язык</v>
      </c>
      <c r="F9" s="365" t="str">
        <f>РАСКЛАДУШКА!BB373</f>
        <v>Русск.язык</v>
      </c>
      <c r="G9" s="365" t="str">
        <f>РАСКЛАДУШКА!BC373</f>
        <v>Математика</v>
      </c>
      <c r="H9" s="365" t="str">
        <f>РАСКЛАДУШКА!BD373</f>
        <v>География</v>
      </c>
      <c r="I9" s="365" t="str">
        <f>РАСКЛАДУШКА!BE373</f>
        <v>Труд.обуч.</v>
      </c>
      <c r="J9" s="365" t="str">
        <f>РАСКЛАДУШКА!BF373</f>
        <v>Час зд.и спорта</v>
      </c>
      <c r="K9" s="365" t="str">
        <f>РАСКЛАДУШКА!BG373</f>
        <v>Математика</v>
      </c>
      <c r="L9" s="365" t="str">
        <f>РАСКЛАДУШКА!BH373</f>
        <v>Искусство</v>
      </c>
      <c r="M9" s="365" t="str">
        <f>РАСКЛАДУШКА!BI373</f>
        <v>Русск.язык</v>
      </c>
      <c r="N9" s="365" t="str">
        <f>РАСКЛАДУШКА!BJ373</f>
        <v>Русск.язык</v>
      </c>
      <c r="O9" s="365" t="str">
        <f>РАСКЛАДУШКА!BK373</f>
        <v>Физ.культ.и зд.</v>
      </c>
      <c r="P9" s="365" t="str">
        <f>РАСКЛАДУШКА!BL373</f>
        <v>Биология</v>
      </c>
      <c r="Q9" s="418" t="s">
        <v>560</v>
      </c>
      <c r="R9" s="365" t="str">
        <f>РАСКЛАДУШКА!BN373</f>
        <v>Физика</v>
      </c>
      <c r="S9" s="365" t="str">
        <f>РАСКЛАДУШКА!BO373</f>
        <v>Бел.лит.</v>
      </c>
    </row>
    <row r="10" spans="1:19" s="120" customFormat="1" ht="26.25" customHeight="1" x14ac:dyDescent="0.25">
      <c r="A10" s="17"/>
      <c r="B10" s="119">
        <v>3</v>
      </c>
      <c r="C10" s="365" t="str">
        <f>РАСКЛАДУШКА!AY374</f>
        <v>Русск.лит.</v>
      </c>
      <c r="D10" s="365" t="str">
        <f>РАСКЛАДУШКА!AZ374</f>
        <v>Русск.язык</v>
      </c>
      <c r="E10" s="365" t="str">
        <f>РАСКЛАДУШКА!BA374</f>
        <v>Математика</v>
      </c>
      <c r="F10" s="365" t="str">
        <f>РАСКЛАДУШКА!BB374</f>
        <v>Математика</v>
      </c>
      <c r="G10" s="365" t="str">
        <f>РАСКЛАДУШКА!BC374</f>
        <v>География</v>
      </c>
      <c r="H10" s="365" t="str">
        <f>РАСКЛАДУШКА!BD374</f>
        <v>Русск.язык</v>
      </c>
      <c r="I10" s="365" t="str">
        <f>РАСКЛАДУШКА!BE374</f>
        <v>Ин.яз./Инф.</v>
      </c>
      <c r="J10" s="365" t="str">
        <f>РАСКЛАДУШКА!BF374</f>
        <v>Иностр.язык</v>
      </c>
      <c r="K10" s="365" t="str">
        <f>РАСКЛАДУШКА!BG374</f>
        <v>Иностр.язык</v>
      </c>
      <c r="L10" s="365" t="str">
        <f>РАСКЛАДУШКА!BH374</f>
        <v>Труд.обуч.</v>
      </c>
      <c r="M10" s="365" t="str">
        <f>РАСКЛАДУШКА!BI374</f>
        <v>Русск.лит.</v>
      </c>
      <c r="N10" s="365" t="str">
        <f>РАСКЛАДУШКА!BJ374</f>
        <v>Искусство</v>
      </c>
      <c r="O10" s="365" t="s">
        <v>578</v>
      </c>
      <c r="P10" s="365" t="str">
        <f>РАСКЛАДУШКА!BL374</f>
        <v>Физ.культ.и зд.</v>
      </c>
      <c r="Q10" s="418" t="s">
        <v>561</v>
      </c>
      <c r="R10" s="365" t="str">
        <f>РАСКЛАДУШКА!BN374</f>
        <v>Час зд.и спорта</v>
      </c>
      <c r="S10" s="365" t="s">
        <v>570</v>
      </c>
    </row>
    <row r="11" spans="1:19" s="120" customFormat="1" ht="26.25" customHeight="1" x14ac:dyDescent="0.25">
      <c r="A11" s="17"/>
      <c r="B11" s="119">
        <v>4</v>
      </c>
      <c r="C11" s="365" t="str">
        <f>РАСКЛАДУШКА!AY375</f>
        <v>Русск.язык</v>
      </c>
      <c r="D11" s="365" t="str">
        <f>РАСКЛАДУШКА!AZ375</f>
        <v>Русск.лит.</v>
      </c>
      <c r="E11" s="365" t="str">
        <f>РАСКЛАДУШКА!BA375</f>
        <v>Физ.культ.и зд.</v>
      </c>
      <c r="F11" s="365" t="str">
        <f>РАСКЛАДУШКА!BB375</f>
        <v>Физ.культ.и зд.</v>
      </c>
      <c r="G11" s="365" t="str">
        <f>РАСКЛАДУШКА!BC375</f>
        <v>Русск.язык</v>
      </c>
      <c r="H11" s="365" t="str">
        <f>РАСКЛАДУШКА!BD375</f>
        <v>Математика</v>
      </c>
      <c r="I11" s="365" t="str">
        <f>РАСКЛАДУШКА!BE375</f>
        <v>Математика</v>
      </c>
      <c r="J11" s="365" t="str">
        <f>РАСКЛАДУШКА!BF375</f>
        <v>География</v>
      </c>
      <c r="K11" s="365" t="str">
        <f>РАСКЛАДУШКА!BG375</f>
        <v>Инф./Труд.обуч.</v>
      </c>
      <c r="L11" s="365" t="str">
        <f>РАСКЛАДУШКА!BH375</f>
        <v>Математика</v>
      </c>
      <c r="M11" s="365" t="str">
        <f>РАСКЛАДУШКА!BI375</f>
        <v>Искусство</v>
      </c>
      <c r="N11" s="365" t="str">
        <f>РАСКЛАДУШКА!BJ375</f>
        <v>Физ.культ.и зд.</v>
      </c>
      <c r="O11" s="365" t="str">
        <f>РАСКЛАДУШКА!BK375</f>
        <v>Русск.язык</v>
      </c>
      <c r="P11" s="365" t="s">
        <v>578</v>
      </c>
      <c r="Q11" s="365" t="str">
        <f>РАСКЛАДУШКА!BM375</f>
        <v>Черчение</v>
      </c>
      <c r="R11" s="365" t="str">
        <f>РАСКЛАДУШКА!BN375</f>
        <v>Химия</v>
      </c>
      <c r="S11" s="365" t="str">
        <f>РАСКЛАДУШКА!BO375</f>
        <v>Физика</v>
      </c>
    </row>
    <row r="12" spans="1:19" s="120" customFormat="1" ht="26.25" customHeight="1" x14ac:dyDescent="0.25">
      <c r="A12" s="17"/>
      <c r="B12" s="119">
        <v>5</v>
      </c>
      <c r="C12" s="365" t="str">
        <f>РАСКЛАДУШКА!AY376</f>
        <v>Физ.культ.и зд.</v>
      </c>
      <c r="D12" s="365" t="str">
        <f>РАСКЛАДУШКА!AZ376</f>
        <v>Физ.культ.и зд.</v>
      </c>
      <c r="E12" s="418" t="str">
        <f>РАСКЛАДУШКА!BA376</f>
        <v>Осн.безоп.жизн.</v>
      </c>
      <c r="F12" s="365" t="str">
        <f>РАСКЛАДУШКА!BB376</f>
        <v>География</v>
      </c>
      <c r="G12" s="365" t="str">
        <f>РАСКЛАДУШКА!BC376</f>
        <v>Русск.лит.</v>
      </c>
      <c r="H12" s="365" t="str">
        <f>РАСКЛАДУШКА!BD376</f>
        <v>Физ.культ.и зд.</v>
      </c>
      <c r="I12" s="365" t="str">
        <f>РАСКЛАДУШКА!BE376</f>
        <v>Инф./Ин.яз.</v>
      </c>
      <c r="J12" s="365" t="str">
        <f>РАСКЛАДУШКА!BF376</f>
        <v>Русск.язык</v>
      </c>
      <c r="K12" s="365" t="str">
        <f>РАСКЛАДУШКА!BG376</f>
        <v>Труд.обуч.</v>
      </c>
      <c r="L12" s="365" t="str">
        <f>РАСКЛАДУШКА!BH376</f>
        <v>Русск.лит.</v>
      </c>
      <c r="M12" s="365" t="str">
        <f>РАСКЛАДУШКА!BI376</f>
        <v>Математика</v>
      </c>
      <c r="N12" s="365" t="str">
        <f>РАСКЛАДУШКА!BJ376</f>
        <v>Математика</v>
      </c>
      <c r="O12" s="365" t="str">
        <f>РАСКЛАДУШКА!BK376</f>
        <v>Математика</v>
      </c>
      <c r="P12" s="365" t="str">
        <f>РАСКЛАДУШКА!BL376</f>
        <v>Русск.язык</v>
      </c>
      <c r="Q12" s="365" t="str">
        <f>РАСКЛАДУШКА!BM376</f>
        <v>Иностр.язык</v>
      </c>
      <c r="R12" s="365" t="str">
        <f>РАСКЛАДУШКА!BN376</f>
        <v>Иностр.язык</v>
      </c>
      <c r="S12" s="365" t="s">
        <v>562</v>
      </c>
    </row>
    <row r="13" spans="1:19" s="120" customFormat="1" ht="26.25" customHeight="1" x14ac:dyDescent="0.25">
      <c r="A13" s="17"/>
      <c r="B13" s="119">
        <v>6</v>
      </c>
      <c r="C13" s="365" t="str">
        <f>РАСКЛАДУШКА!AY377</f>
        <v/>
      </c>
      <c r="D13" s="365" t="str">
        <f>РАСКЛАДУШКА!AZ377</f>
        <v/>
      </c>
      <c r="E13" s="365" t="str">
        <f>РАСКЛАДУШКА!BA377</f>
        <v/>
      </c>
      <c r="F13" s="365" t="str">
        <f>РАСКЛАДУШКА!BB377</f>
        <v/>
      </c>
      <c r="G13" s="365" t="str">
        <f>РАСКЛАДУШКА!BC377</f>
        <v/>
      </c>
      <c r="H13" s="365" t="str">
        <f>РАСКЛАДУШКА!BD377</f>
        <v/>
      </c>
      <c r="I13" s="365" t="str">
        <f>РАСКЛАДУШКА!BE377</f>
        <v>География</v>
      </c>
      <c r="J13" s="365" t="s">
        <v>578</v>
      </c>
      <c r="K13" s="365" t="str">
        <f>РАСКЛАДУШКА!BG377</f>
        <v>Труд.обуч./Инф.</v>
      </c>
      <c r="L13" s="365" t="str">
        <f>РАСКЛАДУШКА!BH377</f>
        <v>Русск.язык</v>
      </c>
      <c r="M13" s="365" t="str">
        <f>РАСКЛАДУШКА!BI377</f>
        <v>Иностр.язык</v>
      </c>
      <c r="N13" s="365" t="str">
        <f>РАСКЛАДУШКА!BJ377</f>
        <v>Иностр.язык</v>
      </c>
      <c r="O13" s="365" t="str">
        <f>РАСКЛАДУШКА!BK377</f>
        <v>Русск.лит.</v>
      </c>
      <c r="P13" s="365" t="str">
        <f>РАСКЛАДУШКА!BL377</f>
        <v>Математика</v>
      </c>
      <c r="Q13" s="365" t="s">
        <v>563</v>
      </c>
      <c r="R13" s="365" t="str">
        <f>РАСКЛАДУШКА!BN377</f>
        <v/>
      </c>
      <c r="S13" s="365" t="str">
        <f>РАСКЛАДУШКА!BO377</f>
        <v>Физ.культ.и зд.</v>
      </c>
    </row>
    <row r="14" spans="1:19" s="120" customFormat="1" ht="26.25" customHeight="1" thickBot="1" x14ac:dyDescent="0.3">
      <c r="A14" s="14"/>
      <c r="B14" s="147">
        <v>7</v>
      </c>
      <c r="C14" s="366" t="str">
        <f>РАСКЛАДУШКА!AY378</f>
        <v/>
      </c>
      <c r="D14" s="366" t="str">
        <f>РАСКЛАДУШКА!AZ378</f>
        <v/>
      </c>
      <c r="E14" s="366" t="str">
        <f>РАСКЛАДУШКА!BA378</f>
        <v/>
      </c>
      <c r="F14" s="366" t="str">
        <f>РАСКЛАДУШКА!BB378</f>
        <v/>
      </c>
      <c r="G14" s="366" t="str">
        <f>РАСКЛАДУШКА!BC378</f>
        <v/>
      </c>
      <c r="H14" s="366" t="str">
        <f>РАСКЛАДУШКА!BD378</f>
        <v/>
      </c>
      <c r="I14" s="366" t="str">
        <f>РАСКЛАДУШКА!BE378</f>
        <v/>
      </c>
      <c r="J14" s="366" t="str">
        <f>РАСКЛАДУШКА!BF378</f>
        <v/>
      </c>
      <c r="K14" s="366" t="str">
        <f>РАСКЛАДУШКА!BG378</f>
        <v/>
      </c>
      <c r="L14" s="366" t="str">
        <f>РАСКЛАДУШКА!BH378</f>
        <v>Час зд.и спорта</v>
      </c>
      <c r="M14" s="366" t="str">
        <f>РАСКЛАДУШКА!BI378</f>
        <v/>
      </c>
      <c r="N14" s="366" t="str">
        <f>РАСКЛАДУШКА!BJ378</f>
        <v/>
      </c>
      <c r="O14" s="366" t="s">
        <v>575</v>
      </c>
      <c r="P14" s="366" t="str">
        <f>РАСКЛАДУШКА!BL378</f>
        <v/>
      </c>
      <c r="Q14" s="366" t="str">
        <f>РАСКЛАДУШКА!BM378</f>
        <v/>
      </c>
      <c r="R14" s="366" t="str">
        <f>РАСКЛАДУШКА!BN378</f>
        <v/>
      </c>
      <c r="S14" s="366" t="str">
        <f>РАСКЛАДУШКА!BO378</f>
        <v/>
      </c>
    </row>
    <row r="15" spans="1:19" s="120" customFormat="1" ht="26.25" customHeight="1" x14ac:dyDescent="0.25">
      <c r="A15" s="13" t="s">
        <v>5</v>
      </c>
      <c r="B15" s="333">
        <v>1</v>
      </c>
      <c r="C15" s="367" t="str">
        <f>РАСКЛАДУШКА!AY379</f>
        <v>Бел.лит.</v>
      </c>
      <c r="D15" s="365" t="s">
        <v>577</v>
      </c>
      <c r="E15" s="367" t="str">
        <f>РАСКЛАДУШКА!BA379</f>
        <v>Бел.лит.</v>
      </c>
      <c r="F15" s="367" t="str">
        <f>РАСКЛАДУШКА!BB379</f>
        <v>Иностр.язык</v>
      </c>
      <c r="G15" s="367" t="str">
        <f>РАСКЛАДУШКА!BC379</f>
        <v>Биология</v>
      </c>
      <c r="H15" s="367" t="str">
        <f>РАСКЛАДУШКА!BD379</f>
        <v>Искусство</v>
      </c>
      <c r="I15" s="367" t="str">
        <f>РАСКЛАДУШКА!BE379</f>
        <v>Математика</v>
      </c>
      <c r="J15" s="367" t="str">
        <f>РАСКЛАДУШКА!BF379</f>
        <v>Биология</v>
      </c>
      <c r="K15" s="367" t="str">
        <f>РАСКЛАДУШКА!BG379</f>
        <v>Русск.язык</v>
      </c>
      <c r="L15" s="367" t="str">
        <f>РАСКЛАДУШКА!BH379</f>
        <v>Физика</v>
      </c>
      <c r="M15" s="367" t="str">
        <f>РАСКЛАДУШКА!BI379</f>
        <v>География</v>
      </c>
      <c r="N15" s="367" t="str">
        <f>РАСКЛАДУШКА!BJ379</f>
        <v>Математика</v>
      </c>
      <c r="O15" s="367" t="str">
        <f>РАСКЛАДУШКА!BK379</f>
        <v>Труд.обуч.</v>
      </c>
      <c r="P15" s="367" t="str">
        <f>РАСКЛАДУШКА!BL379</f>
        <v>Русск.язык</v>
      </c>
      <c r="Q15" s="367" t="str">
        <f>РАСКЛАДУШКА!BM379</f>
        <v>Бел.язык</v>
      </c>
      <c r="R15" s="367" t="str">
        <f>РАСКЛАДУШКА!BN379</f>
        <v>Русск.лит.</v>
      </c>
      <c r="S15" s="367" t="s">
        <v>571</v>
      </c>
    </row>
    <row r="16" spans="1:19" s="120" customFormat="1" ht="26.25" customHeight="1" x14ac:dyDescent="0.25">
      <c r="A16" s="16"/>
      <c r="B16" s="119">
        <v>2</v>
      </c>
      <c r="C16" s="365" t="str">
        <f>РАСКЛАДУШКА!AY380</f>
        <v>Бел.язык</v>
      </c>
      <c r="D16" s="365" t="str">
        <f>РАСКЛАДУШКА!AZ380</f>
        <v>Труд.обуч.</v>
      </c>
      <c r="E16" s="365" t="str">
        <f>РАСКЛАДУШКА!BA380</f>
        <v>Бел.язык</v>
      </c>
      <c r="F16" s="365" t="str">
        <f>РАСКЛАДУШКА!BB380</f>
        <v>Математика</v>
      </c>
      <c r="G16" s="365" t="str">
        <f>РАСКЛАДУШКА!BC380</f>
        <v>Математика</v>
      </c>
      <c r="H16" s="365" t="str">
        <f>РАСКЛАДУШКА!BD380</f>
        <v>Биология</v>
      </c>
      <c r="I16" s="365" t="str">
        <f>РАСКЛАДУШКА!BE380</f>
        <v>Биология</v>
      </c>
      <c r="J16" s="365" t="str">
        <f>РАСКЛАДУШКА!BF380</f>
        <v>Физ.культ.и зд.</v>
      </c>
      <c r="K16" s="365" t="str">
        <f>РАСКЛАДУШКА!BG380</f>
        <v>Русск.лит.</v>
      </c>
      <c r="L16" s="365" t="str">
        <f>РАСКЛАДУШКА!BH380</f>
        <v>Математика</v>
      </c>
      <c r="M16" s="365" t="str">
        <f>РАСКЛАДУШКА!BI380</f>
        <v>Физика</v>
      </c>
      <c r="N16" s="365" t="str">
        <f>РАСКЛАДУШКА!BJ380</f>
        <v>География</v>
      </c>
      <c r="O16" s="365" t="str">
        <f>РАСКЛАДУШКА!BK380</f>
        <v>Химия</v>
      </c>
      <c r="P16" s="365" t="str">
        <f>РАСКЛАДУШКА!BL380</f>
        <v>Русск.лит.</v>
      </c>
      <c r="Q16" s="365" t="str">
        <f>РАСКЛАДУШКА!BM380</f>
        <v>Бел.лит.</v>
      </c>
      <c r="R16" s="365" t="str">
        <f>РАСКЛАДУШКА!BN380</f>
        <v>Русск.язык</v>
      </c>
      <c r="S16" s="365" t="s">
        <v>559</v>
      </c>
    </row>
    <row r="17" spans="1:19" s="120" customFormat="1" ht="26.25" customHeight="1" x14ac:dyDescent="0.25">
      <c r="A17" s="16"/>
      <c r="B17" s="119">
        <v>3</v>
      </c>
      <c r="C17" s="365" t="str">
        <f>РАСКЛАДУШКА!AY381</f>
        <v>Труд.обуч.</v>
      </c>
      <c r="D17" s="365" t="str">
        <f>РАСКЛАДУШКА!AZ381</f>
        <v>Бел.язык</v>
      </c>
      <c r="E17" s="365" t="s">
        <v>577</v>
      </c>
      <c r="F17" s="365" t="str">
        <f>РАСКЛАДУШКА!BB381</f>
        <v>Бел.лит.</v>
      </c>
      <c r="G17" s="365" t="str">
        <f>РАСКЛАДУШКА!BC381</f>
        <v>Бел.язык</v>
      </c>
      <c r="H17" s="365" t="str">
        <f>РАСКЛАДУШКА!BD381</f>
        <v>Русск.язык</v>
      </c>
      <c r="I17" s="365" t="str">
        <f>РАСКЛАДУШКА!BE381</f>
        <v>Физика</v>
      </c>
      <c r="J17" s="365" t="str">
        <f>РАСКЛАДУШКА!BF381</f>
        <v>Русск.язык</v>
      </c>
      <c r="K17" s="365" t="str">
        <f>РАСКЛАДУШКА!BG381</f>
        <v>Математика</v>
      </c>
      <c r="L17" s="365" t="str">
        <f>РАСКЛАДУШКА!BH381</f>
        <v>География</v>
      </c>
      <c r="M17" s="365" t="s">
        <v>578</v>
      </c>
      <c r="N17" s="365" t="str">
        <f>РАСКЛАДУШКА!BJ381</f>
        <v>Химия</v>
      </c>
      <c r="O17" s="365" t="str">
        <f>РАСКЛАДУШКА!BK381</f>
        <v>Ин.яз./Инф.</v>
      </c>
      <c r="P17" s="365" t="str">
        <f>РАСКЛАДУШКА!BL381</f>
        <v>Иностр.язык</v>
      </c>
      <c r="Q17" s="365" t="str">
        <f>РАСКЛАДУШКА!BM381</f>
        <v>Физ.культ.и зд.</v>
      </c>
      <c r="R17" s="365" t="str">
        <f>РАСКЛАДУШКА!BN381</f>
        <v>Математика</v>
      </c>
      <c r="S17" s="365" t="s">
        <v>572</v>
      </c>
    </row>
    <row r="18" spans="1:19" s="120" customFormat="1" ht="26.25" customHeight="1" x14ac:dyDescent="0.25">
      <c r="A18" s="16"/>
      <c r="B18" s="119">
        <v>4</v>
      </c>
      <c r="C18" s="365" t="str">
        <f>РАСКЛАДУШКА!AY382</f>
        <v>Математика</v>
      </c>
      <c r="D18" s="365" t="str">
        <f>РАСКЛАДУШКА!AZ382</f>
        <v>Бел.лит.</v>
      </c>
      <c r="E18" s="365" t="str">
        <f>РАСКЛАДУШКА!BA382</f>
        <v>Труд.обуч.</v>
      </c>
      <c r="F18" s="365" t="str">
        <f>РАСКЛАДУШКА!BB382</f>
        <v>Бел.язык</v>
      </c>
      <c r="G18" s="365" t="str">
        <f>РАСКЛАДУШКА!BC382</f>
        <v>Бел.лит.</v>
      </c>
      <c r="H18" s="365" t="str">
        <f>РАСКЛАДУШКА!BD382</f>
        <v>Математика</v>
      </c>
      <c r="I18" s="365" t="s">
        <v>578</v>
      </c>
      <c r="J18" s="365" t="str">
        <f>РАСКЛАДУШКА!BF382</f>
        <v>Русск.лит.</v>
      </c>
      <c r="K18" s="365" t="str">
        <f>РАСКЛАДУШКА!BG382</f>
        <v>Химия</v>
      </c>
      <c r="L18" s="365" t="str">
        <f>РАСКЛАДУШКА!BH382</f>
        <v>Физ.культ.и зд.</v>
      </c>
      <c r="M18" s="365" t="str">
        <f>РАСКЛАДУШКА!BI382</f>
        <v>Иностр.язык</v>
      </c>
      <c r="N18" s="365" t="str">
        <f>РАСКЛАДУШКА!BJ382</f>
        <v>Иностр.язык</v>
      </c>
      <c r="O18" s="365" t="str">
        <f>РАСКЛАДУШКА!BK382</f>
        <v>Инф./Ин.яз.</v>
      </c>
      <c r="P18" s="365" t="str">
        <f>РАСКЛАДУШКА!BL382</f>
        <v>Математика</v>
      </c>
      <c r="Q18" s="418" t="s">
        <v>564</v>
      </c>
      <c r="R18" s="365" t="str">
        <f>РАСКЛАДУШКА!BN382</f>
        <v>Биология</v>
      </c>
      <c r="S18" s="365" t="s">
        <v>578</v>
      </c>
    </row>
    <row r="19" spans="1:19" s="120" customFormat="1" ht="26.25" customHeight="1" x14ac:dyDescent="0.25">
      <c r="A19" s="16"/>
      <c r="B19" s="119">
        <v>5</v>
      </c>
      <c r="C19" s="365" t="str">
        <f>РАСКЛАДУШКА!AY383</f>
        <v>Иностр.язык</v>
      </c>
      <c r="D19" s="365" t="str">
        <f>РАСКЛАДУШКА!AZ383</f>
        <v>Иностр.язык</v>
      </c>
      <c r="E19" s="365" t="str">
        <f>РАСКЛАДУШКА!BA383</f>
        <v>Иностр.язык</v>
      </c>
      <c r="F19" s="365" t="str">
        <f>РАСКЛАДУШКА!BB383</f>
        <v>Биология</v>
      </c>
      <c r="G19" s="365" t="str">
        <f>РАСКЛАДУШКА!BC383</f>
        <v>Русск.язык</v>
      </c>
      <c r="H19" s="365" t="str">
        <f>РАСКЛАДУШКА!BD383</f>
        <v>Бел.язык</v>
      </c>
      <c r="I19" s="365" t="str">
        <f>РАСКЛАДУШКА!BE383</f>
        <v>Русск.язык</v>
      </c>
      <c r="J19" s="365" t="str">
        <f>РАСКЛАДУШКА!BF383</f>
        <v>Математика</v>
      </c>
      <c r="K19" s="365" t="s">
        <v>578</v>
      </c>
      <c r="L19" s="365" t="str">
        <f>РАСКЛАДУШКА!BH383</f>
        <v>Русск.язык</v>
      </c>
      <c r="M19" s="365" t="str">
        <f>РАСКЛАДУШКА!BI383</f>
        <v>Математика</v>
      </c>
      <c r="N19" s="365" t="str">
        <f>РАСКЛАДУШКА!BJ383</f>
        <v>Физика</v>
      </c>
      <c r="O19" s="365" t="str">
        <f>РАСКЛАДУШКА!BK383</f>
        <v>Математика</v>
      </c>
      <c r="P19" s="365" t="str">
        <f>РАСКЛАДУШКА!BL383</f>
        <v>Труд.обуч./Инф.</v>
      </c>
      <c r="Q19" s="418" t="s">
        <v>567</v>
      </c>
      <c r="R19" s="365" t="str">
        <f>РАСКЛАДУШКА!BN383</f>
        <v>Бел.язык</v>
      </c>
      <c r="S19" s="365" t="str">
        <f>РАСКЛАДУШКА!BO383</f>
        <v>География</v>
      </c>
    </row>
    <row r="20" spans="1:19" s="120" customFormat="1" ht="26.25" customHeight="1" x14ac:dyDescent="0.25">
      <c r="A20" s="16"/>
      <c r="B20" s="119">
        <v>6</v>
      </c>
      <c r="C20" s="365" t="s">
        <v>577</v>
      </c>
      <c r="D20" s="365" t="str">
        <f>РАСКЛАДУШКА!AZ384</f>
        <v>Математика</v>
      </c>
      <c r="E20" s="365" t="str">
        <f>РАСКЛАДУШКА!BA384</f>
        <v>Математика</v>
      </c>
      <c r="F20" s="365" t="str">
        <f>РАСКЛАДУШКА!BB384</f>
        <v>Искусство</v>
      </c>
      <c r="G20" s="365" t="str">
        <f>РАСКЛАДУШКА!BC384</f>
        <v>Русск.лит.</v>
      </c>
      <c r="H20" s="365" t="str">
        <f>РАСКЛАДУШКА!BD384</f>
        <v>Бел.лит.</v>
      </c>
      <c r="I20" s="365" t="str">
        <f>РАСКЛАДУШКА!BE384</f>
        <v>Русск.лит.</v>
      </c>
      <c r="J20" s="365" t="str">
        <f>РАСКЛАДУШКА!BF384</f>
        <v>Физика</v>
      </c>
      <c r="K20" s="365" t="str">
        <f>РАСКЛАДУШКА!BG384</f>
        <v>Биология</v>
      </c>
      <c r="L20" s="365" t="str">
        <f>РАСКЛАДУШКА!BH384</f>
        <v>Иностр.язык</v>
      </c>
      <c r="M20" s="365" t="str">
        <f>РАСКЛАДУШКА!BI384</f>
        <v>Химия</v>
      </c>
      <c r="N20" s="365" t="str">
        <f>РАСКЛАДУШКА!BJ384</f>
        <v>Русск.лит.</v>
      </c>
      <c r="O20" s="365" t="str">
        <f>РАСКЛАДУШКА!BK384</f>
        <v>Бел.язык</v>
      </c>
      <c r="P20" s="365" t="str">
        <f>РАСКЛАДУШКА!BL384</f>
        <v>Инф./Труд.обуч.</v>
      </c>
      <c r="Q20" s="418" t="s">
        <v>565</v>
      </c>
      <c r="R20" s="365" t="str">
        <f>РАСКЛАДУШКА!BN384</f>
        <v>Бел.лит.</v>
      </c>
      <c r="S20" s="365" t="str">
        <f>РАСКЛАДУШКА!BO384</f>
        <v>Математика</v>
      </c>
    </row>
    <row r="21" spans="1:19" s="120" customFormat="1" ht="26.25" customHeight="1" x14ac:dyDescent="0.25">
      <c r="A21" s="16"/>
      <c r="B21" s="333">
        <v>7</v>
      </c>
      <c r="C21" s="367" t="str">
        <f>РАСКЛАДУШКА!AY385</f>
        <v/>
      </c>
      <c r="D21" s="367" t="str">
        <f>РАСКЛАДУШКА!AZ385</f>
        <v/>
      </c>
      <c r="E21" s="367" t="str">
        <f>РАСКЛАДУШКА!BA385</f>
        <v/>
      </c>
      <c r="F21" s="367" t="str">
        <f>РАСКЛАДУШКА!BB385</f>
        <v/>
      </c>
      <c r="G21" s="367" t="str">
        <f>РАСКЛАДУШКА!BC385</f>
        <v/>
      </c>
      <c r="H21" s="367" t="str">
        <f>РАСКЛАДУШКА!BD385</f>
        <v/>
      </c>
      <c r="I21" s="367" t="str">
        <f>РАСКЛАДУШКА!BE385</f>
        <v/>
      </c>
      <c r="J21" s="367" t="str">
        <f>РАСКЛАДУШКА!BF385</f>
        <v/>
      </c>
      <c r="K21" s="367" t="str">
        <f>РАСКЛАДУШКА!BG385</f>
        <v/>
      </c>
      <c r="L21" s="367" t="str">
        <f>РАСКЛАДУШКА!BH385</f>
        <v/>
      </c>
      <c r="M21" s="367" t="str">
        <f>РАСКЛАДУШКА!BI385</f>
        <v/>
      </c>
      <c r="N21" s="368" t="str">
        <f>РАСКЛАДУШКА!BJ385</f>
        <v/>
      </c>
      <c r="O21" s="368" t="s">
        <v>575</v>
      </c>
      <c r="P21" s="368" t="str">
        <f>РАСКЛАДУШКА!BL385</f>
        <v/>
      </c>
      <c r="Q21" s="365" t="str">
        <f>РАСКЛАДУШКА!BM385</f>
        <v/>
      </c>
      <c r="R21" s="372" t="s">
        <v>499</v>
      </c>
      <c r="S21" s="367" t="str">
        <f>РАСКЛАДУШКА!BO385</f>
        <v/>
      </c>
    </row>
    <row r="22" spans="1:19" s="120" customFormat="1" ht="48.6" thickBot="1" x14ac:dyDescent="0.3">
      <c r="A22" s="15"/>
      <c r="B22" s="407"/>
      <c r="C22" s="369"/>
      <c r="D22" s="369"/>
      <c r="E22" s="369"/>
      <c r="F22" s="369"/>
      <c r="G22" s="369"/>
      <c r="H22" s="369"/>
      <c r="I22" s="369"/>
      <c r="J22" s="369"/>
      <c r="K22" s="366"/>
      <c r="L22" s="369"/>
      <c r="M22" s="369"/>
      <c r="N22" s="366"/>
      <c r="O22" s="366"/>
      <c r="P22" s="366"/>
      <c r="Q22" s="369"/>
      <c r="R22" s="371" t="s">
        <v>510</v>
      </c>
      <c r="S22" s="369"/>
    </row>
    <row r="23" spans="1:19" s="120" customFormat="1" ht="26.25" customHeight="1" x14ac:dyDescent="0.25">
      <c r="A23" s="16" t="s">
        <v>6</v>
      </c>
      <c r="B23" s="146">
        <v>1</v>
      </c>
      <c r="C23" s="370" t="str">
        <f>РАСКЛАДУШКА!AY386</f>
        <v>Искусство</v>
      </c>
      <c r="D23" s="370" t="str">
        <f>РАСКЛАДУШКА!AZ386</f>
        <v>Бел.лит.</v>
      </c>
      <c r="E23" s="370" t="str">
        <f>РАСКЛАДУШКА!BA386</f>
        <v>Русск.язык</v>
      </c>
      <c r="F23" s="370" t="str">
        <f>РАСКЛАДУШКА!BB386</f>
        <v>Русск.язык</v>
      </c>
      <c r="G23" s="370" t="str">
        <f>РАСКЛАДУШКА!BC386</f>
        <v>Математика</v>
      </c>
      <c r="H23" s="370" t="str">
        <f>РАСКЛАДУШКА!BD386</f>
        <v>Час зд.и спорта</v>
      </c>
      <c r="I23" s="370" t="str">
        <f>РАСКЛАДУШКА!BE386</f>
        <v>Бел.язык</v>
      </c>
      <c r="J23" s="370" t="str">
        <f>РАСКЛАДУШКА!BF386</f>
        <v>Биология</v>
      </c>
      <c r="K23" s="367" t="s">
        <v>577</v>
      </c>
      <c r="L23" s="370" t="str">
        <f>РАСКЛАДУШКА!BH386</f>
        <v>Бел.язык</v>
      </c>
      <c r="M23" s="370" t="str">
        <f>РАСКЛАДУШКА!BI386</f>
        <v>Биология</v>
      </c>
      <c r="N23" s="365" t="str">
        <f>РАСКЛАДУШКА!BJ386</f>
        <v>Бел.лит.</v>
      </c>
      <c r="O23" s="365" t="str">
        <f>РАСКЛАДУШКА!BK386</f>
        <v>Русск.язык</v>
      </c>
      <c r="P23" s="365" t="str">
        <f>РАСКЛАДУШКА!BL386</f>
        <v>Математика</v>
      </c>
      <c r="Q23" s="419" t="s">
        <v>564</v>
      </c>
      <c r="R23" s="365" t="str">
        <f>РАСКЛАДУШКА!BN386</f>
        <v>Физ.культ./Инф.</v>
      </c>
      <c r="S23" s="370" t="str">
        <f>РАСКЛАДУШКА!BO386</f>
        <v>Иностр.язык</v>
      </c>
    </row>
    <row r="24" spans="1:19" s="120" customFormat="1" ht="26.25" customHeight="1" x14ac:dyDescent="0.25">
      <c r="A24" s="16"/>
      <c r="B24" s="119">
        <v>2</v>
      </c>
      <c r="C24" s="365" t="str">
        <f>РАСКЛАДУШКА!AY387</f>
        <v>Русск.язык</v>
      </c>
      <c r="D24" s="365" t="str">
        <f>РАСКЛАДУШКА!AZ387</f>
        <v>Бел.язык</v>
      </c>
      <c r="E24" s="365" t="str">
        <f>РАСКЛАДУШКА!BA387</f>
        <v>Русск.лит.</v>
      </c>
      <c r="F24" s="365" t="s">
        <v>577</v>
      </c>
      <c r="G24" s="365" t="str">
        <f>РАСКЛАДУШКА!BC387</f>
        <v>Физ.культ.и зд.</v>
      </c>
      <c r="H24" s="365" t="str">
        <f>РАСКЛАДУШКА!BD387</f>
        <v>Математика</v>
      </c>
      <c r="I24" s="365" t="str">
        <f>РАСКЛАДУШКА!BE387</f>
        <v>Бел.лит.</v>
      </c>
      <c r="J24" s="365" t="str">
        <f>РАСКЛАДУШКА!BF387</f>
        <v>Математика</v>
      </c>
      <c r="K24" s="365" t="str">
        <f>РАСКЛАДУШКА!BG387</f>
        <v>Математика</v>
      </c>
      <c r="L24" s="365" t="str">
        <f>РАСКЛАДУШКА!BH387</f>
        <v>Бел.лит.</v>
      </c>
      <c r="M24" s="365" t="str">
        <f>РАСКЛАДУШКА!BI387</f>
        <v>Химия</v>
      </c>
      <c r="N24" s="365" t="str">
        <f>РАСКЛАДУШКА!BJ387</f>
        <v>Бел.язык</v>
      </c>
      <c r="O24" s="365" t="str">
        <f>РАСКЛАДУШКА!BK387</f>
        <v>Химия</v>
      </c>
      <c r="P24" s="365" t="str">
        <f>РАСКЛАДУШКА!BL387</f>
        <v>Физика</v>
      </c>
      <c r="Q24" s="365" t="str">
        <f>РАСКЛАДУШКА!BM387</f>
        <v>История</v>
      </c>
      <c r="R24" s="365" t="str">
        <f>РАСКЛАДУШКА!BN387</f>
        <v>Инф./Физ.культ.</v>
      </c>
      <c r="S24" s="365" t="str">
        <f>РАСКЛАДУШКА!BO387</f>
        <v>Русск.язык</v>
      </c>
    </row>
    <row r="25" spans="1:19" s="120" customFormat="1" ht="26.25" customHeight="1" x14ac:dyDescent="0.25">
      <c r="A25" s="16"/>
      <c r="B25" s="119">
        <v>3</v>
      </c>
      <c r="C25" s="365" t="str">
        <f>РАСКЛАДУШКА!AY388</f>
        <v>Русск.лит.</v>
      </c>
      <c r="D25" s="365" t="str">
        <f>РАСКЛАДУШКА!AZ388</f>
        <v>Искусство</v>
      </c>
      <c r="E25" s="365" t="str">
        <f>РАСКЛАДУШКА!BA388</f>
        <v>Бел.язык</v>
      </c>
      <c r="F25" s="365" t="str">
        <f>РАСКЛАДУШКА!BB388</f>
        <v>Математика</v>
      </c>
      <c r="G25" s="365" t="str">
        <f>РАСКЛАДУШКА!BC388</f>
        <v>Иностр.язык</v>
      </c>
      <c r="H25" s="365" t="str">
        <f>РАСКЛАДУШКА!BD388</f>
        <v>Иностр.язык</v>
      </c>
      <c r="I25" s="365" t="str">
        <f>РАСКЛАДУШКА!BE388</f>
        <v>Химия</v>
      </c>
      <c r="J25" s="365" t="str">
        <f>РАСКЛАДУШКА!BF388</f>
        <v>Инф./Ин.яз.</v>
      </c>
      <c r="K25" s="365" t="str">
        <f>РАСКЛАДУШКА!BG388</f>
        <v>Физ.культ.и зд.</v>
      </c>
      <c r="L25" s="365" t="str">
        <f>РАСКЛАДУШКА!BH388</f>
        <v>Математика</v>
      </c>
      <c r="M25" s="365" t="str">
        <f>РАСКЛАДУШКА!BI388</f>
        <v>Русск.язык</v>
      </c>
      <c r="N25" s="365" t="str">
        <f>РАСКЛАДУШКА!BJ388</f>
        <v>Физика</v>
      </c>
      <c r="O25" s="365" t="str">
        <f>РАСКЛАДУШКА!BK388</f>
        <v>Физ.культ.и зд.</v>
      </c>
      <c r="P25" s="365" t="str">
        <f>РАСКЛАДУШКА!BL388</f>
        <v>Бел.лит.</v>
      </c>
      <c r="Q25" s="365" t="str">
        <f>РАСКЛАДУШКА!BM388</f>
        <v>Русск.язык</v>
      </c>
      <c r="R25" s="365" t="str">
        <f>РАСКЛАДУШКА!BN388</f>
        <v>Биология</v>
      </c>
      <c r="S25" s="365" t="str">
        <f>РАСКЛАДУШКА!BO388</f>
        <v>Русск.лит.</v>
      </c>
    </row>
    <row r="26" spans="1:19" s="120" customFormat="1" ht="26.25" customHeight="1" x14ac:dyDescent="0.25">
      <c r="A26" s="16"/>
      <c r="B26" s="119">
        <v>4</v>
      </c>
      <c r="C26" s="365" t="str">
        <f>РАСКЛАДУШКА!AY389</f>
        <v>Бел.язык</v>
      </c>
      <c r="D26" s="365" t="str">
        <f>РАСКЛАДУШКА!AZ389</f>
        <v>Математика</v>
      </c>
      <c r="E26" s="365" t="str">
        <f>РАСКЛАДУШКА!BA389</f>
        <v>Бел.лит.</v>
      </c>
      <c r="F26" s="365" t="str">
        <f>РАСКЛАДУШКА!BB389</f>
        <v>Русск.лит.</v>
      </c>
      <c r="G26" s="365" t="s">
        <v>578</v>
      </c>
      <c r="H26" s="365" t="str">
        <f>РАСКЛАДУШКА!BD389</f>
        <v>Бел.язык</v>
      </c>
      <c r="I26" s="365" t="str">
        <f>РАСКЛАДУШКА!BE389</f>
        <v>Иностр.язык</v>
      </c>
      <c r="J26" s="365" t="str">
        <f>РАСКЛАДУШКА!BF389</f>
        <v>Ин.яз./Инф.</v>
      </c>
      <c r="K26" s="365" t="str">
        <f>РАСКЛАДУШКА!BG389</f>
        <v>Иностр.язык</v>
      </c>
      <c r="L26" s="365" t="str">
        <f>РАСКЛАДУШКА!BH389</f>
        <v>Физика</v>
      </c>
      <c r="M26" s="365" t="str">
        <f>РАСКЛАДУШКА!BI389</f>
        <v>Математика</v>
      </c>
      <c r="N26" s="365" t="str">
        <f>РАСКЛАДУШКА!BJ389</f>
        <v>Русск.язык</v>
      </c>
      <c r="O26" s="365" t="str">
        <f>РАСКЛАДУШКА!BK389</f>
        <v>Математика</v>
      </c>
      <c r="P26" s="365" t="str">
        <f>РАСКЛАДУШКА!BL389</f>
        <v>Бел.язык</v>
      </c>
      <c r="Q26" s="365" t="str">
        <f>РАСКЛАДУШКА!BM389</f>
        <v>Русск.лит.</v>
      </c>
      <c r="R26" s="365" t="str">
        <f>РАСКЛАДУШКА!BN389</f>
        <v>Математика</v>
      </c>
      <c r="S26" s="365" t="s">
        <v>568</v>
      </c>
    </row>
    <row r="27" spans="1:19" s="120" customFormat="1" ht="26.25" customHeight="1" x14ac:dyDescent="0.25">
      <c r="A27" s="16"/>
      <c r="B27" s="119">
        <v>5</v>
      </c>
      <c r="C27" s="365" t="str">
        <f>РАСКЛАДУШКА!AY390</f>
        <v>Бел.лит.</v>
      </c>
      <c r="D27" s="365" t="str">
        <f>РАСКЛАДУШКА!AZ390</f>
        <v>Русск.лит.</v>
      </c>
      <c r="E27" s="365" t="str">
        <f>РАСКЛАДУШКА!BA390</f>
        <v>Математика</v>
      </c>
      <c r="F27" s="365" t="str">
        <f>РАСКЛАДУШКА!BB390</f>
        <v>Бел.язык</v>
      </c>
      <c r="G27" s="365" t="str">
        <f>РАСКЛАДУШКА!BC390</f>
        <v>Бел.язык</v>
      </c>
      <c r="H27" s="365" t="str">
        <f>РАСКЛАДУШКА!BD390</f>
        <v>Русск.лит.</v>
      </c>
      <c r="I27" s="365" t="str">
        <f>РАСКЛАДУШКА!BE390</f>
        <v>Физ.культ.и зд.</v>
      </c>
      <c r="J27" s="365" t="s">
        <v>577</v>
      </c>
      <c r="K27" s="365" t="str">
        <f>РАСКЛАДУШКА!BG390</f>
        <v>Биология</v>
      </c>
      <c r="L27" s="365" t="str">
        <f>РАСКЛАДУШКА!BH390</f>
        <v>Химия</v>
      </c>
      <c r="M27" s="365" t="s">
        <v>577</v>
      </c>
      <c r="N27" s="365" t="str">
        <f>РАСКЛАДУШКА!BJ390</f>
        <v>Математика</v>
      </c>
      <c r="O27" s="365" t="str">
        <f>РАСКЛАДУШКА!BK390</f>
        <v>Физика</v>
      </c>
      <c r="P27" s="365" t="str">
        <f>РАСКЛАДУШКА!BL390</f>
        <v>Обществовед.</v>
      </c>
      <c r="Q27" s="365" t="str">
        <f>РАСКЛАДУШКА!BM390</f>
        <v>Иностр.язык</v>
      </c>
      <c r="R27" s="365" t="str">
        <f>РАСКЛАДУШКА!BN390</f>
        <v>Иностр.язык</v>
      </c>
      <c r="S27" s="365" t="str">
        <f>РАСКЛАДУШКА!BO390</f>
        <v>Математика</v>
      </c>
    </row>
    <row r="28" spans="1:19" s="120" customFormat="1" ht="26.25" customHeight="1" x14ac:dyDescent="0.25">
      <c r="A28" s="16"/>
      <c r="B28" s="119">
        <v>6</v>
      </c>
      <c r="C28" s="365" t="str">
        <f>РАСКЛАДУШКА!AY391</f>
        <v>Математика</v>
      </c>
      <c r="D28" s="365" t="str">
        <f>РАСКЛАДУШКА!AZ391</f>
        <v>Русск.язык</v>
      </c>
      <c r="E28" s="365" t="str">
        <f>РАСКЛАДУШКА!BA391</f>
        <v>Искусство</v>
      </c>
      <c r="F28" s="365" t="str">
        <f>РАСКЛАДУШКА!BB391</f>
        <v>Бел.лит.</v>
      </c>
      <c r="G28" s="365" t="str">
        <f>РАСКЛАДУШКА!BC391</f>
        <v>Русск.язык</v>
      </c>
      <c r="H28" s="365" t="str">
        <f>РАСКЛАДУШКА!BD391</f>
        <v>Русск.язык</v>
      </c>
      <c r="I28" s="365" t="str">
        <f>РАСКЛАДУШКА!BE391</f>
        <v>Математика</v>
      </c>
      <c r="J28" s="365" t="str">
        <f>РАСКЛАДУШКА!BF391</f>
        <v>Бел.лит.</v>
      </c>
      <c r="K28" s="365" t="str">
        <f>РАСКЛАДУШКА!BG391</f>
        <v>Бел.язык</v>
      </c>
      <c r="L28" s="365" t="s">
        <v>577</v>
      </c>
      <c r="M28" s="365" t="str">
        <f>РАСКЛАДУШКА!BI391</f>
        <v>Физика</v>
      </c>
      <c r="N28" s="365" t="str">
        <f>РАСКЛАДУШКА!BJ391</f>
        <v>Биология</v>
      </c>
      <c r="O28" s="365" t="str">
        <f>РАСКЛАДУШКА!BK391</f>
        <v>Иностр.язык</v>
      </c>
      <c r="P28" s="365" t="str">
        <f>РАСКЛАДУШКА!BL391</f>
        <v>Иностр.язык</v>
      </c>
      <c r="Q28" s="418" t="s">
        <v>566</v>
      </c>
      <c r="R28" s="365" t="str">
        <f>РАСКЛАДУШКА!BN391</f>
        <v>История</v>
      </c>
      <c r="S28" s="365" t="str">
        <f>РАСКЛАДУШКА!BO391</f>
        <v>Физ.культ.и зд.</v>
      </c>
    </row>
    <row r="29" spans="1:19" s="120" customFormat="1" ht="26.25" customHeight="1" thickBot="1" x14ac:dyDescent="0.3">
      <c r="A29" s="16"/>
      <c r="B29" s="333">
        <v>7</v>
      </c>
      <c r="C29" s="365" t="str">
        <f>РАСКЛАДУШКА!AY392</f>
        <v/>
      </c>
      <c r="D29" s="365" t="str">
        <f>РАСКЛАДУШКА!AZ392</f>
        <v/>
      </c>
      <c r="E29" s="365" t="str">
        <f>РАСКЛАДУШКА!BA392</f>
        <v/>
      </c>
      <c r="F29" s="365" t="str">
        <f>РАСКЛАДУШКА!BB392</f>
        <v/>
      </c>
      <c r="G29" s="365" t="str">
        <f>РАСКЛАДУШКА!BC392</f>
        <v/>
      </c>
      <c r="H29" s="366" t="str">
        <f>РАСКЛАДУШКА!BD392</f>
        <v/>
      </c>
      <c r="I29" s="365" t="str">
        <f>РАСКЛАДУШКА!BE392</f>
        <v/>
      </c>
      <c r="J29" s="365" t="str">
        <f>РАСКЛАДУШКА!BF392</f>
        <v/>
      </c>
      <c r="K29" s="365" t="str">
        <f>РАСКЛАДУШКА!BG392</f>
        <v/>
      </c>
      <c r="L29" s="366" t="str">
        <f>РАСКЛАДУШКА!BH392</f>
        <v/>
      </c>
      <c r="M29" s="365" t="str">
        <f>РАСКЛАДУШКА!BI392</f>
        <v/>
      </c>
      <c r="N29" s="365" t="str">
        <f>РАСКЛАДУШКА!BJ392</f>
        <v>Час зд.и спорта</v>
      </c>
      <c r="O29" s="365" t="str">
        <f>РАСКЛАДУШКА!BK392</f>
        <v/>
      </c>
      <c r="P29" s="365" t="str">
        <f>РАСКЛАДУШКА!BL392</f>
        <v>Час зд.и спорта</v>
      </c>
      <c r="Q29" s="365" t="str">
        <f>РАСКЛАДУШКА!BM392</f>
        <v/>
      </c>
      <c r="R29" s="366" t="str">
        <f>РАСКЛАДУШКА!BN392</f>
        <v/>
      </c>
      <c r="S29" s="365" t="str">
        <f>РАСКЛАДУШКА!BO392</f>
        <v/>
      </c>
    </row>
    <row r="30" spans="1:19" s="120" customFormat="1" ht="26.25" customHeight="1" x14ac:dyDescent="0.25">
      <c r="A30" s="18" t="s">
        <v>7</v>
      </c>
      <c r="B30" s="146">
        <v>1</v>
      </c>
      <c r="C30" s="370" t="s">
        <v>577</v>
      </c>
      <c r="D30" s="370" t="str">
        <f>РАСКЛАДУШКА!AZ393</f>
        <v>Бел.язык</v>
      </c>
      <c r="E30" s="370" t="str">
        <f>РАСКЛАДУШКА!BA393</f>
        <v>Человек.и.мир</v>
      </c>
      <c r="F30" s="370" t="str">
        <f>РАСКЛАДУШКА!BB393</f>
        <v>Труд.обуч.</v>
      </c>
      <c r="G30" s="370" t="str">
        <f>РАСКЛАДУШКА!BC393</f>
        <v>Инф./Ин.яз.</v>
      </c>
      <c r="H30" s="367" t="s">
        <v>577</v>
      </c>
      <c r="I30" s="370" t="str">
        <f>РАСКЛАДУШКА!BE393</f>
        <v>Час зд.и спорта</v>
      </c>
      <c r="J30" s="370" t="str">
        <f>РАСКЛАДУШКА!BF393</f>
        <v>Физ.культ.и зд.</v>
      </c>
      <c r="K30" s="370" t="str">
        <f>РАСКЛАДУШКА!BG393</f>
        <v>Математика</v>
      </c>
      <c r="L30" s="367" t="s">
        <v>578</v>
      </c>
      <c r="M30" s="370" t="str">
        <f>РАСКЛАДУШКА!BI393</f>
        <v>Математика</v>
      </c>
      <c r="N30" s="370" t="str">
        <f>РАСКЛАДУШКА!BJ393</f>
        <v>Бел.язык</v>
      </c>
      <c r="O30" s="370" t="str">
        <f>РАСКЛАДУШКА!BK393</f>
        <v>Биология</v>
      </c>
      <c r="P30" s="370" t="str">
        <f>РАСКЛАДУШКА!BL393</f>
        <v>Бел.язык</v>
      </c>
      <c r="Q30" s="419" t="s">
        <v>567</v>
      </c>
      <c r="R30" s="367" t="str">
        <f>РАСКЛАДУШКА!BN393</f>
        <v>Математика</v>
      </c>
      <c r="S30" s="370" t="str">
        <f>РАСКЛАДУШКА!BO393</f>
        <v>Астрономия</v>
      </c>
    </row>
    <row r="31" spans="1:19" s="120" customFormat="1" ht="26.25" customHeight="1" x14ac:dyDescent="0.25">
      <c r="A31" s="17"/>
      <c r="B31" s="119">
        <v>2</v>
      </c>
      <c r="C31" s="365" t="str">
        <f>РАСКЛАДУШКА!AY394</f>
        <v>Час зд.и спорта</v>
      </c>
      <c r="D31" s="365" t="str">
        <f>РАСКЛАДУШКА!AZ394</f>
        <v>Математика</v>
      </c>
      <c r="E31" s="365" t="str">
        <f>РАСКЛАДУШКА!BA394</f>
        <v>Математика</v>
      </c>
      <c r="F31" s="365" t="str">
        <f>РАСКЛАДУШКА!BB394</f>
        <v>Труд.обуч.</v>
      </c>
      <c r="G31" s="365" t="str">
        <f>РАСКЛАДУШКА!BC394</f>
        <v>Ин.яз./Инф.</v>
      </c>
      <c r="H31" s="365" t="str">
        <f>РАСКЛАДУШКА!BD394</f>
        <v>Иностр.язык</v>
      </c>
      <c r="I31" s="365" t="str">
        <f>РАСКЛАДУШКА!BE394</f>
        <v>Бел.язык</v>
      </c>
      <c r="J31" s="365" t="str">
        <f>РАСКЛАДУШКА!BF394</f>
        <v>Искусство</v>
      </c>
      <c r="K31" s="365" t="str">
        <f>РАСКЛАДУШКА!BG394</f>
        <v>Час зд.и спорта</v>
      </c>
      <c r="L31" s="365" t="str">
        <f>РАСКЛАДУШКА!BH394</f>
        <v>Математика</v>
      </c>
      <c r="M31" s="365" t="str">
        <f>РАСКЛАДУШКА!BI394</f>
        <v>Русск.лит.</v>
      </c>
      <c r="N31" s="365" t="str">
        <f>РАСКЛАДУШКА!BJ394</f>
        <v>Биология</v>
      </c>
      <c r="O31" s="365" t="s">
        <v>578</v>
      </c>
      <c r="P31" s="365" t="str">
        <f>РАСКЛАДУШКА!BL394</f>
        <v>Бел.лит.</v>
      </c>
      <c r="Q31" s="418" t="s">
        <v>568</v>
      </c>
      <c r="R31" s="365" t="str">
        <f>РАСКЛАДУШКА!BN394</f>
        <v>Физика</v>
      </c>
      <c r="S31" s="365" t="str">
        <f>РАСКЛАДУШКА!BO394</f>
        <v>Математика</v>
      </c>
    </row>
    <row r="32" spans="1:19" s="120" customFormat="1" ht="26.25" customHeight="1" x14ac:dyDescent="0.25">
      <c r="A32" s="17"/>
      <c r="B32" s="119">
        <v>3</v>
      </c>
      <c r="C32" s="365" t="str">
        <f>РАСКЛАДУШКА!AY395</f>
        <v>Математика</v>
      </c>
      <c r="D32" s="367" t="s">
        <v>577</v>
      </c>
      <c r="E32" s="365" t="str">
        <f>РАСКЛАДУШКА!BA395</f>
        <v>Час зд.и спорта</v>
      </c>
      <c r="F32" s="365" t="str">
        <f>РАСКЛАДУШКА!BB395</f>
        <v>Инф./Ин.яз.</v>
      </c>
      <c r="G32" s="365" t="str">
        <f>РАСКЛАДУШКА!BC395</f>
        <v>Час зд.и спорта</v>
      </c>
      <c r="H32" s="365" t="str">
        <f>РАСКЛАДУШКА!BD395</f>
        <v>Математика</v>
      </c>
      <c r="I32" s="365" t="str">
        <f>РАСКЛАДУШКА!BE395</f>
        <v>Бел.лит.</v>
      </c>
      <c r="J32" s="365" t="str">
        <f>РАСКЛАДУШКА!BF395</f>
        <v>Математика</v>
      </c>
      <c r="K32" s="365" t="str">
        <f>РАСКЛАДУШКА!BG395</f>
        <v>Искусство</v>
      </c>
      <c r="L32" s="365" t="str">
        <f>РАСКЛАДУШКА!BH395</f>
        <v>Биология</v>
      </c>
      <c r="M32" s="365" t="str">
        <f>РАСКЛАДУШКА!BI395</f>
        <v>Труд.обуч.</v>
      </c>
      <c r="N32" s="365" t="str">
        <f>РАСКЛАДУШКА!BJ395</f>
        <v>Физ.культ.и зд.</v>
      </c>
      <c r="O32" s="365" t="str">
        <f>РАСКЛАДУШКА!BK395</f>
        <v>Бел.лит.</v>
      </c>
      <c r="P32" s="365" t="str">
        <f>РАСКЛАДУШКА!BL395</f>
        <v>Математика</v>
      </c>
      <c r="Q32" s="365" t="str">
        <f>РАСКЛАДУШКА!BM395</f>
        <v>География</v>
      </c>
      <c r="R32" s="365" t="str">
        <f>РАСКЛАДУШКА!BN395</f>
        <v>Химия</v>
      </c>
      <c r="S32" s="365" t="str">
        <f>РАСКЛАДУШКА!BO395</f>
        <v>Физика</v>
      </c>
    </row>
    <row r="33" spans="1:19" s="120" customFormat="1" ht="26.25" customHeight="1" x14ac:dyDescent="0.25">
      <c r="A33" s="17"/>
      <c r="B33" s="119">
        <v>4</v>
      </c>
      <c r="C33" s="365" t="str">
        <f>РАСКЛАДУШКА!AY396</f>
        <v>Иностр.язык</v>
      </c>
      <c r="D33" s="365" t="str">
        <f>РАСКЛАДУШКА!AZ396</f>
        <v>Иностр.язык</v>
      </c>
      <c r="E33" s="365" t="str">
        <f>РАСКЛАДУШКА!BA396</f>
        <v>Иностр.язык</v>
      </c>
      <c r="F33" s="365" t="str">
        <f>РАСКЛАДУШКА!BB396</f>
        <v>Физ.культ.и зд.</v>
      </c>
      <c r="G33" s="365" t="str">
        <f>РАСКЛАДУШКА!BC396</f>
        <v>Математика</v>
      </c>
      <c r="H33" s="365" t="str">
        <f>РАСКЛАДУШКА!BD396</f>
        <v>Инф./Труд.обуч.</v>
      </c>
      <c r="I33" s="365" t="str">
        <f>РАСКЛАДУШКА!BE396</f>
        <v>Математика</v>
      </c>
      <c r="J33" s="365" t="str">
        <f>РАСКЛАДУШКА!BF396</f>
        <v>Бел.язык</v>
      </c>
      <c r="K33" s="365" t="str">
        <f>РАСКЛАДУШКА!BG396</f>
        <v>Бел.лит.</v>
      </c>
      <c r="L33" s="365" t="str">
        <f>РАСКЛАДУШКА!BH396</f>
        <v>Бел.язык</v>
      </c>
      <c r="M33" s="365" t="str">
        <f>РАСКЛАДУШКА!BI396</f>
        <v>Биология</v>
      </c>
      <c r="N33" s="365" t="s">
        <v>578</v>
      </c>
      <c r="O33" s="365" t="str">
        <f>РАСКЛАДУШКА!BK396</f>
        <v>География</v>
      </c>
      <c r="P33" s="365" t="s">
        <v>578</v>
      </c>
      <c r="Q33" s="365" t="s">
        <v>564</v>
      </c>
      <c r="R33" s="365" t="str">
        <f>РАСКЛАДУШКА!BN396</f>
        <v>Черчение</v>
      </c>
      <c r="S33" s="365" t="s">
        <v>573</v>
      </c>
    </row>
    <row r="34" spans="1:19" s="120" customFormat="1" ht="26.25" customHeight="1" x14ac:dyDescent="0.25">
      <c r="A34" s="17"/>
      <c r="B34" s="119">
        <v>5</v>
      </c>
      <c r="C34" s="365" t="str">
        <f>РАСКЛАДУШКА!AY397</f>
        <v>Бел.язык</v>
      </c>
      <c r="D34" s="365" t="str">
        <f>РАСКЛАДУШКА!AZ397</f>
        <v>Час зд.и спорта</v>
      </c>
      <c r="E34" s="365" t="str">
        <f>РАСКЛАДУШКА!BA397</f>
        <v>Бел.язык</v>
      </c>
      <c r="F34" s="365" t="str">
        <f>РАСКЛАДУШКА!BB397</f>
        <v>Ин.яз./Инф.</v>
      </c>
      <c r="G34" s="367" t="s">
        <v>577</v>
      </c>
      <c r="H34" s="365" t="str">
        <f>РАСКЛАДУШКА!BD397</f>
        <v>Труд.обуч.</v>
      </c>
      <c r="I34" s="365" t="str">
        <f>РАСКЛАДУШКА!BE397</f>
        <v>Искусство</v>
      </c>
      <c r="J34" s="365" t="str">
        <f>РАСКЛАДУШКА!BF397</f>
        <v>Бел.лит.</v>
      </c>
      <c r="K34" s="365" t="str">
        <f>РАСКЛАДУШКА!BG397</f>
        <v>Физика</v>
      </c>
      <c r="L34" s="365" t="str">
        <f>РАСКЛАДУШКА!BH397</f>
        <v>Физ.культ.и зд.</v>
      </c>
      <c r="M34" s="365" t="str">
        <f>РАСКЛАДУШКА!BI397</f>
        <v>Бел.язык</v>
      </c>
      <c r="N34" s="365" t="str">
        <f>РАСКЛАДУШКА!BJ397</f>
        <v>Химия</v>
      </c>
      <c r="O34" s="365" t="str">
        <f>РАСКЛАДУШКА!BK397</f>
        <v>Математика</v>
      </c>
      <c r="P34" s="365" t="str">
        <f>РАСКЛАДУШКА!BL397</f>
        <v>Биология</v>
      </c>
      <c r="Q34" s="418" t="s">
        <v>569</v>
      </c>
      <c r="R34" s="365" t="str">
        <f>РАСКЛАДУШКА!BN397</f>
        <v>География</v>
      </c>
      <c r="S34" s="365" t="s">
        <v>577</v>
      </c>
    </row>
    <row r="35" spans="1:19" s="120" customFormat="1" ht="26.25" customHeight="1" x14ac:dyDescent="0.25">
      <c r="A35" s="17"/>
      <c r="B35" s="119">
        <v>6</v>
      </c>
      <c r="C35" s="365" t="str">
        <f>РАСКЛАДУШКА!AY398</f>
        <v/>
      </c>
      <c r="D35" s="365" t="str">
        <f>РАСКЛАДУШКА!AZ398</f>
        <v/>
      </c>
      <c r="E35" s="365" t="str">
        <f>РАСКЛАДУШКА!BA398</f>
        <v/>
      </c>
      <c r="F35" s="365" t="str">
        <f>РАСКЛАДУШКА!BB398</f>
        <v>Математика</v>
      </c>
      <c r="G35" s="365" t="str">
        <f>РАСКЛАДУШКА!BC398</f>
        <v>Искусство</v>
      </c>
      <c r="H35" s="365" t="str">
        <f>РАСКЛАДУШКА!BD398</f>
        <v>Труд.обуч./Инф.</v>
      </c>
      <c r="I35" s="365" t="str">
        <f>РАСКЛАДУШКА!BE398</f>
        <v>Иностр.язык</v>
      </c>
      <c r="J35" s="365" t="str">
        <f>РАСКЛАДУШКА!BF398</f>
        <v>Иностр.язык</v>
      </c>
      <c r="K35" s="365" t="str">
        <f>РАСКЛАДУШКА!BG398</f>
        <v>Иностр.язык</v>
      </c>
      <c r="L35" s="365" t="str">
        <f>РАСКЛАДУШКА!BH398</f>
        <v>Химия</v>
      </c>
      <c r="M35" s="365" t="str">
        <f>РАСКЛАДУШКА!BI398</f>
        <v>Бел.лит.</v>
      </c>
      <c r="N35" s="365" t="str">
        <f>РАСКЛАДУШКА!BJ398</f>
        <v>Математика</v>
      </c>
      <c r="O35" s="365" t="str">
        <f>РАСКЛАДУШКА!BK398</f>
        <v>Физика</v>
      </c>
      <c r="P35" s="365" t="str">
        <f>РАСКЛАДУШКА!BL398</f>
        <v>География</v>
      </c>
      <c r="Q35" s="365" t="str">
        <f>РАСКЛАДУШКА!BM398</f>
        <v>Физ.культ.и зд.</v>
      </c>
      <c r="R35" s="365" t="str">
        <f>РАСКЛАДУШКА!BN398</f>
        <v/>
      </c>
      <c r="S35" s="365" t="s">
        <v>574</v>
      </c>
    </row>
    <row r="36" spans="1:19" s="120" customFormat="1" ht="26.25" customHeight="1" thickBot="1" x14ac:dyDescent="0.3">
      <c r="A36" s="406"/>
      <c r="B36" s="407">
        <v>7</v>
      </c>
      <c r="C36" s="369"/>
      <c r="D36" s="369"/>
      <c r="E36" s="369"/>
      <c r="F36" s="368" t="str">
        <f>РАСКЛАДУШКА!BB399</f>
        <v/>
      </c>
      <c r="G36" s="368" t="str">
        <f>РАСКЛАДУШКА!BC399</f>
        <v/>
      </c>
      <c r="H36" s="368" t="str">
        <f>РАСКЛАДУШКА!BD399</f>
        <v/>
      </c>
      <c r="I36" s="368" t="str">
        <f>РАСКЛАДУШКА!BE399</f>
        <v/>
      </c>
      <c r="J36" s="368" t="str">
        <f>РАСКЛАДУШКА!BF399</f>
        <v/>
      </c>
      <c r="K36" s="368" t="str">
        <f>РАСКЛАДУШКА!BG399</f>
        <v/>
      </c>
      <c r="L36" s="368" t="str">
        <f>РАСКЛАДУШКА!BH399</f>
        <v/>
      </c>
      <c r="M36" s="368" t="str">
        <f>РАСКЛАДУШКА!BI399</f>
        <v>Час зд.и спорта</v>
      </c>
      <c r="N36" s="366" t="str">
        <f>РАСКЛАДУШКА!BJ399</f>
        <v/>
      </c>
      <c r="O36" s="368" t="str">
        <f>РАСКЛАДУШКА!BK399</f>
        <v>Час зд.и спорта</v>
      </c>
      <c r="P36" s="368" t="str">
        <f>РАСКЛАДУШКА!BL399</f>
        <v/>
      </c>
      <c r="Q36" s="366" t="str">
        <f>РАСКЛАДУШКА!BM399</f>
        <v/>
      </c>
      <c r="R36" s="368" t="str">
        <f>РАСКЛАДУШКА!BN399</f>
        <v/>
      </c>
      <c r="S36" s="368" t="str">
        <f>РАСКЛАДУШКА!BO399</f>
        <v/>
      </c>
    </row>
    <row r="37" spans="1:19" s="120" customFormat="1" ht="26.25" customHeight="1" x14ac:dyDescent="0.25">
      <c r="A37" s="16" t="s">
        <v>8</v>
      </c>
      <c r="B37" s="146">
        <v>1</v>
      </c>
      <c r="C37" s="370" t="str">
        <f>РАСКЛАДУШКА!AY400</f>
        <v>Математика</v>
      </c>
      <c r="D37" s="370" t="str">
        <f>РАСКЛАДУШКА!AZ400</f>
        <v>Человек.и.мир</v>
      </c>
      <c r="E37" s="370" t="s">
        <v>577</v>
      </c>
      <c r="F37" s="370" t="str">
        <f>РАСКЛАДУШКА!BB400</f>
        <v>Бел.язык</v>
      </c>
      <c r="G37" s="370" t="str">
        <f>РАСКЛАДУШКА!BC400</f>
        <v>Труд.обуч.</v>
      </c>
      <c r="H37" s="370" t="str">
        <f>РАСКЛАДУШКА!BD400</f>
        <v>Бел.язык</v>
      </c>
      <c r="I37" s="370" t="str">
        <f>РАСКЛАДУШКА!BE400</f>
        <v>Русск.язык</v>
      </c>
      <c r="J37" s="370" t="str">
        <f>РАСКЛАДУШКА!BF400</f>
        <v>Физика</v>
      </c>
      <c r="K37" s="370" t="str">
        <f>РАСКЛАДУШКА!BG400</f>
        <v>Физ.культ.и зд.</v>
      </c>
      <c r="L37" s="370" t="str">
        <f>РАСКЛАДУШКА!BH400</f>
        <v>Математика</v>
      </c>
      <c r="M37" s="370" t="str">
        <f>РАСКЛАДУШКА!BI400</f>
        <v>Ин.яз./Инф.</v>
      </c>
      <c r="N37" s="367" t="s">
        <v>577</v>
      </c>
      <c r="O37" s="370" t="str">
        <f>РАСКЛАДУШКА!BK400</f>
        <v>Бел.лит.</v>
      </c>
      <c r="P37" s="370" t="str">
        <f>РАСКЛАДУШКА!BL400</f>
        <v>Физ.культ.и зд.</v>
      </c>
      <c r="Q37" s="420" t="s">
        <v>568</v>
      </c>
      <c r="R37" s="370" t="str">
        <f>РАСКЛАДУШКА!BN400</f>
        <v>Русск.лит.</v>
      </c>
      <c r="S37" s="370" t="str">
        <f>РАСКЛАДУШКА!BO400</f>
        <v>Математика</v>
      </c>
    </row>
    <row r="38" spans="1:19" s="120" customFormat="1" ht="26.25" customHeight="1" x14ac:dyDescent="0.25">
      <c r="A38" s="16"/>
      <c r="B38" s="119">
        <v>2</v>
      </c>
      <c r="C38" s="365" t="str">
        <f>РАСКЛАДУШКА!AY401</f>
        <v>Человек.и.мир</v>
      </c>
      <c r="D38" s="365" t="str">
        <f>РАСКЛАДУШКА!AZ401</f>
        <v>Физ.культ.и зд.</v>
      </c>
      <c r="E38" s="365" t="str">
        <f>РАСКЛАДУШКА!BA401</f>
        <v>Математика</v>
      </c>
      <c r="F38" s="365" t="str">
        <f>РАСКЛАДУШКА!BB401</f>
        <v>Час зд.и спорта</v>
      </c>
      <c r="G38" s="365" t="str">
        <f>РАСКЛАДУШКА!BC401</f>
        <v>Труд.обуч.</v>
      </c>
      <c r="H38" s="365" t="str">
        <f>РАСКЛАДУШКА!BD401</f>
        <v>Бел.лит.</v>
      </c>
      <c r="I38" s="365" t="s">
        <v>577</v>
      </c>
      <c r="J38" s="365" t="str">
        <f>РАСКЛАДУШКА!BF401</f>
        <v>Химия</v>
      </c>
      <c r="K38" s="365" t="str">
        <f>РАСКЛАДУШКА!BG401</f>
        <v>Бел.язык</v>
      </c>
      <c r="L38" s="365" t="str">
        <f>РАСКЛАДУШКА!BH401</f>
        <v>Биология</v>
      </c>
      <c r="M38" s="365" t="str">
        <f>РАСКЛАДУШКА!BI401</f>
        <v>Инф./Ин.яз.</v>
      </c>
      <c r="N38" s="365" t="str">
        <f>РАСКЛАДУШКА!BJ401</f>
        <v>Иностр.язык</v>
      </c>
      <c r="O38" s="365" t="str">
        <f>РАСКЛАДУШКА!BK401</f>
        <v>Бел.язык</v>
      </c>
      <c r="P38" s="365" t="str">
        <f>РАСКЛАДУШКА!BL401</f>
        <v>Математика</v>
      </c>
      <c r="Q38" s="418" t="s">
        <v>564</v>
      </c>
      <c r="R38" s="365" t="str">
        <f>РАСКЛАДУШКА!BN401</f>
        <v>История</v>
      </c>
      <c r="S38" s="365" t="str">
        <f>РАСКЛАДУШКА!BO401</f>
        <v>Иностр.язык</v>
      </c>
    </row>
    <row r="39" spans="1:19" s="120" customFormat="1" ht="26.25" customHeight="1" x14ac:dyDescent="0.25">
      <c r="A39" s="16"/>
      <c r="B39" s="119">
        <v>3</v>
      </c>
      <c r="C39" s="365" t="str">
        <f>РАСКЛАДУШКА!AY402</f>
        <v>Русск.язык</v>
      </c>
      <c r="D39" s="365" t="str">
        <f>РАСКЛАДУШКА!AZ402</f>
        <v>Математика</v>
      </c>
      <c r="E39" s="365" t="str">
        <f>РАСКЛАДУШКА!BA402</f>
        <v>Русск.язык</v>
      </c>
      <c r="F39" s="365" t="str">
        <f>РАСКЛАДУШКА!BB402</f>
        <v>Математика</v>
      </c>
      <c r="G39" s="365" t="str">
        <f>РАСКЛАДУШКА!BC402</f>
        <v>Бел.язык</v>
      </c>
      <c r="H39" s="365" t="str">
        <f>РАСКЛАДУШКА!BD402</f>
        <v>Математика</v>
      </c>
      <c r="I39" s="365" t="str">
        <f>РАСКЛАДУШКА!BE402</f>
        <v>Физика</v>
      </c>
      <c r="J39" s="365" t="str">
        <f>РАСКЛАДУШКА!BF402</f>
        <v>Труд.обуч.</v>
      </c>
      <c r="K39" s="365" t="str">
        <f>РАСКЛАДУШКА!BG402</f>
        <v>Бел.лит.</v>
      </c>
      <c r="L39" s="365" t="str">
        <f>РАСКЛАДУШКА!BH402</f>
        <v>Ин.яз./Инф.</v>
      </c>
      <c r="M39" s="365" t="str">
        <f>РАСКЛАДУШКА!BI402</f>
        <v>География</v>
      </c>
      <c r="N39" s="365" t="str">
        <f>РАСКЛАДУШКА!BJ402</f>
        <v>Математика</v>
      </c>
      <c r="O39" s="365" t="str">
        <f>РАСКЛАДУШКА!BK402</f>
        <v>Иностр.язык</v>
      </c>
      <c r="P39" s="365" t="str">
        <f>РАСКЛАДУШКА!BL402</f>
        <v>Иностр.язык</v>
      </c>
      <c r="Q39" s="365" t="str">
        <f>РАСКЛАДУШКА!BM402</f>
        <v>История</v>
      </c>
      <c r="R39" s="365" t="str">
        <f>РАСКЛАДУШКА!BN402</f>
        <v>Физ.культ.и зд.</v>
      </c>
      <c r="S39" s="365" t="s">
        <v>573</v>
      </c>
    </row>
    <row r="40" spans="1:19" s="120" customFormat="1" ht="26.25" customHeight="1" x14ac:dyDescent="0.25">
      <c r="A40" s="16"/>
      <c r="B40" s="119">
        <v>4</v>
      </c>
      <c r="C40" s="365" t="str">
        <f>РАСКЛАДУШКА!AY403</f>
        <v>Физ.культ.и зд.</v>
      </c>
      <c r="D40" s="365" t="str">
        <f>РАСКЛАДУШКА!AZ403</f>
        <v>Русск.язык</v>
      </c>
      <c r="E40" s="365" t="str">
        <f>РАСКЛАДУШКА!BA403</f>
        <v>Физ.культ.и зд.</v>
      </c>
      <c r="F40" s="365" t="s">
        <v>578</v>
      </c>
      <c r="G40" s="365" t="str">
        <f>РАСКЛАДУШКА!BC403</f>
        <v>Иностр.язык</v>
      </c>
      <c r="H40" s="365" t="str">
        <f>РАСКЛАДУШКА!BD403</f>
        <v>Иностр.язык</v>
      </c>
      <c r="I40" s="365" t="str">
        <f>РАСКЛАДУШКА!BE403</f>
        <v>Математика</v>
      </c>
      <c r="J40" s="365" t="str">
        <f>РАСКЛАДУШКА!BF403</f>
        <v>Труд.обуч.</v>
      </c>
      <c r="K40" s="365" t="str">
        <f>РАСКЛАДУШКА!BG403</f>
        <v>Русск.язык</v>
      </c>
      <c r="L40" s="365" t="str">
        <f>РАСКЛАДУШКА!BH403</f>
        <v>Инф./Ин.яз.</v>
      </c>
      <c r="M40" s="365" t="str">
        <f>РАСКЛАДУШКА!BI403</f>
        <v>Бел.язык</v>
      </c>
      <c r="N40" s="365" t="str">
        <f>РАСКЛАДУШКА!BJ403</f>
        <v>География</v>
      </c>
      <c r="O40" s="365" t="str">
        <f>РАСКЛАДУШКА!BK403</f>
        <v>Обществовед.</v>
      </c>
      <c r="P40" s="365" t="str">
        <f>РАСКЛАДУШКА!BL403</f>
        <v>Физика</v>
      </c>
      <c r="Q40" s="365" t="str">
        <f>РАСКЛАДУШКА!BM403</f>
        <v>Бел.язык</v>
      </c>
      <c r="R40" s="365" t="str">
        <f>РАСКЛАДУШКА!BN403</f>
        <v>Математика</v>
      </c>
      <c r="S40" s="365" t="s">
        <v>568</v>
      </c>
    </row>
    <row r="41" spans="1:19" s="120" customFormat="1" ht="26.25" customHeight="1" x14ac:dyDescent="0.25">
      <c r="A41" s="16"/>
      <c r="B41" s="119">
        <v>5</v>
      </c>
      <c r="C41" s="365" t="str">
        <f>РАСКЛАДУШКА!AY404</f>
        <v>Иностр.язык</v>
      </c>
      <c r="D41" s="365" t="str">
        <f>РАСКЛАДУШКА!AZ404</f>
        <v>Иностр.язык</v>
      </c>
      <c r="E41" s="365" t="str">
        <f>РАСКЛАДУШКА!BA404</f>
        <v>Иностр.язык</v>
      </c>
      <c r="F41" s="365" t="str">
        <f>РАСКЛАДУШКА!BB404</f>
        <v>Русск.язык</v>
      </c>
      <c r="G41" s="365" t="str">
        <f>РАСКЛАДУШКА!BC404</f>
        <v>Математика</v>
      </c>
      <c r="H41" s="365" t="str">
        <f>РАСКЛАДУШКА!BD404</f>
        <v>Русск.лит.</v>
      </c>
      <c r="I41" s="365" t="str">
        <f>РАСКЛАДУШКА!BE404</f>
        <v>Физ.культ.и зд.</v>
      </c>
      <c r="J41" s="365" t="str">
        <f>РАСКЛАДУШКА!BF404</f>
        <v>Бел.язык</v>
      </c>
      <c r="K41" s="365" t="str">
        <f>РАСКЛАДУШКА!BG404</f>
        <v>Математика</v>
      </c>
      <c r="L41" s="365" t="str">
        <f>РАСКЛАДУШКА!BH404</f>
        <v>Русск.лит.</v>
      </c>
      <c r="M41" s="365" t="str">
        <f>РАСКЛАДУШКА!BI404</f>
        <v>Физ.культ.и зд.</v>
      </c>
      <c r="N41" s="365" t="str">
        <f>РАСКЛАДУШКА!BJ404</f>
        <v>Инф./Труд.обуч.</v>
      </c>
      <c r="O41" s="365" t="s">
        <v>577</v>
      </c>
      <c r="P41" s="365" t="str">
        <f>РАСКЛАДУШКА!BL404</f>
        <v>Химия</v>
      </c>
      <c r="Q41" s="418" t="s">
        <v>561</v>
      </c>
      <c r="R41" s="365" t="str">
        <f>РАСКЛАДУШКА!BN404</f>
        <v>Бел.язык</v>
      </c>
      <c r="S41" s="365" t="str">
        <f>РАСКЛАДУШКА!BO404</f>
        <v>Бел.лит.</v>
      </c>
    </row>
    <row r="42" spans="1:19" s="120" customFormat="1" ht="26.25" customHeight="1" x14ac:dyDescent="0.25">
      <c r="A42" s="16"/>
      <c r="B42" s="281">
        <v>6</v>
      </c>
      <c r="C42" s="365" t="str">
        <f>РАСКЛАДУШКА!AY405</f>
        <v/>
      </c>
      <c r="D42" s="365" t="str">
        <f>РАСКЛАДУШКА!AZ405</f>
        <v/>
      </c>
      <c r="E42" s="365" t="str">
        <f>РАСКЛАДУШКА!BA405</f>
        <v/>
      </c>
      <c r="F42" s="365" t="str">
        <f>РАСКЛАДУШКА!BB405</f>
        <v>Иностр.язык</v>
      </c>
      <c r="G42" s="365" t="str">
        <f>РАСКЛАДУШКА!BC405</f>
        <v>Бел.лит.</v>
      </c>
      <c r="H42" s="365" t="str">
        <f>РАСКЛАДУШКА!BD405</f>
        <v>Физ.культ.и зд.</v>
      </c>
      <c r="I42" s="365" t="str">
        <f>РАСКЛАДУШКА!BE405</f>
        <v>Биология</v>
      </c>
      <c r="J42" s="365" t="str">
        <f>РАСКЛАДУШКА!BF405</f>
        <v>Математика</v>
      </c>
      <c r="K42" s="365" t="str">
        <f>РАСКЛАДУШКА!BG405</f>
        <v>Физика</v>
      </c>
      <c r="L42" s="365" t="str">
        <f>РАСКЛАДУШКА!BH405</f>
        <v>География</v>
      </c>
      <c r="M42" s="365" t="str">
        <f>РАСКЛАДУШКА!BI405</f>
        <v>Математика</v>
      </c>
      <c r="N42" s="365" t="str">
        <f>РАСКЛАДУШКА!BJ405</f>
        <v>Труд.обуч./Инф.</v>
      </c>
      <c r="O42" s="365" t="str">
        <f>РАСКЛАДУШКА!BK405</f>
        <v>Математика</v>
      </c>
      <c r="P42" s="365" t="s">
        <v>577</v>
      </c>
      <c r="Q42" s="365" t="str">
        <f>РАСКЛАДУШКА!BM405</f>
        <v>Русск.лит.</v>
      </c>
      <c r="R42" s="365" t="str">
        <f>РАСКЛАДУШКА!BN405</f>
        <v/>
      </c>
      <c r="S42" s="365" t="str">
        <f>РАСКЛАДУШКА!BO405</f>
        <v>Русск.язык</v>
      </c>
    </row>
    <row r="43" spans="1:19" s="120" customFormat="1" ht="26.25" customHeight="1" thickBot="1" x14ac:dyDescent="0.3">
      <c r="A43" s="15"/>
      <c r="B43" s="147">
        <v>7</v>
      </c>
      <c r="C43" s="365" t="str">
        <f>РАСКЛАДУШКА!AY406</f>
        <v/>
      </c>
      <c r="D43" s="365" t="str">
        <f>РАСКЛАДУШКА!AZ406</f>
        <v/>
      </c>
      <c r="E43" s="365" t="str">
        <f>РАСКЛАДУШКА!BA406</f>
        <v/>
      </c>
      <c r="F43" s="365" t="str">
        <f>РАСКЛАДУШКА!BB406</f>
        <v/>
      </c>
      <c r="G43" s="365" t="str">
        <f>РАСКЛАДУШКА!BC406</f>
        <v/>
      </c>
      <c r="H43" s="365" t="str">
        <f>РАСКЛАДУШКА!BD406</f>
        <v/>
      </c>
      <c r="I43" s="365" t="str">
        <f>РАСКЛАДУШКА!BE406</f>
        <v/>
      </c>
      <c r="J43" s="365" t="str">
        <f>РАСКЛАДУШКА!BF406</f>
        <v/>
      </c>
      <c r="K43" s="365" t="str">
        <f>РАСКЛАДУШКА!BG406</f>
        <v/>
      </c>
      <c r="L43" s="365" t="str">
        <f>РАСКЛАДУШКА!BH406</f>
        <v/>
      </c>
      <c r="M43" s="365" t="str">
        <f>РАСКЛАДУШКА!BI406</f>
        <v/>
      </c>
      <c r="N43" s="365" t="s">
        <v>576</v>
      </c>
      <c r="O43" s="365" t="str">
        <f>РАСКЛАДУШКА!BK406</f>
        <v/>
      </c>
      <c r="P43" s="365" t="str">
        <f>РАСКЛАДУШКА!BL406</f>
        <v/>
      </c>
      <c r="Q43" s="365" t="str">
        <f>РАСКЛАДУШКА!BM406</f>
        <v>Час зд.и спорта</v>
      </c>
      <c r="R43" s="365" t="str">
        <f>РАСКЛАДУШКА!BN406</f>
        <v/>
      </c>
      <c r="S43" s="366" t="str">
        <f>РАСКЛАДУШКА!BO406</f>
        <v>Час зд.и спорта</v>
      </c>
    </row>
    <row r="44" spans="1:19" s="120" customFormat="1" ht="50.25" customHeight="1" x14ac:dyDescent="0.25">
      <c r="A44" s="18" t="s">
        <v>515</v>
      </c>
      <c r="B44" s="146">
        <v>1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3" t="s">
        <v>506</v>
      </c>
      <c r="S44" s="421"/>
    </row>
    <row r="45" spans="1:19" s="120" customFormat="1" ht="24" x14ac:dyDescent="0.25">
      <c r="A45" s="16"/>
      <c r="B45" s="119">
        <v>2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74" t="s">
        <v>507</v>
      </c>
      <c r="S45" s="401"/>
    </row>
    <row r="46" spans="1:19" s="120" customFormat="1" ht="24" x14ac:dyDescent="0.25">
      <c r="A46" s="16"/>
      <c r="B46" s="119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74" t="s">
        <v>509</v>
      </c>
      <c r="S46" s="401"/>
    </row>
    <row r="47" spans="1:19" s="120" customFormat="1" ht="24.6" thickBot="1" x14ac:dyDescent="0.3">
      <c r="A47" s="14"/>
      <c r="B47" s="147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71" t="s">
        <v>508</v>
      </c>
      <c r="S47" s="402"/>
    </row>
    <row r="48" spans="1:19" ht="26.25" customHeight="1" x14ac:dyDescent="0.25"/>
    <row r="49" spans="2:15" ht="26.25" customHeight="1" x14ac:dyDescent="0.25">
      <c r="B49" s="120" t="s">
        <v>69</v>
      </c>
    </row>
    <row r="50" spans="2:15" ht="26.25" customHeight="1" x14ac:dyDescent="0.25">
      <c r="B50" s="120" t="s">
        <v>120</v>
      </c>
      <c r="O50" s="356" t="s">
        <v>418</v>
      </c>
    </row>
    <row r="51" spans="2:15" ht="22.5" customHeight="1" x14ac:dyDescent="0.25">
      <c r="B51" s="120" t="s">
        <v>121</v>
      </c>
    </row>
    <row r="52" spans="2:15" ht="14.25" customHeight="1" x14ac:dyDescent="0.25">
      <c r="B52" s="120" t="s">
        <v>579</v>
      </c>
    </row>
  </sheetData>
  <mergeCells count="6">
    <mergeCell ref="A30:A35"/>
    <mergeCell ref="A37:A43"/>
    <mergeCell ref="A44:A47"/>
    <mergeCell ref="A8:A14"/>
    <mergeCell ref="A15:A22"/>
    <mergeCell ref="A23:A29"/>
  </mergeCells>
  <printOptions horizontalCentered="1"/>
  <pageMargins left="0.19685039370078741" right="0.19685039370078741" top="0.19685039370078741" bottom="0.19685039370078741" header="0.51181102362204722" footer="0.51181102362204722"/>
  <pageSetup paperSize="8" scale="38" orientation="landscape" r:id="rId1"/>
  <headerFooter alignWithMargins="0"/>
  <colBreaks count="1" manualBreakCount="1">
    <brk id="10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55"/>
  <sheetViews>
    <sheetView tabSelected="1" topLeftCell="A4" zoomScale="50" zoomScaleNormal="50" workbookViewId="0">
      <selection activeCell="F13" sqref="F13"/>
    </sheetView>
  </sheetViews>
  <sheetFormatPr defaultColWidth="9.109375" defaultRowHeight="14.25" customHeight="1" x14ac:dyDescent="0.25"/>
  <cols>
    <col min="1" max="2" width="5.6640625" style="102" customWidth="1"/>
    <col min="3" max="19" width="23.88671875" style="102" customWidth="1"/>
    <col min="20" max="21" width="5.6640625" style="102" customWidth="1"/>
    <col min="22" max="16384" width="9.109375" style="102"/>
  </cols>
  <sheetData>
    <row r="1" spans="1:21" s="121" customFormat="1" ht="18.75" customHeight="1" x14ac:dyDescent="0.25">
      <c r="S1" s="121" t="s">
        <v>187</v>
      </c>
    </row>
    <row r="2" spans="1:21" s="121" customFormat="1" ht="18.75" customHeight="1" x14ac:dyDescent="0.25">
      <c r="S2" s="121" t="s">
        <v>61</v>
      </c>
    </row>
    <row r="3" spans="1:21" s="121" customFormat="1" ht="18.75" customHeight="1" x14ac:dyDescent="0.25">
      <c r="S3" s="121" t="s">
        <v>62</v>
      </c>
    </row>
    <row r="4" spans="1:21" s="121" customFormat="1" ht="18.75" customHeight="1" x14ac:dyDescent="0.25">
      <c r="S4" s="121" t="s">
        <v>495</v>
      </c>
    </row>
    <row r="5" spans="1:21" s="115" customFormat="1" ht="33" customHeight="1" x14ac:dyDescent="0.25">
      <c r="F5" s="116" t="s">
        <v>70</v>
      </c>
      <c r="G5" s="115" t="s">
        <v>186</v>
      </c>
      <c r="O5" s="116" t="s">
        <v>70</v>
      </c>
      <c r="P5" s="115" t="s">
        <v>186</v>
      </c>
    </row>
    <row r="6" spans="1:21" s="145" customFormat="1" ht="27" customHeight="1" thickBot="1" x14ac:dyDescent="0.3">
      <c r="A6" s="144"/>
      <c r="B6" s="144"/>
      <c r="C6" s="144"/>
      <c r="D6" s="144"/>
      <c r="F6" s="117" t="s">
        <v>554</v>
      </c>
      <c r="G6" s="118" t="s">
        <v>494</v>
      </c>
      <c r="H6" s="144"/>
      <c r="I6" s="144"/>
      <c r="J6" s="144"/>
      <c r="K6" s="144"/>
      <c r="L6" s="144"/>
      <c r="M6" s="144"/>
      <c r="O6" s="117" t="s">
        <v>554</v>
      </c>
      <c r="P6" s="118" t="s">
        <v>494</v>
      </c>
      <c r="R6" s="144"/>
      <c r="S6" s="144"/>
    </row>
    <row r="7" spans="1:21" ht="30.75" customHeight="1" x14ac:dyDescent="0.25">
      <c r="A7" s="331"/>
      <c r="B7" s="331"/>
      <c r="C7" s="332" t="s">
        <v>73</v>
      </c>
      <c r="D7" s="332" t="s">
        <v>105</v>
      </c>
      <c r="E7" s="332" t="s">
        <v>267</v>
      </c>
      <c r="F7" s="332" t="s">
        <v>74</v>
      </c>
      <c r="G7" s="332" t="s">
        <v>248</v>
      </c>
      <c r="H7" s="332" t="s">
        <v>14</v>
      </c>
      <c r="I7" s="332" t="s">
        <v>75</v>
      </c>
      <c r="J7" s="332" t="s">
        <v>76</v>
      </c>
      <c r="K7" s="332" t="s">
        <v>15</v>
      </c>
      <c r="L7" s="332" t="s">
        <v>77</v>
      </c>
      <c r="M7" s="332" t="s">
        <v>78</v>
      </c>
      <c r="N7" s="332" t="s">
        <v>268</v>
      </c>
      <c r="O7" s="332" t="s">
        <v>79</v>
      </c>
      <c r="P7" s="332" t="s">
        <v>80</v>
      </c>
      <c r="Q7" s="332" t="s">
        <v>81</v>
      </c>
      <c r="R7" s="331" t="s">
        <v>422</v>
      </c>
      <c r="S7" s="331">
        <v>11</v>
      </c>
      <c r="T7" s="331"/>
      <c r="U7" s="331"/>
    </row>
    <row r="8" spans="1:21" s="120" customFormat="1" ht="19.5" customHeight="1" x14ac:dyDescent="0.25">
      <c r="A8" s="17" t="s">
        <v>4</v>
      </c>
      <c r="B8" s="119">
        <v>1</v>
      </c>
      <c r="C8" s="224" t="str">
        <f>РАСКЛАДУШКА!AY372</f>
        <v>Осн.безоп.жизн.</v>
      </c>
      <c r="D8" s="224" t="str">
        <f>РАСКЛАДУШКА!AZ372</f>
        <v>Математика</v>
      </c>
      <c r="E8" s="224" t="str">
        <f>РАСКЛАДУШКА!BA372</f>
        <v>Русск.лит.</v>
      </c>
      <c r="F8" s="224" t="str">
        <f>РАСКЛАДУШКА!BB372</f>
        <v>Русск.лит.</v>
      </c>
      <c r="G8" s="224" t="str">
        <f>РАСКЛАДУШКА!BC372</f>
        <v>Физ.культ.и зд.</v>
      </c>
      <c r="H8" s="224" t="str">
        <f>РАСКЛАДУШКА!BD372</f>
        <v>История</v>
      </c>
      <c r="I8" s="224" t="str">
        <f>РАСКЛАДУШКА!BE372</f>
        <v>Труд.обуч.</v>
      </c>
      <c r="J8" s="224" t="str">
        <f>РАСКЛАДУШКА!BF372</f>
        <v>Математика</v>
      </c>
      <c r="K8" s="224" t="str">
        <f>РАСКЛАДУШКА!BG372</f>
        <v>География</v>
      </c>
      <c r="L8" s="224" t="str">
        <f>РАСКЛАДУШКА!BH372</f>
        <v>Иностр.язык</v>
      </c>
      <c r="M8" s="224" t="str">
        <f>РАСКЛАДУШКА!BI372</f>
        <v>Физ.культ.и зд.</v>
      </c>
      <c r="N8" s="224" t="str">
        <f>РАСКЛАДУШКА!BJ372</f>
        <v>Русск.лит.</v>
      </c>
      <c r="O8" s="224" t="str">
        <f>РАСКЛАДУШКА!BK372</f>
        <v>Биология</v>
      </c>
      <c r="P8" s="224" t="str">
        <f>РАСКЛАДУШКА!BL372</f>
        <v>Химия</v>
      </c>
      <c r="Q8" s="224" t="str">
        <f>РАСКЛАДУШКА!BM372</f>
        <v>Инф./Обществ.</v>
      </c>
      <c r="R8" s="224" t="str">
        <f>РАСКЛАДУШКА!BN372</f>
        <v>Обществовед.</v>
      </c>
      <c r="S8" s="224" t="str">
        <f>РАСКЛАДУШКА!BO372</f>
        <v>Бел.язык</v>
      </c>
      <c r="T8" s="119">
        <v>1</v>
      </c>
      <c r="U8" s="17" t="s">
        <v>4</v>
      </c>
    </row>
    <row r="9" spans="1:21" s="120" customFormat="1" ht="19.5" customHeight="1" x14ac:dyDescent="0.25">
      <c r="A9" s="17"/>
      <c r="B9" s="119">
        <v>2</v>
      </c>
      <c r="C9" s="224" t="str">
        <f>РАСКЛАДУШКА!AY373</f>
        <v>Математика</v>
      </c>
      <c r="D9" s="224" t="str">
        <f>РАСКЛАДУШКА!AZ373</f>
        <v>Осн.безоп.жизн.</v>
      </c>
      <c r="E9" s="224" t="str">
        <f>РАСКЛАДУШКА!BA373</f>
        <v>Русск.язык</v>
      </c>
      <c r="F9" s="224" t="str">
        <f>РАСКЛАДУШКА!BB373</f>
        <v>Русск.язык</v>
      </c>
      <c r="G9" s="224" t="str">
        <f>РАСКЛАДУШКА!BC373</f>
        <v>Математика</v>
      </c>
      <c r="H9" s="224" t="str">
        <f>РАСКЛАДУШКА!BD373</f>
        <v>География</v>
      </c>
      <c r="I9" s="224" t="str">
        <f>РАСКЛАДУШКА!BE373</f>
        <v>Труд.обуч.</v>
      </c>
      <c r="J9" s="224" t="str">
        <f>РАСКЛАДУШКА!BF373</f>
        <v>Час зд.и спорта</v>
      </c>
      <c r="K9" s="224" t="str">
        <f>РАСКЛАДУШКА!BG373</f>
        <v>Математика</v>
      </c>
      <c r="L9" s="224" t="str">
        <f>РАСКЛАДУШКА!BH373</f>
        <v>Искусство</v>
      </c>
      <c r="M9" s="224" t="str">
        <f>РАСКЛАДУШКА!BI373</f>
        <v>Русск.язык</v>
      </c>
      <c r="N9" s="224" t="str">
        <f>РАСКЛАДУШКА!BJ373</f>
        <v>Русск.язык</v>
      </c>
      <c r="O9" s="224" t="str">
        <f>РАСКЛАДУШКА!BK373</f>
        <v>Физ.культ.и зд.</v>
      </c>
      <c r="P9" s="224" t="str">
        <f>РАСКЛАДУШКА!BL373</f>
        <v>Биология</v>
      </c>
      <c r="Q9" s="224" t="str">
        <f>РАСКЛАДУШКА!BM373</f>
        <v>Мат./Хим./Инф.</v>
      </c>
      <c r="R9" s="224" t="str">
        <f>РАСКЛАДУШКА!BN373</f>
        <v>Физика</v>
      </c>
      <c r="S9" s="224" t="str">
        <f>РАСКЛАДУШКА!BO373</f>
        <v>Бел.лит.</v>
      </c>
      <c r="T9" s="119">
        <v>2</v>
      </c>
      <c r="U9" s="17"/>
    </row>
    <row r="10" spans="1:21" s="120" customFormat="1" ht="19.5" customHeight="1" x14ac:dyDescent="0.25">
      <c r="A10" s="17"/>
      <c r="B10" s="119">
        <v>3</v>
      </c>
      <c r="C10" s="224" t="str">
        <f>РАСКЛАДУШКА!AY374</f>
        <v>Русск.лит.</v>
      </c>
      <c r="D10" s="224" t="str">
        <f>РАСКЛАДУШКА!AZ374</f>
        <v>Русск.язык</v>
      </c>
      <c r="E10" s="224" t="str">
        <f>РАСКЛАДУШКА!BA374</f>
        <v>Математика</v>
      </c>
      <c r="F10" s="224" t="str">
        <f>РАСКЛАДУШКА!BB374</f>
        <v>Математика</v>
      </c>
      <c r="G10" s="224" t="str">
        <f>РАСКЛАДУШКА!BC374</f>
        <v>География</v>
      </c>
      <c r="H10" s="224" t="str">
        <f>РАСКЛАДУШКА!BD374</f>
        <v>Русск.язык</v>
      </c>
      <c r="I10" s="224" t="str">
        <f>РАСКЛАДУШКА!BE374</f>
        <v>Ин.яз./Инф.</v>
      </c>
      <c r="J10" s="224" t="str">
        <f>РАСКЛАДУШКА!BF374</f>
        <v>Иностр.язык</v>
      </c>
      <c r="K10" s="224" t="str">
        <f>РАСКЛАДУШКА!BG374</f>
        <v>Иностр.язык</v>
      </c>
      <c r="L10" s="224" t="str">
        <f>РАСКЛАДУШКА!BH374</f>
        <v>Труд.обуч.</v>
      </c>
      <c r="M10" s="224" t="str">
        <f>РАСКЛАДУШКА!BI374</f>
        <v>Русск.лит.</v>
      </c>
      <c r="N10" s="224" t="str">
        <f>РАСКЛАДУШКА!BJ374</f>
        <v>Искусство</v>
      </c>
      <c r="O10" s="224" t="str">
        <f>РАСКЛАДУШКА!BK374</f>
        <v>История</v>
      </c>
      <c r="P10" s="224" t="str">
        <f>РАСКЛАДУШКА!BL374</f>
        <v>Физ.культ.и зд.</v>
      </c>
      <c r="Q10" s="224" t="str">
        <f>РАСКЛАДУШКА!BM374</f>
        <v>Физика/Мат.</v>
      </c>
      <c r="R10" s="224" t="str">
        <f>РАСКЛАДУШКА!BN374</f>
        <v>Час зд.и спорта</v>
      </c>
      <c r="S10" s="224" t="str">
        <f>РАСКЛАДУШКА!BO374</f>
        <v>Химия/Ин.яз.</v>
      </c>
      <c r="T10" s="119">
        <v>3</v>
      </c>
      <c r="U10" s="17"/>
    </row>
    <row r="11" spans="1:21" s="120" customFormat="1" ht="19.5" customHeight="1" x14ac:dyDescent="0.25">
      <c r="A11" s="17"/>
      <c r="B11" s="119">
        <v>4</v>
      </c>
      <c r="C11" s="224" t="str">
        <f>РАСКЛАДУШКА!AY375</f>
        <v>Русск.язык</v>
      </c>
      <c r="D11" s="224" t="str">
        <f>РАСКЛАДУШКА!AZ375</f>
        <v>Русск.лит.</v>
      </c>
      <c r="E11" s="224" t="str">
        <f>РАСКЛАДУШКА!BA375</f>
        <v>Физ.культ.и зд.</v>
      </c>
      <c r="F11" s="224" t="str">
        <f>РАСКЛАДУШКА!BB375</f>
        <v>Физ.культ.и зд.</v>
      </c>
      <c r="G11" s="224" t="str">
        <f>РАСКЛАДУШКА!BC375</f>
        <v>Русск.язык</v>
      </c>
      <c r="H11" s="224" t="str">
        <f>РАСКЛАДУШКА!BD375</f>
        <v>Математика</v>
      </c>
      <c r="I11" s="224" t="str">
        <f>РАСКЛАДУШКА!BE375</f>
        <v>Математика</v>
      </c>
      <c r="J11" s="224" t="str">
        <f>РАСКЛАДУШКА!BF375</f>
        <v>География</v>
      </c>
      <c r="K11" s="224" t="str">
        <f>РАСКЛАДУШКА!BG375</f>
        <v>Инф./Труд.обуч.</v>
      </c>
      <c r="L11" s="224" t="str">
        <f>РАСКЛАДУШКА!BH375</f>
        <v>Математика</v>
      </c>
      <c r="M11" s="224" t="str">
        <f>РАСКЛАДУШКА!BI375</f>
        <v>Искусство</v>
      </c>
      <c r="N11" s="224" t="str">
        <f>РАСКЛАДУШКА!BJ375</f>
        <v>Физ.культ.и зд.</v>
      </c>
      <c r="O11" s="224" t="str">
        <f>РАСКЛАДУШКА!BK375</f>
        <v>Русск.язык</v>
      </c>
      <c r="P11" s="224" t="str">
        <f>РАСКЛАДУШКА!BL375</f>
        <v>История</v>
      </c>
      <c r="Q11" s="224" t="str">
        <f>РАСКЛАДУШКА!BM375</f>
        <v>Черчение</v>
      </c>
      <c r="R11" s="224" t="str">
        <f>РАСКЛАДУШКА!BN375</f>
        <v>Химия</v>
      </c>
      <c r="S11" s="224" t="str">
        <f>РАСКЛАДУШКА!BO375</f>
        <v>Физика</v>
      </c>
      <c r="T11" s="119">
        <v>4</v>
      </c>
      <c r="U11" s="17"/>
    </row>
    <row r="12" spans="1:21" s="120" customFormat="1" ht="19.5" customHeight="1" x14ac:dyDescent="0.25">
      <c r="A12" s="17"/>
      <c r="B12" s="119">
        <v>5</v>
      </c>
      <c r="C12" s="224" t="str">
        <f>РАСКЛАДУШКА!AY376</f>
        <v>Физ.культ.и зд.</v>
      </c>
      <c r="D12" s="224" t="str">
        <f>РАСКЛАДУШКА!AZ376</f>
        <v>Физ.культ.и зд.</v>
      </c>
      <c r="E12" s="224" t="str">
        <f>РАСКЛАДУШКА!BA376</f>
        <v>Осн.безоп.жизн.</v>
      </c>
      <c r="F12" s="224" t="str">
        <f>РАСКЛАДУШКА!BB376</f>
        <v>География</v>
      </c>
      <c r="G12" s="224" t="str">
        <f>РАСКЛАДУШКА!BC376</f>
        <v>Русск.лит.</v>
      </c>
      <c r="H12" s="224" t="str">
        <f>РАСКЛАДУШКА!BD376</f>
        <v>Физ.культ.и зд.</v>
      </c>
      <c r="I12" s="224" t="str">
        <f>РАСКЛАДУШКА!BE376</f>
        <v>Инф./Ин.яз.</v>
      </c>
      <c r="J12" s="224" t="str">
        <f>РАСКЛАДУШКА!BF376</f>
        <v>Русск.язык</v>
      </c>
      <c r="K12" s="224" t="str">
        <f>РАСКЛАДУШКА!BG376</f>
        <v>Труд.обуч.</v>
      </c>
      <c r="L12" s="224" t="str">
        <f>РАСКЛАДУШКА!BH376</f>
        <v>Русск.лит.</v>
      </c>
      <c r="M12" s="224" t="str">
        <f>РАСКЛАДУШКА!BI376</f>
        <v>Математика</v>
      </c>
      <c r="N12" s="224" t="str">
        <f>РАСКЛАДУШКА!BJ376</f>
        <v>Математика</v>
      </c>
      <c r="O12" s="224" t="str">
        <f>РАСКЛАДУШКА!BK376</f>
        <v>Математика</v>
      </c>
      <c r="P12" s="224" t="str">
        <f>РАСКЛАДУШКА!BL376</f>
        <v>Русск.язык</v>
      </c>
      <c r="Q12" s="224" t="str">
        <f>РАСКЛАДУШКА!BM376</f>
        <v>Иностр.язык</v>
      </c>
      <c r="R12" s="224" t="str">
        <f>РАСКЛАДУШКА!BN376</f>
        <v>Иностр.язык</v>
      </c>
      <c r="S12" s="224" t="str">
        <f>РАСКЛАДУШКА!BO376</f>
        <v>Обществовед.</v>
      </c>
      <c r="T12" s="119">
        <v>5</v>
      </c>
      <c r="U12" s="17"/>
    </row>
    <row r="13" spans="1:21" s="120" customFormat="1" ht="19.5" customHeight="1" x14ac:dyDescent="0.25">
      <c r="A13" s="17"/>
      <c r="B13" s="119">
        <v>6</v>
      </c>
      <c r="C13" s="224" t="str">
        <f>РАСКЛАДУШКА!AY377</f>
        <v/>
      </c>
      <c r="D13" s="224" t="str">
        <f>РАСКЛАДУШКА!AZ377</f>
        <v/>
      </c>
      <c r="E13" s="224" t="str">
        <f>РАСКЛАДУШКА!BA377</f>
        <v/>
      </c>
      <c r="F13" s="224" t="str">
        <f>РАСКЛАДУШКА!BB377</f>
        <v/>
      </c>
      <c r="G13" s="224" t="str">
        <f>РАСКЛАДУШКА!BC377</f>
        <v/>
      </c>
      <c r="H13" s="224" t="str">
        <f>РАСКЛАДУШКА!BD377</f>
        <v/>
      </c>
      <c r="I13" s="224" t="str">
        <f>РАСКЛАДУШКА!BE377</f>
        <v>География</v>
      </c>
      <c r="J13" s="224" t="str">
        <f>РАСКЛАДУШКА!BF377</f>
        <v>История</v>
      </c>
      <c r="K13" s="224" t="str">
        <f>РАСКЛАДУШКА!BG377</f>
        <v>Труд.обуч./Инф.</v>
      </c>
      <c r="L13" s="224" t="str">
        <f>РАСКЛАДУШКА!BH377</f>
        <v>Русск.язык</v>
      </c>
      <c r="M13" s="224" t="str">
        <f>РАСКЛАДУШКА!BI377</f>
        <v>Иностр.язык</v>
      </c>
      <c r="N13" s="224" t="str">
        <f>РАСКЛАДУШКА!BJ377</f>
        <v>Иностр.язык</v>
      </c>
      <c r="O13" s="224" t="str">
        <f>РАСКЛАДУШКА!BK377</f>
        <v>Русск.лит.</v>
      </c>
      <c r="P13" s="224" t="str">
        <f>РАСКЛАДУШКА!BL377</f>
        <v>Математика</v>
      </c>
      <c r="Q13" s="224" t="str">
        <f>РАСКЛАДУШКА!BM377</f>
        <v>Обществовед.</v>
      </c>
      <c r="R13" s="224" t="str">
        <f>РАСКЛАДУШКА!BN377</f>
        <v/>
      </c>
      <c r="S13" s="224" t="str">
        <f>РАСКЛАДУШКА!BO377</f>
        <v>Физ.культ.и зд.</v>
      </c>
      <c r="T13" s="119">
        <v>6</v>
      </c>
      <c r="U13" s="17"/>
    </row>
    <row r="14" spans="1:21" s="120" customFormat="1" ht="19.5" customHeight="1" thickBot="1" x14ac:dyDescent="0.3">
      <c r="A14" s="14"/>
      <c r="B14" s="147">
        <v>7</v>
      </c>
      <c r="C14" s="335" t="str">
        <f>РАСКЛАДУШКА!AY378</f>
        <v/>
      </c>
      <c r="D14" s="335" t="str">
        <f>РАСКЛАДУШКА!AZ378</f>
        <v/>
      </c>
      <c r="E14" s="335" t="str">
        <f>РАСКЛАДУШКА!BA378</f>
        <v/>
      </c>
      <c r="F14" s="335" t="str">
        <f>РАСКЛАДУШКА!BB378</f>
        <v/>
      </c>
      <c r="G14" s="335" t="str">
        <f>РАСКЛАДУШКА!BC378</f>
        <v/>
      </c>
      <c r="H14" s="335" t="str">
        <f>РАСКЛАДУШКА!BD378</f>
        <v/>
      </c>
      <c r="I14" s="335" t="str">
        <f>РАСКЛАДУШКА!BE378</f>
        <v/>
      </c>
      <c r="J14" s="335" t="str">
        <f>РАСКЛАДУШКА!BF378</f>
        <v/>
      </c>
      <c r="K14" s="335" t="str">
        <f>РАСКЛАДУШКА!BG378</f>
        <v/>
      </c>
      <c r="L14" s="335" t="str">
        <f>РАСКЛАДУШКА!BH378</f>
        <v>Час зд.и спорта</v>
      </c>
      <c r="M14" s="335" t="str">
        <f>РАСКЛАДУШКА!BI378</f>
        <v/>
      </c>
      <c r="N14" s="335" t="str">
        <f>РАСКЛАДУШКА!BJ378</f>
        <v/>
      </c>
      <c r="O14" s="335" t="str">
        <f>РАСКЛАДУШКА!BK378</f>
        <v>Химия</v>
      </c>
      <c r="P14" s="335" t="str">
        <f>РАСКЛАДУШКА!BL378</f>
        <v/>
      </c>
      <c r="Q14" s="335" t="str">
        <f>РАСКЛАДУШКА!BM378</f>
        <v/>
      </c>
      <c r="R14" s="335" t="str">
        <f>РАСКЛАДУШКА!BN378</f>
        <v/>
      </c>
      <c r="S14" s="335" t="str">
        <f>РАСКЛАДУШКА!BO378</f>
        <v/>
      </c>
      <c r="T14" s="147">
        <v>7</v>
      </c>
      <c r="U14" s="14"/>
    </row>
    <row r="15" spans="1:21" s="120" customFormat="1" ht="19.5" customHeight="1" x14ac:dyDescent="0.25">
      <c r="A15" s="13" t="s">
        <v>5</v>
      </c>
      <c r="B15" s="333">
        <v>1</v>
      </c>
      <c r="C15" s="334" t="str">
        <f>РАСКЛАДУШКА!AY379</f>
        <v>Бел.лит.</v>
      </c>
      <c r="D15" s="334" t="str">
        <f>РАСКЛАДУШКА!AZ379</f>
        <v>История</v>
      </c>
      <c r="E15" s="334" t="str">
        <f>РАСКЛАДУШКА!BA379</f>
        <v>Бел.лит.</v>
      </c>
      <c r="F15" s="334" t="str">
        <f>РАСКЛАДУШКА!BB379</f>
        <v>Иностр.язык</v>
      </c>
      <c r="G15" s="334" t="str">
        <f>РАСКЛАДУШКА!BC379</f>
        <v>Биология</v>
      </c>
      <c r="H15" s="334" t="str">
        <f>РАСКЛАДУШКА!BD379</f>
        <v>Искусство</v>
      </c>
      <c r="I15" s="334" t="str">
        <f>РАСКЛАДУШКА!BE379</f>
        <v>Математика</v>
      </c>
      <c r="J15" s="334" t="str">
        <f>РАСКЛАДУШКА!BF379</f>
        <v>Биология</v>
      </c>
      <c r="K15" s="334" t="str">
        <f>РАСКЛАДУШКА!BG379</f>
        <v>Русск.язык</v>
      </c>
      <c r="L15" s="334" t="str">
        <f>РАСКЛАДУШКА!BH379</f>
        <v>Физика</v>
      </c>
      <c r="M15" s="334" t="str">
        <f>РАСКЛАДУШКА!BI379</f>
        <v>География</v>
      </c>
      <c r="N15" s="334" t="str">
        <f>РАСКЛАДУШКА!BJ379</f>
        <v>Математика</v>
      </c>
      <c r="O15" s="334" t="str">
        <f>РАСКЛАДУШКА!BK379</f>
        <v>Труд.обуч.</v>
      </c>
      <c r="P15" s="334" t="str">
        <f>РАСКЛАДУШКА!BL379</f>
        <v>Русск.язык</v>
      </c>
      <c r="Q15" s="334" t="str">
        <f>РАСКЛАДУШКА!BM379</f>
        <v>Бел.язык</v>
      </c>
      <c r="R15" s="334" t="str">
        <f>РАСКЛАДУШКА!BN379</f>
        <v>Русск.лит.</v>
      </c>
      <c r="S15" s="334" t="str">
        <f>РАСКЛАДУШКА!BO379</f>
        <v>Химия/Инф.</v>
      </c>
      <c r="T15" s="333">
        <v>1</v>
      </c>
      <c r="U15" s="13" t="s">
        <v>5</v>
      </c>
    </row>
    <row r="16" spans="1:21" s="120" customFormat="1" ht="19.5" customHeight="1" x14ac:dyDescent="0.25">
      <c r="A16" s="16"/>
      <c r="B16" s="119">
        <v>2</v>
      </c>
      <c r="C16" s="224" t="str">
        <f>РАСКЛАДУШКА!AY380</f>
        <v>Бел.язык</v>
      </c>
      <c r="D16" s="224" t="str">
        <f>РАСКЛАДУШКА!AZ380</f>
        <v>Труд.обуч.</v>
      </c>
      <c r="E16" s="224" t="str">
        <f>РАСКЛАДУШКА!BA380</f>
        <v>Бел.язык</v>
      </c>
      <c r="F16" s="224" t="str">
        <f>РАСКЛАДУШКА!BB380</f>
        <v>Математика</v>
      </c>
      <c r="G16" s="224" t="str">
        <f>РАСКЛАДУШКА!BC380</f>
        <v>Математика</v>
      </c>
      <c r="H16" s="224" t="str">
        <f>РАСКЛАДУШКА!BD380</f>
        <v>Биология</v>
      </c>
      <c r="I16" s="224" t="str">
        <f>РАСКЛАДУШКА!BE380</f>
        <v>Биология</v>
      </c>
      <c r="J16" s="224" t="str">
        <f>РАСКЛАДУШКА!BF380</f>
        <v>Физ.культ.и зд.</v>
      </c>
      <c r="K16" s="224" t="str">
        <f>РАСКЛАДУШКА!BG380</f>
        <v>Русск.лит.</v>
      </c>
      <c r="L16" s="224" t="str">
        <f>РАСКЛАДУШКА!BH380</f>
        <v>Математика</v>
      </c>
      <c r="M16" s="224" t="str">
        <f>РАСКЛАДУШКА!BI380</f>
        <v>Физика</v>
      </c>
      <c r="N16" s="224" t="str">
        <f>РАСКЛАДУШКА!BJ380</f>
        <v>География</v>
      </c>
      <c r="O16" s="224" t="str">
        <f>РАСКЛАДУШКА!BK380</f>
        <v>Химия</v>
      </c>
      <c r="P16" s="224" t="str">
        <f>РАСКЛАДУШКА!BL380</f>
        <v>Русск.лит.</v>
      </c>
      <c r="Q16" s="224" t="str">
        <f>РАСКЛАДУШКА!BM380</f>
        <v>Бел.лит.</v>
      </c>
      <c r="R16" s="224" t="str">
        <f>РАСКЛАДУШКА!BN380</f>
        <v>Русск.язык</v>
      </c>
      <c r="S16" s="224" t="str">
        <f>РАСКЛАДУШКА!BO380</f>
        <v>Инф./Обществ.</v>
      </c>
      <c r="T16" s="119">
        <v>2</v>
      </c>
      <c r="U16" s="16"/>
    </row>
    <row r="17" spans="1:21" s="120" customFormat="1" ht="19.5" customHeight="1" x14ac:dyDescent="0.25">
      <c r="A17" s="16"/>
      <c r="B17" s="119">
        <v>3</v>
      </c>
      <c r="C17" s="224" t="str">
        <f>РАСКЛАДУШКА!AY381</f>
        <v>Труд.обуч.</v>
      </c>
      <c r="D17" s="224" t="str">
        <f>РАСКЛАДУШКА!AZ381</f>
        <v>Бел.язык</v>
      </c>
      <c r="E17" s="224" t="str">
        <f>РАСКЛАДУШКА!BA381</f>
        <v>История</v>
      </c>
      <c r="F17" s="224" t="str">
        <f>РАСКЛАДУШКА!BB381</f>
        <v>Бел.лит.</v>
      </c>
      <c r="G17" s="224" t="str">
        <f>РАСКЛАДУШКА!BC381</f>
        <v>Бел.язык</v>
      </c>
      <c r="H17" s="224" t="str">
        <f>РАСКЛАДУШКА!BD381</f>
        <v>Русск.язык</v>
      </c>
      <c r="I17" s="224" t="str">
        <f>РАСКЛАДУШКА!BE381</f>
        <v>Физика</v>
      </c>
      <c r="J17" s="224" t="str">
        <f>РАСКЛАДУШКА!BF381</f>
        <v>Русск.язык</v>
      </c>
      <c r="K17" s="224" t="str">
        <f>РАСКЛАДУШКА!BG381</f>
        <v>Математика</v>
      </c>
      <c r="L17" s="224" t="str">
        <f>РАСКЛАДУШКА!BH381</f>
        <v>География</v>
      </c>
      <c r="M17" s="224" t="str">
        <f>РАСКЛАДУШКА!BI381</f>
        <v>История</v>
      </c>
      <c r="N17" s="224" t="str">
        <f>РАСКЛАДУШКА!BJ381</f>
        <v>Химия</v>
      </c>
      <c r="O17" s="224" t="str">
        <f>РАСКЛАДУШКА!BK381</f>
        <v>Ин.яз./Инф.</v>
      </c>
      <c r="P17" s="224" t="str">
        <f>РАСКЛАДУШКА!BL381</f>
        <v>Иностр.язык</v>
      </c>
      <c r="Q17" s="224" t="str">
        <f>РАСКЛАДУШКА!BM381</f>
        <v>Физ.культ.и зд.</v>
      </c>
      <c r="R17" s="224" t="str">
        <f>РАСКЛАДУШКА!BN381</f>
        <v>Математика</v>
      </c>
      <c r="S17" s="224" t="str">
        <f>РАСКЛАДУШКА!BO381</f>
        <v>Биология/Ин.яз.</v>
      </c>
      <c r="T17" s="119">
        <v>3</v>
      </c>
      <c r="U17" s="16"/>
    </row>
    <row r="18" spans="1:21" s="120" customFormat="1" ht="19.5" customHeight="1" x14ac:dyDescent="0.25">
      <c r="A18" s="16"/>
      <c r="B18" s="119">
        <v>4</v>
      </c>
      <c r="C18" s="224" t="str">
        <f>РАСКЛАДУШКА!AY382</f>
        <v>Математика</v>
      </c>
      <c r="D18" s="224" t="str">
        <f>РАСКЛАДУШКА!AZ382</f>
        <v>Бел.лит.</v>
      </c>
      <c r="E18" s="224" t="str">
        <f>РАСКЛАДУШКА!BA382</f>
        <v>Труд.обуч.</v>
      </c>
      <c r="F18" s="224" t="str">
        <f>РАСКЛАДУШКА!BB382</f>
        <v>Бел.язык</v>
      </c>
      <c r="G18" s="224" t="str">
        <f>РАСКЛАДУШКА!BC382</f>
        <v>Бел.лит.</v>
      </c>
      <c r="H18" s="224" t="str">
        <f>РАСКЛАДУШКА!BD382</f>
        <v>Математика</v>
      </c>
      <c r="I18" s="224" t="str">
        <f>РАСКЛАДУШКА!BE382</f>
        <v>История</v>
      </c>
      <c r="J18" s="224" t="str">
        <f>РАСКЛАДУШКА!BF382</f>
        <v>Русск.лит.</v>
      </c>
      <c r="K18" s="224" t="str">
        <f>РАСКЛАДУШКА!BG382</f>
        <v>Химия</v>
      </c>
      <c r="L18" s="224" t="str">
        <f>РАСКЛАДУШКА!BH382</f>
        <v>Физ.культ.и зд.</v>
      </c>
      <c r="M18" s="224" t="str">
        <f>РАСКЛАДУШКА!BI382</f>
        <v>Иностр.язык</v>
      </c>
      <c r="N18" s="224" t="str">
        <f>РАСКЛАДУШКА!BJ382</f>
        <v>Иностр.язык</v>
      </c>
      <c r="O18" s="224" t="str">
        <f>РАСКЛАДУШКА!BK382</f>
        <v>Инф./Ин.яз.</v>
      </c>
      <c r="P18" s="224" t="str">
        <f>РАСКЛАДУШКА!BL382</f>
        <v>Математика</v>
      </c>
      <c r="Q18" s="224" t="str">
        <f>РАСКЛАДУШКА!BM382</f>
        <v>Мат./Физика</v>
      </c>
      <c r="R18" s="224" t="str">
        <f>РАСКЛАДУШКА!BN382</f>
        <v>Биология</v>
      </c>
      <c r="S18" s="224" t="str">
        <f>РАСКЛАДУШКА!BO382</f>
        <v>История</v>
      </c>
      <c r="T18" s="119">
        <v>4</v>
      </c>
      <c r="U18" s="16"/>
    </row>
    <row r="19" spans="1:21" s="120" customFormat="1" ht="19.5" customHeight="1" x14ac:dyDescent="0.25">
      <c r="A19" s="16"/>
      <c r="B19" s="119">
        <v>5</v>
      </c>
      <c r="C19" s="224" t="str">
        <f>РАСКЛАДУШКА!AY383</f>
        <v>Иностр.язык</v>
      </c>
      <c r="D19" s="224" t="str">
        <f>РАСКЛАДУШКА!AZ383</f>
        <v>Иностр.язык</v>
      </c>
      <c r="E19" s="224" t="str">
        <f>РАСКЛАДУШКА!BA383</f>
        <v>Иностр.язык</v>
      </c>
      <c r="F19" s="224" t="str">
        <f>РАСКЛАДУШКА!BB383</f>
        <v>Биология</v>
      </c>
      <c r="G19" s="224" t="str">
        <f>РАСКЛАДУШКА!BC383</f>
        <v>Русск.язык</v>
      </c>
      <c r="H19" s="224" t="str">
        <f>РАСКЛАДУШКА!BD383</f>
        <v>Бел.язык</v>
      </c>
      <c r="I19" s="224" t="str">
        <f>РАСКЛАДУШКА!BE383</f>
        <v>Русск.язык</v>
      </c>
      <c r="J19" s="224" t="str">
        <f>РАСКЛАДУШКА!BF383</f>
        <v>Математика</v>
      </c>
      <c r="K19" s="224" t="str">
        <f>РАСКЛАДУШКА!BG383</f>
        <v>История</v>
      </c>
      <c r="L19" s="224" t="str">
        <f>РАСКЛАДУШКА!BH383</f>
        <v>Русск.язык</v>
      </c>
      <c r="M19" s="224" t="str">
        <f>РАСКЛАДУШКА!BI383</f>
        <v>Математика</v>
      </c>
      <c r="N19" s="224" t="str">
        <f>РАСКЛАДУШКА!BJ383</f>
        <v>Физика</v>
      </c>
      <c r="O19" s="224" t="str">
        <f>РАСКЛАДУШКА!BK383</f>
        <v>Математика</v>
      </c>
      <c r="P19" s="224" t="str">
        <f>РАСКЛАДУШКА!BL383</f>
        <v>Труд.обуч./Инф.</v>
      </c>
      <c r="Q19" s="224" t="str">
        <f>РАСКЛАДУШКА!BM383</f>
        <v>Химия/Биология</v>
      </c>
      <c r="R19" s="224" t="str">
        <f>РАСКЛАДУШКА!BN383</f>
        <v>Бел.язык</v>
      </c>
      <c r="S19" s="224" t="str">
        <f>РАСКЛАДУШКА!BO383</f>
        <v>География</v>
      </c>
      <c r="T19" s="119">
        <v>5</v>
      </c>
      <c r="U19" s="16"/>
    </row>
    <row r="20" spans="1:21" s="120" customFormat="1" ht="19.5" customHeight="1" x14ac:dyDescent="0.25">
      <c r="A20" s="16"/>
      <c r="B20" s="119">
        <v>6</v>
      </c>
      <c r="C20" s="224" t="str">
        <f>РАСКЛАДУШКА!AY384</f>
        <v>История</v>
      </c>
      <c r="D20" s="224" t="str">
        <f>РАСКЛАДУШКА!AZ384</f>
        <v>Математика</v>
      </c>
      <c r="E20" s="224" t="str">
        <f>РАСКЛАДУШКА!BA384</f>
        <v>Математика</v>
      </c>
      <c r="F20" s="224" t="str">
        <f>РАСКЛАДУШКА!BB384</f>
        <v>Искусство</v>
      </c>
      <c r="G20" s="224" t="str">
        <f>РАСКЛАДУШКА!BC384</f>
        <v>Русск.лит.</v>
      </c>
      <c r="H20" s="224" t="str">
        <f>РАСКЛАДУШКА!BD384</f>
        <v>Бел.лит.</v>
      </c>
      <c r="I20" s="224" t="str">
        <f>РАСКЛАДУШКА!BE384</f>
        <v>Русск.лит.</v>
      </c>
      <c r="J20" s="224" t="str">
        <f>РАСКЛАДУШКА!BF384</f>
        <v>Физика</v>
      </c>
      <c r="K20" s="224" t="str">
        <f>РАСКЛАДУШКА!BG384</f>
        <v>Биология</v>
      </c>
      <c r="L20" s="224" t="str">
        <f>РАСКЛАДУШКА!BH384</f>
        <v>Иностр.язык</v>
      </c>
      <c r="M20" s="224" t="str">
        <f>РАСКЛАДУШКА!BI384</f>
        <v>Химия</v>
      </c>
      <c r="N20" s="224" t="str">
        <f>РАСКЛАДУШКА!BJ384</f>
        <v>Русск.лит.</v>
      </c>
      <c r="O20" s="224" t="str">
        <f>РАСКЛАДУШКА!BK384</f>
        <v>Бел.язык</v>
      </c>
      <c r="P20" s="224" t="str">
        <f>РАСКЛАДУШКА!BL384</f>
        <v>Инф./Труд.обуч.</v>
      </c>
      <c r="Q20" s="224" t="str">
        <f>РАСКЛАДУШКА!BM384</f>
        <v>Мат./Хим./Ин.яз./Ин.яз.</v>
      </c>
      <c r="R20" s="224" t="str">
        <f>РАСКЛАДУШКА!BN384</f>
        <v>Бел.лит.</v>
      </c>
      <c r="S20" s="224" t="str">
        <f>РАСКЛАДУШКА!BO384</f>
        <v>Математика</v>
      </c>
      <c r="T20" s="119">
        <v>6</v>
      </c>
      <c r="U20" s="16"/>
    </row>
    <row r="21" spans="1:21" s="120" customFormat="1" ht="19.5" customHeight="1" thickBot="1" x14ac:dyDescent="0.3">
      <c r="A21" s="15"/>
      <c r="B21" s="147">
        <v>7</v>
      </c>
      <c r="C21" s="335" t="str">
        <f>РАСКЛАДУШКА!AY385</f>
        <v/>
      </c>
      <c r="D21" s="335" t="str">
        <f>РАСКЛАДУШКА!AZ385</f>
        <v/>
      </c>
      <c r="E21" s="335" t="str">
        <f>РАСКЛАДУШКА!BA385</f>
        <v/>
      </c>
      <c r="F21" s="335" t="str">
        <f>РАСКЛАДУШКА!BB385</f>
        <v/>
      </c>
      <c r="G21" s="335" t="str">
        <f>РАСКЛАДУШКА!BC385</f>
        <v/>
      </c>
      <c r="H21" s="335" t="str">
        <f>РАСКЛАДУШКА!BD385</f>
        <v/>
      </c>
      <c r="I21" s="335" t="str">
        <f>РАСКЛАДУШКА!BE385</f>
        <v/>
      </c>
      <c r="J21" s="335" t="str">
        <f>РАСКЛАДУШКА!BF385</f>
        <v/>
      </c>
      <c r="K21" s="335" t="str">
        <f>РАСКЛАДУШКА!BG385</f>
        <v/>
      </c>
      <c r="L21" s="335" t="str">
        <f>РАСКЛАДУШКА!BH385</f>
        <v/>
      </c>
      <c r="M21" s="335" t="str">
        <f>РАСКЛАДУШКА!BI385</f>
        <v/>
      </c>
      <c r="N21" s="335" t="str">
        <f>РАСКЛАДУШКА!BJ385</f>
        <v/>
      </c>
      <c r="O21" s="335" t="str">
        <f>РАСКЛАДУШКА!BK385</f>
        <v>Химия</v>
      </c>
      <c r="P21" s="335" t="str">
        <f>РАСКЛАДУШКА!BL385</f>
        <v/>
      </c>
      <c r="Q21" s="335" t="str">
        <f>РАСКЛАДУШКА!BM385</f>
        <v/>
      </c>
      <c r="R21" s="335" t="str">
        <f>РАСКЛАДУШКА!BN385</f>
        <v/>
      </c>
      <c r="S21" s="335" t="str">
        <f>РАСКЛАДУШКА!BO385</f>
        <v/>
      </c>
      <c r="T21" s="147">
        <v>7</v>
      </c>
      <c r="U21" s="15"/>
    </row>
    <row r="22" spans="1:21" s="120" customFormat="1" ht="19.5" customHeight="1" x14ac:dyDescent="0.25">
      <c r="A22" s="16" t="s">
        <v>6</v>
      </c>
      <c r="B22" s="333">
        <v>1</v>
      </c>
      <c r="C22" s="334" t="str">
        <f>РАСКЛАДУШКА!AY386</f>
        <v>Искусство</v>
      </c>
      <c r="D22" s="334" t="str">
        <f>РАСКЛАДУШКА!AZ386</f>
        <v>Бел.лит.</v>
      </c>
      <c r="E22" s="334" t="str">
        <f>РАСКЛАДУШКА!BA386</f>
        <v>Русск.язык</v>
      </c>
      <c r="F22" s="334" t="str">
        <f>РАСКЛАДУШКА!BB386</f>
        <v>Русск.язык</v>
      </c>
      <c r="G22" s="334" t="str">
        <f>РАСКЛАДУШКА!BC386</f>
        <v>Математика</v>
      </c>
      <c r="H22" s="334" t="str">
        <f>РАСКЛАДУШКА!BD386</f>
        <v>Час зд.и спорта</v>
      </c>
      <c r="I22" s="334" t="str">
        <f>РАСКЛАДУШКА!BE386</f>
        <v>Бел.язык</v>
      </c>
      <c r="J22" s="334" t="str">
        <f>РАСКЛАДУШКА!BF386</f>
        <v>Биология</v>
      </c>
      <c r="K22" s="334" t="str">
        <f>РАСКЛАДУШКА!BG386</f>
        <v>История</v>
      </c>
      <c r="L22" s="334" t="str">
        <f>РАСКЛАДУШКА!BH386</f>
        <v>Бел.язык</v>
      </c>
      <c r="M22" s="334" t="str">
        <f>РАСКЛАДУШКА!BI386</f>
        <v>Биология</v>
      </c>
      <c r="N22" s="334" t="str">
        <f>РАСКЛАДУШКА!BJ386</f>
        <v>Бел.лит.</v>
      </c>
      <c r="O22" s="334" t="str">
        <f>РАСКЛАДУШКА!BK386</f>
        <v>Русск.язык</v>
      </c>
      <c r="P22" s="334" t="str">
        <f>РАСКЛАДУШКА!BL386</f>
        <v>Математика</v>
      </c>
      <c r="Q22" s="334" t="str">
        <f>РАСКЛАДУШКА!BM386</f>
        <v>Мат./Физика</v>
      </c>
      <c r="R22" s="334" t="str">
        <f>РАСКЛАДУШКА!BN386</f>
        <v>Физ.культ./Инф.</v>
      </c>
      <c r="S22" s="334" t="str">
        <f>РАСКЛАДУШКА!BO386</f>
        <v>Иностр.язык</v>
      </c>
      <c r="T22" s="333">
        <v>1</v>
      </c>
      <c r="U22" s="16" t="s">
        <v>6</v>
      </c>
    </row>
    <row r="23" spans="1:21" s="120" customFormat="1" ht="19.5" customHeight="1" x14ac:dyDescent="0.25">
      <c r="A23" s="16"/>
      <c r="B23" s="119">
        <v>2</v>
      </c>
      <c r="C23" s="224" t="str">
        <f>РАСКЛАДУШКА!AY387</f>
        <v>Русск.язык</v>
      </c>
      <c r="D23" s="224" t="str">
        <f>РАСКЛАДУШКА!AZ387</f>
        <v>Бел.язык</v>
      </c>
      <c r="E23" s="224" t="str">
        <f>РАСКЛАДУШКА!BA387</f>
        <v>Русск.лит.</v>
      </c>
      <c r="F23" s="224" t="str">
        <f>РАСКЛАДУШКА!BB387</f>
        <v>История</v>
      </c>
      <c r="G23" s="224" t="str">
        <f>РАСКЛАДУШКА!BC387</f>
        <v>Физ.культ.и зд.</v>
      </c>
      <c r="H23" s="224" t="str">
        <f>РАСКЛАДУШКА!BD387</f>
        <v>Математика</v>
      </c>
      <c r="I23" s="224" t="str">
        <f>РАСКЛАДУШКА!BE387</f>
        <v>Бел.лит.</v>
      </c>
      <c r="J23" s="224" t="str">
        <f>РАСКЛАДУШКА!BF387</f>
        <v>Математика</v>
      </c>
      <c r="K23" s="224" t="str">
        <f>РАСКЛАДУШКА!BG387</f>
        <v>Математика</v>
      </c>
      <c r="L23" s="224" t="str">
        <f>РАСКЛАДУШКА!BH387</f>
        <v>Бел.лит.</v>
      </c>
      <c r="M23" s="224" t="str">
        <f>РАСКЛАДУШКА!BI387</f>
        <v>Химия</v>
      </c>
      <c r="N23" s="224" t="str">
        <f>РАСКЛАДУШКА!BJ387</f>
        <v>Бел.язык</v>
      </c>
      <c r="O23" s="224" t="str">
        <f>РАСКЛАДУШКА!BK387</f>
        <v>Химия</v>
      </c>
      <c r="P23" s="224" t="str">
        <f>РАСКЛАДУШКА!BL387</f>
        <v>Физика</v>
      </c>
      <c r="Q23" s="224" t="str">
        <f>РАСКЛАДУШКА!BM387</f>
        <v>История</v>
      </c>
      <c r="R23" s="224" t="str">
        <f>РАСКЛАДУШКА!BN387</f>
        <v>Инф./Физ.культ.</v>
      </c>
      <c r="S23" s="224" t="str">
        <f>РАСКЛАДУШКА!BO387</f>
        <v>Русск.язык</v>
      </c>
      <c r="T23" s="119">
        <v>2</v>
      </c>
      <c r="U23" s="16"/>
    </row>
    <row r="24" spans="1:21" s="120" customFormat="1" ht="19.5" customHeight="1" x14ac:dyDescent="0.25">
      <c r="A24" s="16"/>
      <c r="B24" s="119">
        <v>3</v>
      </c>
      <c r="C24" s="224" t="str">
        <f>РАСКЛАДУШКА!AY388</f>
        <v>Русск.лит.</v>
      </c>
      <c r="D24" s="224" t="str">
        <f>РАСКЛАДУШКА!AZ388</f>
        <v>Искусство</v>
      </c>
      <c r="E24" s="224" t="str">
        <f>РАСКЛАДУШКА!BA388</f>
        <v>Бел.язык</v>
      </c>
      <c r="F24" s="224" t="str">
        <f>РАСКЛАДУШКА!BB388</f>
        <v>Математика</v>
      </c>
      <c r="G24" s="224" t="str">
        <f>РАСКЛАДУШКА!BC388</f>
        <v>Иностр.язык</v>
      </c>
      <c r="H24" s="224" t="str">
        <f>РАСКЛАДУШКА!BD388</f>
        <v>Иностр.язык</v>
      </c>
      <c r="I24" s="224" t="str">
        <f>РАСКЛАДУШКА!BE388</f>
        <v>Химия</v>
      </c>
      <c r="J24" s="224" t="str">
        <f>РАСКЛАДУШКА!BF388</f>
        <v>Инф./Ин.яз.</v>
      </c>
      <c r="K24" s="224" t="str">
        <f>РАСКЛАДУШКА!BG388</f>
        <v>Физ.культ.и зд.</v>
      </c>
      <c r="L24" s="224" t="str">
        <f>РАСКЛАДУШКА!BH388</f>
        <v>Математика</v>
      </c>
      <c r="M24" s="224" t="str">
        <f>РАСКЛАДУШКА!BI388</f>
        <v>Русск.язык</v>
      </c>
      <c r="N24" s="224" t="str">
        <f>РАСКЛАДУШКА!BJ388</f>
        <v>Физика</v>
      </c>
      <c r="O24" s="224" t="str">
        <f>РАСКЛАДУШКА!BK388</f>
        <v>Физ.культ.и зд.</v>
      </c>
      <c r="P24" s="224" t="str">
        <f>РАСКЛАДУШКА!BL388</f>
        <v>Бел.лит.</v>
      </c>
      <c r="Q24" s="224" t="str">
        <f>РАСКЛАДУШКА!BM388</f>
        <v>Русск.язык</v>
      </c>
      <c r="R24" s="224" t="str">
        <f>РАСКЛАДУШКА!BN388</f>
        <v>Биология</v>
      </c>
      <c r="S24" s="224" t="str">
        <f>РАСКЛАДУШКА!BO388</f>
        <v>Русск.лит.</v>
      </c>
      <c r="T24" s="119">
        <v>3</v>
      </c>
      <c r="U24" s="16"/>
    </row>
    <row r="25" spans="1:21" s="120" customFormat="1" ht="19.5" customHeight="1" x14ac:dyDescent="0.25">
      <c r="A25" s="16"/>
      <c r="B25" s="119">
        <v>4</v>
      </c>
      <c r="C25" s="224" t="str">
        <f>РАСКЛАДУШКА!AY389</f>
        <v>Бел.язык</v>
      </c>
      <c r="D25" s="224" t="str">
        <f>РАСКЛАДУШКА!AZ389</f>
        <v>Математика</v>
      </c>
      <c r="E25" s="224" t="str">
        <f>РАСКЛАДУШКА!BA389</f>
        <v>Бел.лит.</v>
      </c>
      <c r="F25" s="224" t="str">
        <f>РАСКЛАДУШКА!BB389</f>
        <v>Русск.лит.</v>
      </c>
      <c r="G25" s="224" t="str">
        <f>РАСКЛАДУШКА!BC389</f>
        <v>История</v>
      </c>
      <c r="H25" s="224" t="str">
        <f>РАСКЛАДУШКА!BD389</f>
        <v>Бел.язык</v>
      </c>
      <c r="I25" s="224" t="str">
        <f>РАСКЛАДУШКА!BE389</f>
        <v>Иностр.язык</v>
      </c>
      <c r="J25" s="224" t="str">
        <f>РАСКЛАДУШКА!BF389</f>
        <v>Ин.яз./Инф.</v>
      </c>
      <c r="K25" s="224" t="str">
        <f>РАСКЛАДУШКА!BG389</f>
        <v>Иностр.язык</v>
      </c>
      <c r="L25" s="224" t="str">
        <f>РАСКЛАДУШКА!BH389</f>
        <v>Физика</v>
      </c>
      <c r="M25" s="224" t="str">
        <f>РАСКЛАДУШКА!BI389</f>
        <v>Математика</v>
      </c>
      <c r="N25" s="224" t="str">
        <f>РАСКЛАДУШКА!BJ389</f>
        <v>Русск.язык</v>
      </c>
      <c r="O25" s="224" t="str">
        <f>РАСКЛАДУШКА!BK389</f>
        <v>Математика</v>
      </c>
      <c r="P25" s="224" t="str">
        <f>РАСКЛАДУШКА!BL389</f>
        <v>Бел.язык</v>
      </c>
      <c r="Q25" s="224" t="str">
        <f>РАСКЛАДУШКА!BM389</f>
        <v>Русск.лит.</v>
      </c>
      <c r="R25" s="224" t="str">
        <f>РАСКЛАДУШКА!BN389</f>
        <v>Математика</v>
      </c>
      <c r="S25" s="224" t="str">
        <f>РАСКЛАДУШКА!BO389</f>
        <v>Химия/Биология</v>
      </c>
      <c r="T25" s="119">
        <v>4</v>
      </c>
      <c r="U25" s="16"/>
    </row>
    <row r="26" spans="1:21" s="120" customFormat="1" ht="19.5" customHeight="1" x14ac:dyDescent="0.25">
      <c r="A26" s="16"/>
      <c r="B26" s="119">
        <v>5</v>
      </c>
      <c r="C26" s="224" t="str">
        <f>РАСКЛАДУШКА!AY390</f>
        <v>Бел.лит.</v>
      </c>
      <c r="D26" s="224" t="str">
        <f>РАСКЛАДУШКА!AZ390</f>
        <v>Русск.лит.</v>
      </c>
      <c r="E26" s="224" t="str">
        <f>РАСКЛАДУШКА!BA390</f>
        <v>Математика</v>
      </c>
      <c r="F26" s="224" t="str">
        <f>РАСКЛАДУШКА!BB390</f>
        <v>Бел.язык</v>
      </c>
      <c r="G26" s="224" t="str">
        <f>РАСКЛАДУШКА!BC390</f>
        <v>Бел.язык</v>
      </c>
      <c r="H26" s="224" t="str">
        <f>РАСКЛАДУШКА!BD390</f>
        <v>Русск.лит.</v>
      </c>
      <c r="I26" s="224" t="str">
        <f>РАСКЛАДУШКА!BE390</f>
        <v>Физ.культ.и зд.</v>
      </c>
      <c r="J26" s="224" t="str">
        <f>РАСКЛАДУШКА!BF390</f>
        <v>История</v>
      </c>
      <c r="K26" s="224" t="str">
        <f>РАСКЛАДУШКА!BG390</f>
        <v>Биология</v>
      </c>
      <c r="L26" s="224" t="str">
        <f>РАСКЛАДУШКА!BH390</f>
        <v>Химия</v>
      </c>
      <c r="M26" s="224" t="str">
        <f>РАСКЛАДУШКА!BI390</f>
        <v>История</v>
      </c>
      <c r="N26" s="224" t="str">
        <f>РАСКЛАДУШКА!BJ390</f>
        <v>Математика</v>
      </c>
      <c r="O26" s="224" t="str">
        <f>РАСКЛАДУШКА!BK390</f>
        <v>Физика</v>
      </c>
      <c r="P26" s="224" t="str">
        <f>РАСКЛАДУШКА!BL390</f>
        <v>Обществовед.</v>
      </c>
      <c r="Q26" s="224" t="str">
        <f>РАСКЛАДУШКА!BM390</f>
        <v>Иностр.язык</v>
      </c>
      <c r="R26" s="224" t="str">
        <f>РАСКЛАДУШКА!BN390</f>
        <v>Иностр.язык</v>
      </c>
      <c r="S26" s="224" t="str">
        <f>РАСКЛАДУШКА!BO390</f>
        <v>Математика</v>
      </c>
      <c r="T26" s="119">
        <v>5</v>
      </c>
      <c r="U26" s="16"/>
    </row>
    <row r="27" spans="1:21" s="120" customFormat="1" ht="19.5" customHeight="1" x14ac:dyDescent="0.25">
      <c r="A27" s="16"/>
      <c r="B27" s="119">
        <v>6</v>
      </c>
      <c r="C27" s="224" t="str">
        <f>РАСКЛАДУШКА!AY391</f>
        <v>Математика</v>
      </c>
      <c r="D27" s="224" t="str">
        <f>РАСКЛАДУШКА!AZ391</f>
        <v>Русск.язык</v>
      </c>
      <c r="E27" s="224" t="str">
        <f>РАСКЛАДУШКА!BA391</f>
        <v>Искусство</v>
      </c>
      <c r="F27" s="224" t="str">
        <f>РАСКЛАДУШКА!BB391</f>
        <v>Бел.лит.</v>
      </c>
      <c r="G27" s="224" t="str">
        <f>РАСКЛАДУШКА!BC391</f>
        <v>Русск.язык</v>
      </c>
      <c r="H27" s="224" t="str">
        <f>РАСКЛАДУШКА!BD391</f>
        <v>Русск.язык</v>
      </c>
      <c r="I27" s="224" t="str">
        <f>РАСКЛАДУШКА!BE391</f>
        <v>Математика</v>
      </c>
      <c r="J27" s="224" t="str">
        <f>РАСКЛАДУШКА!BF391</f>
        <v>Бел.лит.</v>
      </c>
      <c r="K27" s="224" t="str">
        <f>РАСКЛАДУШКА!BG391</f>
        <v>Бел.язык</v>
      </c>
      <c r="L27" s="224" t="str">
        <f>РАСКЛАДУШКА!BH391</f>
        <v>История</v>
      </c>
      <c r="M27" s="224" t="str">
        <f>РАСКЛАДУШКА!BI391</f>
        <v>Физика</v>
      </c>
      <c r="N27" s="224" t="str">
        <f>РАСКЛАДУШКА!BJ391</f>
        <v>Биология</v>
      </c>
      <c r="O27" s="224" t="str">
        <f>РАСКЛАДУШКА!BK391</f>
        <v>Иностр.язык</v>
      </c>
      <c r="P27" s="224" t="str">
        <f>РАСКЛАДУШКА!BL391</f>
        <v>Иностр.язык</v>
      </c>
      <c r="Q27" s="224" t="str">
        <f>РАСКЛАДУШКА!BM391</f>
        <v>Мат./Биология</v>
      </c>
      <c r="R27" s="224" t="str">
        <f>РАСКЛАДУШКА!BN391</f>
        <v>История</v>
      </c>
      <c r="S27" s="224" t="str">
        <f>РАСКЛАДУШКА!BO391</f>
        <v>Физ.культ.и зд.</v>
      </c>
      <c r="T27" s="119">
        <v>6</v>
      </c>
      <c r="U27" s="16"/>
    </row>
    <row r="28" spans="1:21" s="120" customFormat="1" ht="19.5" customHeight="1" x14ac:dyDescent="0.25">
      <c r="A28" s="16"/>
      <c r="B28" s="333">
        <v>7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98"/>
      <c r="M28" s="334"/>
      <c r="N28" s="224" t="str">
        <f>РАСКЛАДУШКА!BJ392</f>
        <v>Час зд.и спорта</v>
      </c>
      <c r="O28" s="334"/>
      <c r="P28" s="224" t="str">
        <f>РАСКЛАДУШКА!BL392</f>
        <v>Час зд.и спорта</v>
      </c>
      <c r="Q28" s="334"/>
      <c r="R28" s="410" t="s">
        <v>499</v>
      </c>
      <c r="S28" s="334"/>
      <c r="T28" s="333">
        <v>7</v>
      </c>
      <c r="U28" s="16"/>
    </row>
    <row r="29" spans="1:21" s="120" customFormat="1" ht="39.75" customHeight="1" thickBot="1" x14ac:dyDescent="0.3">
      <c r="A29" s="15"/>
      <c r="B29" s="333"/>
      <c r="C29" s="334" t="str">
        <f>РАСКЛАДУШКА!AY392</f>
        <v/>
      </c>
      <c r="D29" s="334" t="str">
        <f>РАСКЛАДУШКА!AZ392</f>
        <v/>
      </c>
      <c r="E29" s="334" t="str">
        <f>РАСКЛАДУШКА!BA392</f>
        <v/>
      </c>
      <c r="F29" s="334" t="str">
        <f>РАСКЛАДУШКА!BB392</f>
        <v/>
      </c>
      <c r="G29" s="334" t="str">
        <f>РАСКЛАДУШКА!BC392</f>
        <v/>
      </c>
      <c r="H29" s="334" t="str">
        <f>РАСКЛАДУШКА!BD392</f>
        <v/>
      </c>
      <c r="I29" s="334" t="str">
        <f>РАСКЛАДУШКА!BE392</f>
        <v/>
      </c>
      <c r="J29" s="334" t="str">
        <f>РАСКЛАДУШКА!BF392</f>
        <v/>
      </c>
      <c r="K29" s="334" t="str">
        <f>РАСКЛАДУШКА!BG392</f>
        <v/>
      </c>
      <c r="L29" s="335" t="str">
        <f>РАСКЛАДУШКА!BH392</f>
        <v/>
      </c>
      <c r="M29" s="334" t="str">
        <f>РАСКЛАДУШКА!BI392</f>
        <v/>
      </c>
      <c r="N29" s="335"/>
      <c r="O29" s="334" t="str">
        <f>РАСКЛАДУШКА!BK392</f>
        <v/>
      </c>
      <c r="P29" s="334"/>
      <c r="Q29" s="334" t="str">
        <f>РАСКЛАДУШКА!BM392</f>
        <v/>
      </c>
      <c r="R29" s="409" t="s">
        <v>512</v>
      </c>
      <c r="S29" s="334" t="str">
        <f>РАСКЛАДУШКА!BO392</f>
        <v/>
      </c>
      <c r="T29" s="333"/>
      <c r="U29" s="15"/>
    </row>
    <row r="30" spans="1:21" s="120" customFormat="1" ht="19.5" customHeight="1" x14ac:dyDescent="0.25">
      <c r="A30" s="13" t="s">
        <v>7</v>
      </c>
      <c r="B30" s="146">
        <v>1</v>
      </c>
      <c r="C30" s="223" t="str">
        <f>РАСКЛАДУШКА!AY393</f>
        <v>История</v>
      </c>
      <c r="D30" s="223" t="str">
        <f>РАСКЛАДУШКА!AZ393</f>
        <v>Бел.язык</v>
      </c>
      <c r="E30" s="223" t="str">
        <f>РАСКЛАДУШКА!BA393</f>
        <v>Человек.и.мир</v>
      </c>
      <c r="F30" s="223" t="str">
        <f>РАСКЛАДУШКА!BB393</f>
        <v>Труд.обуч.</v>
      </c>
      <c r="G30" s="223" t="str">
        <f>РАСКЛАДУШКА!BC393</f>
        <v>Инф./Ин.яз.</v>
      </c>
      <c r="H30" s="223" t="str">
        <f>РАСКЛАДУШКА!BD393</f>
        <v>История</v>
      </c>
      <c r="I30" s="223" t="str">
        <f>РАСКЛАДУШКА!BE393</f>
        <v>Час зд.и спорта</v>
      </c>
      <c r="J30" s="223" t="str">
        <f>РАСКЛАДУШКА!BF393</f>
        <v>Физ.культ.и зд.</v>
      </c>
      <c r="K30" s="223" t="str">
        <f>РАСКЛАДУШКА!BG393</f>
        <v>Математика</v>
      </c>
      <c r="L30" s="223" t="str">
        <f>РАСКЛАДУШКА!BH393</f>
        <v>История</v>
      </c>
      <c r="M30" s="223" t="str">
        <f>РАСКЛАДУШКА!BI393</f>
        <v>Математика</v>
      </c>
      <c r="N30" s="223" t="str">
        <f>РАСКЛАДУШКА!BJ393</f>
        <v>Бел.язык</v>
      </c>
      <c r="O30" s="223" t="str">
        <f>РАСКЛАДУШКА!BK393</f>
        <v>Биология</v>
      </c>
      <c r="P30" s="223" t="str">
        <f>РАСКЛАДУШКА!BL393</f>
        <v>Бел.язык</v>
      </c>
      <c r="Q30" s="223" t="str">
        <f>РАСКЛАДУШКА!BM393</f>
        <v>Химия/Биология</v>
      </c>
      <c r="S30" s="223" t="str">
        <f>РАСКЛАДУШКА!BO393</f>
        <v>Астрономия</v>
      </c>
      <c r="T30" s="146">
        <v>1</v>
      </c>
      <c r="U30" s="13" t="s">
        <v>7</v>
      </c>
    </row>
    <row r="31" spans="1:21" s="120" customFormat="1" ht="19.5" customHeight="1" x14ac:dyDescent="0.25">
      <c r="A31" s="16"/>
      <c r="B31" s="119">
        <v>2</v>
      </c>
      <c r="C31" s="224" t="str">
        <f>РАСКЛАДУШКА!AY394</f>
        <v>Час зд.и спорта</v>
      </c>
      <c r="D31" s="224" t="str">
        <f>РАСКЛАДУШКА!AZ394</f>
        <v>Математика</v>
      </c>
      <c r="E31" s="224" t="str">
        <f>РАСКЛАДУШКА!BA394</f>
        <v>Математика</v>
      </c>
      <c r="F31" s="224" t="str">
        <f>РАСКЛАДУШКА!BB394</f>
        <v>Труд.обуч.</v>
      </c>
      <c r="G31" s="224" t="str">
        <f>РАСКЛАДУШКА!BC394</f>
        <v>Ин.яз./Инф.</v>
      </c>
      <c r="H31" s="224" t="str">
        <f>РАСКЛАДУШКА!BD394</f>
        <v>Иностр.язык</v>
      </c>
      <c r="I31" s="224" t="str">
        <f>РАСКЛАДУШКА!BE394</f>
        <v>Бел.язык</v>
      </c>
      <c r="J31" s="224" t="str">
        <f>РАСКЛАДУШКА!BF394</f>
        <v>Искусство</v>
      </c>
      <c r="K31" s="224" t="str">
        <f>РАСКЛАДУШКА!BG394</f>
        <v>Час зд.и спорта</v>
      </c>
      <c r="L31" s="224" t="str">
        <f>РАСКЛАДУШКА!BH394</f>
        <v>Математика</v>
      </c>
      <c r="M31" s="224" t="str">
        <f>РАСКЛАДУШКА!BI394</f>
        <v>Русск.лит.</v>
      </c>
      <c r="N31" s="224" t="str">
        <f>РАСКЛАДУШКА!BJ394</f>
        <v>Биология</v>
      </c>
      <c r="O31" s="224" t="str">
        <f>РАСКЛАДУШКА!BK394</f>
        <v>История</v>
      </c>
      <c r="P31" s="224" t="str">
        <f>РАСКЛАДУШКА!BL394</f>
        <v>Бел.лит.</v>
      </c>
      <c r="Q31" s="224" t="str">
        <f>РАСКЛАДУШКА!BM394</f>
        <v>Химия/Биология</v>
      </c>
      <c r="R31" s="224" t="str">
        <f>РАСКЛАДУШКА!BN394</f>
        <v>Физика</v>
      </c>
      <c r="S31" s="224" t="str">
        <f>РАСКЛАДУШКА!BO394</f>
        <v>Математика</v>
      </c>
      <c r="T31" s="119">
        <v>2</v>
      </c>
      <c r="U31" s="16"/>
    </row>
    <row r="32" spans="1:21" s="120" customFormat="1" ht="19.5" customHeight="1" x14ac:dyDescent="0.25">
      <c r="A32" s="16"/>
      <c r="B32" s="119">
        <v>3</v>
      </c>
      <c r="C32" s="224" t="str">
        <f>РАСКЛАДУШКА!AY395</f>
        <v>Математика</v>
      </c>
      <c r="D32" s="224" t="str">
        <f>РАСКЛАДУШКА!AZ395</f>
        <v>История</v>
      </c>
      <c r="E32" s="224" t="str">
        <f>РАСКЛАДУШКА!BA395</f>
        <v>Час зд.и спорта</v>
      </c>
      <c r="F32" s="224" t="str">
        <f>РАСКЛАДУШКА!BB395</f>
        <v>Инф./Ин.яз.</v>
      </c>
      <c r="G32" s="224" t="str">
        <f>РАСКЛАДУШКА!BC395</f>
        <v>Час зд.и спорта</v>
      </c>
      <c r="H32" s="224" t="str">
        <f>РАСКЛАДУШКА!BD395</f>
        <v>Математика</v>
      </c>
      <c r="I32" s="224" t="str">
        <f>РАСКЛАДУШКА!BE395</f>
        <v>Бел.лит.</v>
      </c>
      <c r="J32" s="224" t="str">
        <f>РАСКЛАДУШКА!BF395</f>
        <v>Математика</v>
      </c>
      <c r="K32" s="224" t="str">
        <f>РАСКЛАДУШКА!BG395</f>
        <v>Искусство</v>
      </c>
      <c r="L32" s="224" t="str">
        <f>РАСКЛАДУШКА!BH395</f>
        <v>Биология</v>
      </c>
      <c r="M32" s="224" t="str">
        <f>РАСКЛАДУШКА!BI395</f>
        <v>Труд.обуч.</v>
      </c>
      <c r="N32" s="224" t="str">
        <f>РАСКЛАДУШКА!BJ395</f>
        <v>Физ.культ.и зд.</v>
      </c>
      <c r="O32" s="224" t="str">
        <f>РАСКЛАДУШКА!BK395</f>
        <v>Бел.лит.</v>
      </c>
      <c r="P32" s="224" t="str">
        <f>РАСКЛАДУШКА!BL395</f>
        <v>Математика</v>
      </c>
      <c r="Q32" s="224" t="str">
        <f>РАСКЛАДУШКА!BM395</f>
        <v>География</v>
      </c>
      <c r="R32" s="224" t="str">
        <f>РАСКЛАДУШКА!BN395</f>
        <v>Химия</v>
      </c>
      <c r="S32" s="224" t="str">
        <f>РАСКЛАДУШКА!BO395</f>
        <v>Физика</v>
      </c>
      <c r="T32" s="119">
        <v>3</v>
      </c>
      <c r="U32" s="16"/>
    </row>
    <row r="33" spans="1:21" s="120" customFormat="1" ht="19.5" customHeight="1" x14ac:dyDescent="0.25">
      <c r="A33" s="16"/>
      <c r="B33" s="119">
        <v>4</v>
      </c>
      <c r="C33" s="224" t="str">
        <f>РАСКЛАДУШКА!AY396</f>
        <v>Иностр.язык</v>
      </c>
      <c r="D33" s="224" t="str">
        <f>РАСКЛАДУШКА!AZ396</f>
        <v>Иностр.язык</v>
      </c>
      <c r="E33" s="224" t="str">
        <f>РАСКЛАДУШКА!BA396</f>
        <v>Иностр.язык</v>
      </c>
      <c r="F33" s="224" t="str">
        <f>РАСКЛАДУШКА!BB396</f>
        <v>Физ.культ.и зд.</v>
      </c>
      <c r="G33" s="224" t="str">
        <f>РАСКЛАДУШКА!BC396</f>
        <v>Математика</v>
      </c>
      <c r="H33" s="224" t="str">
        <f>РАСКЛАДУШКА!BD396</f>
        <v>Инф./Труд.обуч.</v>
      </c>
      <c r="I33" s="224" t="str">
        <f>РАСКЛАДУШКА!BE396</f>
        <v>Математика</v>
      </c>
      <c r="J33" s="224" t="str">
        <f>РАСКЛАДУШКА!BF396</f>
        <v>Бел.язык</v>
      </c>
      <c r="K33" s="224" t="str">
        <f>РАСКЛАДУШКА!BG396</f>
        <v>Бел.лит.</v>
      </c>
      <c r="L33" s="224" t="str">
        <f>РАСКЛАДУШКА!BH396</f>
        <v>Бел.язык</v>
      </c>
      <c r="M33" s="224" t="str">
        <f>РАСКЛАДУШКА!BI396</f>
        <v>Биология</v>
      </c>
      <c r="N33" s="224" t="str">
        <f>РАСКЛАДУШКА!BJ396</f>
        <v>История</v>
      </c>
      <c r="O33" s="224" t="str">
        <f>РАСКЛАДУШКА!BK396</f>
        <v>География</v>
      </c>
      <c r="P33" s="224" t="str">
        <f>РАСКЛАДУШКА!BL396</f>
        <v>История</v>
      </c>
      <c r="Q33" s="224" t="str">
        <f>РАСКЛАДУШКА!BM396</f>
        <v>Мат./Физика</v>
      </c>
      <c r="R33" s="224" t="str">
        <f>РАСКЛАДУШКА!BN396</f>
        <v>Черчение</v>
      </c>
      <c r="S33" s="224" t="str">
        <f>РАСКЛАДУШКА!BO396</f>
        <v>Биология/Химия</v>
      </c>
      <c r="T33" s="119">
        <v>4</v>
      </c>
      <c r="U33" s="16"/>
    </row>
    <row r="34" spans="1:21" s="120" customFormat="1" ht="19.5" customHeight="1" x14ac:dyDescent="0.25">
      <c r="A34" s="16"/>
      <c r="B34" s="119">
        <v>5</v>
      </c>
      <c r="C34" s="224" t="str">
        <f>РАСКЛАДУШКА!AY397</f>
        <v>Бел.язык</v>
      </c>
      <c r="D34" s="224" t="str">
        <f>РАСКЛАДУШКА!AZ397</f>
        <v>Час зд.и спорта</v>
      </c>
      <c r="E34" s="224" t="str">
        <f>РАСКЛАДУШКА!BA397</f>
        <v>Бел.язык</v>
      </c>
      <c r="F34" s="224" t="str">
        <f>РАСКЛАДУШКА!BB397</f>
        <v>Ин.яз./Инф.</v>
      </c>
      <c r="G34" s="224" t="str">
        <f>РАСКЛАДУШКА!BC397</f>
        <v>История</v>
      </c>
      <c r="H34" s="224" t="str">
        <f>РАСКЛАДУШКА!BD397</f>
        <v>Труд.обуч.</v>
      </c>
      <c r="I34" s="224" t="str">
        <f>РАСКЛАДУШКА!BE397</f>
        <v>Искусство</v>
      </c>
      <c r="J34" s="224" t="str">
        <f>РАСКЛАДУШКА!BF397</f>
        <v>Бел.лит.</v>
      </c>
      <c r="K34" s="224" t="str">
        <f>РАСКЛАДУШКА!BG397</f>
        <v>Физика</v>
      </c>
      <c r="L34" s="224" t="str">
        <f>РАСКЛАДУШКА!BH397</f>
        <v>Физ.культ.и зд.</v>
      </c>
      <c r="M34" s="224" t="str">
        <f>РАСКЛАДУШКА!BI397</f>
        <v>Бел.язык</v>
      </c>
      <c r="N34" s="224" t="str">
        <f>РАСКЛАДУШКА!BJ397</f>
        <v>Химия</v>
      </c>
      <c r="O34" s="224" t="str">
        <f>РАСКЛАДУШКА!BK397</f>
        <v>Математика</v>
      </c>
      <c r="P34" s="224" t="str">
        <f>РАСКЛАДУШКА!BL397</f>
        <v>Биология</v>
      </c>
      <c r="Q34" s="224" t="str">
        <f>РАСКЛАДУШКА!BM397</f>
        <v>Мат./Биол./Ин.яз./Ин.яз.</v>
      </c>
      <c r="R34" s="224" t="str">
        <f>РАСКЛАДУШКА!BN397</f>
        <v>География</v>
      </c>
      <c r="S34" s="224" t="str">
        <f>РАСКЛАДУШКА!BO397</f>
        <v>История</v>
      </c>
      <c r="T34" s="119">
        <v>5</v>
      </c>
      <c r="U34" s="16"/>
    </row>
    <row r="35" spans="1:21" s="120" customFormat="1" ht="19.5" customHeight="1" x14ac:dyDescent="0.25">
      <c r="A35" s="16"/>
      <c r="B35" s="119">
        <v>6</v>
      </c>
      <c r="C35" s="224" t="str">
        <f>РАСКЛАДУШКА!AY398</f>
        <v/>
      </c>
      <c r="D35" s="224" t="str">
        <f>РАСКЛАДУШКА!AZ398</f>
        <v/>
      </c>
      <c r="E35" s="224" t="str">
        <f>РАСКЛАДУШКА!BA398</f>
        <v/>
      </c>
      <c r="F35" s="224" t="str">
        <f>РАСКЛАДУШКА!BB398</f>
        <v>Математика</v>
      </c>
      <c r="G35" s="224" t="str">
        <f>РАСКЛАДУШКА!BC398</f>
        <v>Искусство</v>
      </c>
      <c r="H35" s="224" t="str">
        <f>РАСКЛАДУШКА!BD398</f>
        <v>Труд.обуч./Инф.</v>
      </c>
      <c r="I35" s="224" t="str">
        <f>РАСКЛАДУШКА!BE398</f>
        <v>Иностр.язык</v>
      </c>
      <c r="J35" s="224" t="str">
        <f>РАСКЛАДУШКА!BF398</f>
        <v>Иностр.язык</v>
      </c>
      <c r="K35" s="224" t="str">
        <f>РАСКЛАДУШКА!BG398</f>
        <v>Иностр.язык</v>
      </c>
      <c r="L35" s="224" t="str">
        <f>РАСКЛАДУШКА!BH398</f>
        <v>Химия</v>
      </c>
      <c r="M35" s="224" t="str">
        <f>РАСКЛАДУШКА!BI398</f>
        <v>Бел.лит.</v>
      </c>
      <c r="N35" s="224" t="str">
        <f>РАСКЛАДУШКА!BJ398</f>
        <v>Математика</v>
      </c>
      <c r="O35" s="224" t="str">
        <f>РАСКЛАДУШКА!BK398</f>
        <v>Физика</v>
      </c>
      <c r="P35" s="224" t="str">
        <f>РАСКЛАДУШКА!BL398</f>
        <v>География</v>
      </c>
      <c r="Q35" s="224" t="str">
        <f>РАСКЛАДУШКА!BM398</f>
        <v>Физ.культ.и зд.</v>
      </c>
      <c r="R35" s="224" t="str">
        <f>РАСКЛАДУШКА!BN398</f>
        <v/>
      </c>
      <c r="S35" s="224" t="str">
        <f>РАСКЛАДУШКА!BO398</f>
        <v>Биология</v>
      </c>
      <c r="T35" s="119">
        <v>6</v>
      </c>
      <c r="U35" s="16"/>
    </row>
    <row r="36" spans="1:21" s="120" customFormat="1" ht="19.5" customHeight="1" thickBot="1" x14ac:dyDescent="0.3">
      <c r="A36" s="12"/>
      <c r="B36" s="407">
        <v>7</v>
      </c>
      <c r="C36" s="398" t="str">
        <f>РАСКЛАДУШКА!AY399</f>
        <v/>
      </c>
      <c r="D36" s="398" t="str">
        <f>РАСКЛАДУШКА!AZ399</f>
        <v/>
      </c>
      <c r="E36" s="351"/>
      <c r="F36" s="398" t="str">
        <f>РАСКЛАДУШКА!BB399</f>
        <v/>
      </c>
      <c r="G36" s="398" t="str">
        <f>РАСКЛАДУШКА!BC399</f>
        <v/>
      </c>
      <c r="H36" s="398" t="str">
        <f>РАСКЛАДУШКА!BD399</f>
        <v/>
      </c>
      <c r="I36" s="398" t="str">
        <f>РАСКЛАДУШКА!BE399</f>
        <v/>
      </c>
      <c r="J36" s="398" t="str">
        <f>РАСКЛАДУШКА!BF399</f>
        <v/>
      </c>
      <c r="K36" s="398" t="str">
        <f>РАСКЛАДУШКА!BG399</f>
        <v/>
      </c>
      <c r="L36" s="398" t="str">
        <f>РАСКЛАДУШКА!BH399</f>
        <v/>
      </c>
      <c r="M36" s="398" t="str">
        <f>РАСКЛАДУШКА!BI399</f>
        <v>Час зд.и спорта</v>
      </c>
      <c r="N36" s="398" t="str">
        <f>РАСКЛАДУШКА!BJ399</f>
        <v/>
      </c>
      <c r="O36" s="398" t="str">
        <f>РАСКЛАДУШКА!BK399</f>
        <v>Час зд.и спорта</v>
      </c>
      <c r="P36" s="398" t="str">
        <f>РАСКЛАДУШКА!BL399</f>
        <v/>
      </c>
      <c r="Q36" s="398" t="str">
        <f>РАСКЛАДУШКА!BM399</f>
        <v/>
      </c>
      <c r="R36" s="398" t="str">
        <f>РАСКЛАДУШКА!BN399</f>
        <v/>
      </c>
      <c r="S36" s="398" t="str">
        <f>РАСКЛАДУШКА!BO399</f>
        <v/>
      </c>
      <c r="T36" s="407">
        <v>7</v>
      </c>
      <c r="U36" s="12"/>
    </row>
    <row r="37" spans="1:21" s="120" customFormat="1" ht="19.5" customHeight="1" x14ac:dyDescent="0.25">
      <c r="A37" s="16" t="s">
        <v>8</v>
      </c>
      <c r="B37" s="146">
        <v>1</v>
      </c>
      <c r="C37" s="223" t="str">
        <f>РАСКЛАДУШКА!AY400</f>
        <v>Математика</v>
      </c>
      <c r="D37" s="223" t="str">
        <f>РАСКЛАДУШКА!AZ400</f>
        <v>Человек.и.мир</v>
      </c>
      <c r="E37" s="223" t="str">
        <f>РАСКЛАДУШКА!BA400</f>
        <v>История</v>
      </c>
      <c r="F37" s="223" t="str">
        <f>РАСКЛАДУШКА!BB400</f>
        <v>Бел.язык</v>
      </c>
      <c r="G37" s="223" t="str">
        <f>РАСКЛАДУШКА!BC400</f>
        <v>Труд.обуч.</v>
      </c>
      <c r="H37" s="223" t="str">
        <f>РАСКЛАДУШКА!BD400</f>
        <v>Бел.язык</v>
      </c>
      <c r="I37" s="223" t="str">
        <f>РАСКЛАДУШКА!BE400</f>
        <v>Русск.язык</v>
      </c>
      <c r="J37" s="223" t="str">
        <f>РАСКЛАДУШКА!BF400</f>
        <v>Физика</v>
      </c>
      <c r="K37" s="223" t="str">
        <f>РАСКЛАДУШКА!BG400</f>
        <v>Физ.культ.и зд.</v>
      </c>
      <c r="L37" s="223" t="str">
        <f>РАСКЛАДУШКА!BH400</f>
        <v>Математика</v>
      </c>
      <c r="M37" s="223" t="str">
        <f>РАСКЛАДУШКА!BI400</f>
        <v>Ин.яз./Инф.</v>
      </c>
      <c r="N37" s="223" t="str">
        <f>РАСКЛАДУШКА!BJ400</f>
        <v>История</v>
      </c>
      <c r="O37" s="223" t="str">
        <f>РАСКЛАДУШКА!BK400</f>
        <v>Бел.лит.</v>
      </c>
      <c r="P37" s="223" t="str">
        <f>РАСКЛАДУШКА!BL400</f>
        <v>Физ.культ.и зд.</v>
      </c>
      <c r="Q37" s="223" t="str">
        <f>РАСКЛАДУШКА!BM400</f>
        <v>Химия/Биология</v>
      </c>
      <c r="R37" s="223" t="str">
        <f>РАСКЛАДУШКА!BN400</f>
        <v>Русск.лит.</v>
      </c>
      <c r="S37" s="223" t="str">
        <f>РАСКЛАДУШКА!BO400</f>
        <v>Математика</v>
      </c>
      <c r="T37" s="146">
        <v>1</v>
      </c>
      <c r="U37" s="16" t="s">
        <v>8</v>
      </c>
    </row>
    <row r="38" spans="1:21" s="120" customFormat="1" ht="19.5" customHeight="1" x14ac:dyDescent="0.25">
      <c r="A38" s="16"/>
      <c r="B38" s="119">
        <v>2</v>
      </c>
      <c r="C38" s="224" t="str">
        <f>РАСКЛАДУШКА!AY401</f>
        <v>Человек.и.мир</v>
      </c>
      <c r="D38" s="224" t="str">
        <f>РАСКЛАДУШКА!AZ401</f>
        <v>Физ.культ.и зд.</v>
      </c>
      <c r="E38" s="224" t="str">
        <f>РАСКЛАДУШКА!BA401</f>
        <v>Математика</v>
      </c>
      <c r="F38" s="224" t="str">
        <f>РАСКЛАДУШКА!BB401</f>
        <v>Час зд.и спорта</v>
      </c>
      <c r="G38" s="224" t="str">
        <f>РАСКЛАДУШКА!BC401</f>
        <v>Труд.обуч.</v>
      </c>
      <c r="H38" s="224" t="str">
        <f>РАСКЛАДУШКА!BD401</f>
        <v>Бел.лит.</v>
      </c>
      <c r="I38" s="224" t="str">
        <f>РАСКЛАДУШКА!BE401</f>
        <v>История</v>
      </c>
      <c r="J38" s="224" t="str">
        <f>РАСКЛАДУШКА!BF401</f>
        <v>Химия</v>
      </c>
      <c r="K38" s="224" t="str">
        <f>РАСКЛАДУШКА!BG401</f>
        <v>Бел.язык</v>
      </c>
      <c r="L38" s="224" t="str">
        <f>РАСКЛАДУШКА!BH401</f>
        <v>Биология</v>
      </c>
      <c r="M38" s="224" t="str">
        <f>РАСКЛАДУШКА!BI401</f>
        <v>Инф./Ин.яз.</v>
      </c>
      <c r="N38" s="224" t="str">
        <f>РАСКЛАДУШКА!BJ401</f>
        <v>Иностр.язык</v>
      </c>
      <c r="O38" s="224" t="str">
        <f>РАСКЛАДУШКА!BK401</f>
        <v>Бел.язык</v>
      </c>
      <c r="P38" s="224" t="str">
        <f>РАСКЛАДУШКА!BL401</f>
        <v>Математика</v>
      </c>
      <c r="Q38" s="224" t="str">
        <f>РАСКЛАДУШКА!BM401</f>
        <v>Мат./Физика</v>
      </c>
      <c r="R38" s="224" t="str">
        <f>РАСКЛАДУШКА!BN401</f>
        <v>История</v>
      </c>
      <c r="S38" s="224" t="str">
        <f>РАСКЛАДУШКА!BO401</f>
        <v>Иностр.язык</v>
      </c>
      <c r="T38" s="119">
        <v>2</v>
      </c>
      <c r="U38" s="16"/>
    </row>
    <row r="39" spans="1:21" s="120" customFormat="1" ht="19.5" customHeight="1" x14ac:dyDescent="0.25">
      <c r="A39" s="16"/>
      <c r="B39" s="119">
        <v>3</v>
      </c>
      <c r="C39" s="224" t="str">
        <f>РАСКЛАДУШКА!AY402</f>
        <v>Русск.язык</v>
      </c>
      <c r="D39" s="224" t="str">
        <f>РАСКЛАДУШКА!AZ402</f>
        <v>Математика</v>
      </c>
      <c r="E39" s="224" t="str">
        <f>РАСКЛАДУШКА!BA402</f>
        <v>Русск.язык</v>
      </c>
      <c r="F39" s="224" t="str">
        <f>РАСКЛАДУШКА!BB402</f>
        <v>Математика</v>
      </c>
      <c r="G39" s="224" t="str">
        <f>РАСКЛАДУШКА!BC402</f>
        <v>Бел.язык</v>
      </c>
      <c r="H39" s="224" t="str">
        <f>РАСКЛАДУШКА!BD402</f>
        <v>Математика</v>
      </c>
      <c r="I39" s="224" t="str">
        <f>РАСКЛАДУШКА!BE402</f>
        <v>Физика</v>
      </c>
      <c r="J39" s="224" t="str">
        <f>РАСКЛАДУШКА!BF402</f>
        <v>Труд.обуч.</v>
      </c>
      <c r="K39" s="224" t="str">
        <f>РАСКЛАДУШКА!BG402</f>
        <v>Бел.лит.</v>
      </c>
      <c r="L39" s="224" t="str">
        <f>РАСКЛАДУШКА!BH402</f>
        <v>Ин.яз./Инф.</v>
      </c>
      <c r="M39" s="224" t="str">
        <f>РАСКЛАДУШКА!BI402</f>
        <v>География</v>
      </c>
      <c r="N39" s="224" t="str">
        <f>РАСКЛАДУШКА!BJ402</f>
        <v>Математика</v>
      </c>
      <c r="O39" s="224" t="str">
        <f>РАСКЛАДУШКА!BK402</f>
        <v>Иностр.язык</v>
      </c>
      <c r="P39" s="224" t="str">
        <f>РАСКЛАДУШКА!BL402</f>
        <v>Иностр.язык</v>
      </c>
      <c r="Q39" s="224" t="str">
        <f>РАСКЛАДУШКА!BM402</f>
        <v>История</v>
      </c>
      <c r="R39" s="224" t="str">
        <f>РАСКЛАДУШКА!BN402</f>
        <v>Физ.культ.и зд.</v>
      </c>
      <c r="S39" s="224" t="str">
        <f>РАСКЛАДУШКА!BO402</f>
        <v>Биология/Химия</v>
      </c>
      <c r="T39" s="119">
        <v>3</v>
      </c>
      <c r="U39" s="16"/>
    </row>
    <row r="40" spans="1:21" s="120" customFormat="1" ht="19.5" customHeight="1" x14ac:dyDescent="0.25">
      <c r="A40" s="16"/>
      <c r="B40" s="119">
        <v>4</v>
      </c>
      <c r="C40" s="224" t="str">
        <f>РАСКЛАДУШКА!AY403</f>
        <v>Физ.культ.и зд.</v>
      </c>
      <c r="D40" s="224" t="str">
        <f>РАСКЛАДУШКА!AZ403</f>
        <v>Русск.язык</v>
      </c>
      <c r="E40" s="224" t="str">
        <f>РАСКЛАДУШКА!BA403</f>
        <v>Физ.культ.и зд.</v>
      </c>
      <c r="F40" s="224" t="str">
        <f>РАСКЛАДУШКА!BB403</f>
        <v>История</v>
      </c>
      <c r="G40" s="224" t="str">
        <f>РАСКЛАДУШКА!BC403</f>
        <v>Иностр.язык</v>
      </c>
      <c r="H40" s="224" t="str">
        <f>РАСКЛАДУШКА!BD403</f>
        <v>Иностр.язык</v>
      </c>
      <c r="I40" s="224" t="str">
        <f>РАСКЛАДУШКА!BE403</f>
        <v>Математика</v>
      </c>
      <c r="J40" s="224" t="str">
        <f>РАСКЛАДУШКА!BF403</f>
        <v>Труд.обуч.</v>
      </c>
      <c r="K40" s="224" t="str">
        <f>РАСКЛАДУШКА!BG403</f>
        <v>Русск.язык</v>
      </c>
      <c r="L40" s="224" t="str">
        <f>РАСКЛАДУШКА!BH403</f>
        <v>Инф./Ин.яз.</v>
      </c>
      <c r="M40" s="224" t="str">
        <f>РАСКЛАДУШКА!BI403</f>
        <v>Бел.язык</v>
      </c>
      <c r="N40" s="224" t="str">
        <f>РАСКЛАДУШКА!BJ403</f>
        <v>География</v>
      </c>
      <c r="O40" s="224" t="str">
        <f>РАСКЛАДУШКА!BK403</f>
        <v>Обществовед.</v>
      </c>
      <c r="P40" s="224" t="str">
        <f>РАСКЛАДУШКА!BL403</f>
        <v>Физика</v>
      </c>
      <c r="Q40" s="224" t="str">
        <f>РАСКЛАДУШКА!BM403</f>
        <v>Бел.язык</v>
      </c>
      <c r="R40" s="224" t="str">
        <f>РАСКЛАДУШКА!BN403</f>
        <v>Математика</v>
      </c>
      <c r="S40" s="224" t="str">
        <f>РАСКЛАДУШКА!BO403</f>
        <v>Химия/Биология</v>
      </c>
      <c r="T40" s="119">
        <v>4</v>
      </c>
      <c r="U40" s="16"/>
    </row>
    <row r="41" spans="1:21" s="120" customFormat="1" ht="19.5" customHeight="1" x14ac:dyDescent="0.25">
      <c r="A41" s="16"/>
      <c r="B41" s="119">
        <v>5</v>
      </c>
      <c r="C41" s="224" t="str">
        <f>РАСКЛАДУШКА!AY404</f>
        <v>Иностр.язык</v>
      </c>
      <c r="D41" s="224" t="str">
        <f>РАСКЛАДУШКА!AZ404</f>
        <v>Иностр.язык</v>
      </c>
      <c r="E41" s="224" t="str">
        <f>РАСКЛАДУШКА!BA404</f>
        <v>Иностр.язык</v>
      </c>
      <c r="F41" s="224" t="str">
        <f>РАСКЛАДУШКА!BB404</f>
        <v>Русск.язык</v>
      </c>
      <c r="G41" s="224" t="str">
        <f>РАСКЛАДУШКА!BC404</f>
        <v>Математика</v>
      </c>
      <c r="H41" s="224" t="str">
        <f>РАСКЛАДУШКА!BD404</f>
        <v>Русск.лит.</v>
      </c>
      <c r="I41" s="224" t="str">
        <f>РАСКЛАДУШКА!BE404</f>
        <v>Физ.культ.и зд.</v>
      </c>
      <c r="J41" s="224" t="str">
        <f>РАСКЛАДУШКА!BF404</f>
        <v>Бел.язык</v>
      </c>
      <c r="K41" s="224" t="str">
        <f>РАСКЛАДУШКА!BG404</f>
        <v>Математика</v>
      </c>
      <c r="L41" s="224" t="str">
        <f>РАСКЛАДУШКА!BH404</f>
        <v>Русск.лит.</v>
      </c>
      <c r="M41" s="224" t="str">
        <f>РАСКЛАДУШКА!BI404</f>
        <v>Физ.культ.и зд.</v>
      </c>
      <c r="N41" s="224" t="str">
        <f>РАСКЛАДУШКА!BJ404</f>
        <v>Инф./Труд.обуч.</v>
      </c>
      <c r="O41" s="224" t="str">
        <f>РАСКЛАДУШКА!BK404</f>
        <v>История</v>
      </c>
      <c r="P41" s="224" t="str">
        <f>РАСКЛАДУШКА!BL404</f>
        <v>Химия</v>
      </c>
      <c r="Q41" s="224" t="str">
        <f>РАСКЛАДУШКА!BM404</f>
        <v>Физика/Мат.</v>
      </c>
      <c r="R41" s="224" t="str">
        <f>РАСКЛАДУШКА!BN404</f>
        <v>Бел.язык</v>
      </c>
      <c r="S41" s="224" t="str">
        <f>РАСКЛАДУШКА!BO404</f>
        <v>Бел.лит.</v>
      </c>
      <c r="T41" s="119">
        <v>5</v>
      </c>
      <c r="U41" s="16"/>
    </row>
    <row r="42" spans="1:21" s="120" customFormat="1" ht="19.5" customHeight="1" x14ac:dyDescent="0.25">
      <c r="A42" s="16"/>
      <c r="B42" s="281">
        <v>6</v>
      </c>
      <c r="C42" s="224" t="str">
        <f>РАСКЛАДУШКА!AY405</f>
        <v/>
      </c>
      <c r="D42" s="224" t="str">
        <f>РАСКЛАДУШКА!AZ405</f>
        <v/>
      </c>
      <c r="E42" s="224" t="str">
        <f>РАСКЛАДУШКА!BA405</f>
        <v/>
      </c>
      <c r="F42" s="224" t="str">
        <f>РАСКЛАДУШКА!BB405</f>
        <v>Иностр.язык</v>
      </c>
      <c r="G42" s="224" t="str">
        <f>РАСКЛАДУШКА!BC405</f>
        <v>Бел.лит.</v>
      </c>
      <c r="H42" s="224" t="str">
        <f>РАСКЛАДУШКА!BD405</f>
        <v>Физ.культ.и зд.</v>
      </c>
      <c r="I42" s="224" t="str">
        <f>РАСКЛАДУШКА!BE405</f>
        <v>Биология</v>
      </c>
      <c r="J42" s="224" t="str">
        <f>РАСКЛАДУШКА!BF405</f>
        <v>Математика</v>
      </c>
      <c r="K42" s="224" t="str">
        <f>РАСКЛАДУШКА!BG405</f>
        <v>Физика</v>
      </c>
      <c r="L42" s="224" t="str">
        <f>РАСКЛАДУШКА!BH405</f>
        <v>География</v>
      </c>
      <c r="M42" s="224" t="str">
        <f>РАСКЛАДУШКА!BI405</f>
        <v>Математика</v>
      </c>
      <c r="N42" s="224" t="str">
        <f>РАСКЛАДУШКА!BJ405</f>
        <v>Труд.обуч./Инф.</v>
      </c>
      <c r="O42" s="224" t="str">
        <f>РАСКЛАДУШКА!BK405</f>
        <v>Математика</v>
      </c>
      <c r="P42" s="224" t="str">
        <f>РАСКЛАДУШКА!BL405</f>
        <v>История</v>
      </c>
      <c r="Q42" s="224" t="str">
        <f>РАСКЛАДУШКА!BM405</f>
        <v>Русск.лит.</v>
      </c>
      <c r="R42" s="224" t="str">
        <f>РАСКЛАДУШКА!BN405</f>
        <v/>
      </c>
      <c r="S42" s="224" t="str">
        <f>РАСКЛАДУШКА!BO405</f>
        <v>Русск.язык</v>
      </c>
      <c r="T42" s="281">
        <v>6</v>
      </c>
      <c r="U42" s="16"/>
    </row>
    <row r="43" spans="1:21" s="120" customFormat="1" ht="19.5" customHeight="1" thickBot="1" x14ac:dyDescent="0.3">
      <c r="A43" s="15"/>
      <c r="B43" s="147">
        <v>7</v>
      </c>
      <c r="C43" s="335" t="str">
        <f>РАСКЛАДУШКА!AY406</f>
        <v/>
      </c>
      <c r="D43" s="335" t="str">
        <f>РАСКЛАДУШКА!AZ406</f>
        <v/>
      </c>
      <c r="E43" s="335" t="str">
        <f>РАСКЛАДУШКА!BA406</f>
        <v/>
      </c>
      <c r="F43" s="335" t="str">
        <f>РАСКЛАДУШКА!BB406</f>
        <v/>
      </c>
      <c r="G43" s="335" t="str">
        <f>РАСКЛАДУШКА!BC406</f>
        <v/>
      </c>
      <c r="H43" s="335" t="str">
        <f>РАСКЛАДУШКА!BD406</f>
        <v/>
      </c>
      <c r="I43" s="335" t="str">
        <f>РАСКЛАДУШКА!BE406</f>
        <v/>
      </c>
      <c r="J43" s="335" t="str">
        <f>РАСКЛАДУШКА!BF406</f>
        <v/>
      </c>
      <c r="K43" s="335" t="str">
        <f>РАСКЛАДУШКА!BG406</f>
        <v/>
      </c>
      <c r="L43" s="335" t="str">
        <f>РАСКЛАДУШКА!BH406</f>
        <v/>
      </c>
      <c r="M43" s="335" t="str">
        <f>РАСКЛАДУШКА!BI406</f>
        <v/>
      </c>
      <c r="N43" s="335" t="str">
        <f>РАСКЛАДУШКА!BJ406</f>
        <v>Математика</v>
      </c>
      <c r="O43" s="335" t="str">
        <f>РАСКЛАДУШКА!BK406</f>
        <v/>
      </c>
      <c r="P43" s="335" t="str">
        <f>РАСКЛАДУШКА!BL406</f>
        <v/>
      </c>
      <c r="Q43" s="335" t="str">
        <f>РАСКЛАДУШКА!BM406</f>
        <v>Час зд.и спорта</v>
      </c>
      <c r="R43" s="335" t="str">
        <f>РАСКЛАДУШКА!BN406</f>
        <v/>
      </c>
      <c r="S43" s="335" t="str">
        <f>РАСКЛАДУШКА!BO406</f>
        <v>Час зд.и спорта</v>
      </c>
      <c r="T43" s="147">
        <v>7</v>
      </c>
      <c r="U43" s="15"/>
    </row>
    <row r="44" spans="1:21" s="120" customFormat="1" ht="33" customHeight="1" x14ac:dyDescent="0.25">
      <c r="A44" s="13" t="s">
        <v>374</v>
      </c>
      <c r="B44" s="333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408" t="s">
        <v>513</v>
      </c>
      <c r="T44" s="333"/>
      <c r="U44" s="13" t="s">
        <v>374</v>
      </c>
    </row>
    <row r="45" spans="1:21" s="120" customFormat="1" ht="15.75" customHeight="1" thickBot="1" x14ac:dyDescent="0.3">
      <c r="A45" s="16"/>
      <c r="B45" s="147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411" t="s">
        <v>514</v>
      </c>
      <c r="S45" s="412"/>
      <c r="T45" s="147"/>
      <c r="U45" s="15"/>
    </row>
    <row r="46" spans="1:21" ht="18.75" customHeight="1" x14ac:dyDescent="0.25">
      <c r="B46" s="399" t="s">
        <v>69</v>
      </c>
      <c r="C46" s="400"/>
    </row>
    <row r="47" spans="1:21" ht="18.75" customHeight="1" x14ac:dyDescent="0.25">
      <c r="B47" s="121" t="s">
        <v>120</v>
      </c>
    </row>
    <row r="48" spans="1:21" ht="18.75" customHeight="1" x14ac:dyDescent="0.25">
      <c r="B48" s="121" t="s">
        <v>121</v>
      </c>
    </row>
    <row r="49" spans="2:3" ht="14.25" customHeight="1" x14ac:dyDescent="0.25">
      <c r="B49" s="121" t="s">
        <v>495</v>
      </c>
    </row>
    <row r="52" spans="2:3" ht="14.25" customHeight="1" x14ac:dyDescent="0.25">
      <c r="B52" s="399"/>
      <c r="C52" s="400"/>
    </row>
    <row r="53" spans="2:3" ht="14.25" customHeight="1" x14ac:dyDescent="0.25">
      <c r="B53" s="121"/>
    </row>
    <row r="54" spans="2:3" ht="14.25" customHeight="1" x14ac:dyDescent="0.25">
      <c r="B54" s="121"/>
    </row>
    <row r="55" spans="2:3" ht="14.25" customHeight="1" x14ac:dyDescent="0.25">
      <c r="B55" s="121"/>
    </row>
  </sheetData>
  <mergeCells count="12">
    <mergeCell ref="U44:U45"/>
    <mergeCell ref="A44:A45"/>
    <mergeCell ref="U37:U43"/>
    <mergeCell ref="U8:U14"/>
    <mergeCell ref="U15:U21"/>
    <mergeCell ref="U22:U29"/>
    <mergeCell ref="A37:A43"/>
    <mergeCell ref="A8:A14"/>
    <mergeCell ref="A22:A29"/>
    <mergeCell ref="A15:A21"/>
    <mergeCell ref="U30:U36"/>
    <mergeCell ref="A30:A36"/>
  </mergeCells>
  <phoneticPr fontId="4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9" fitToWidth="0" orientation="portrait" r:id="rId1"/>
  <headerFooter alignWithMargins="0"/>
  <colBreaks count="3" manualBreakCount="3">
    <brk id="6" max="45" man="1"/>
    <brk id="11" max="45" man="1"/>
    <brk id="15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44"/>
  <sheetViews>
    <sheetView workbookViewId="0">
      <selection activeCell="G15" sqref="G15"/>
    </sheetView>
  </sheetViews>
  <sheetFormatPr defaultColWidth="9.109375" defaultRowHeight="19.2" x14ac:dyDescent="0.25"/>
  <cols>
    <col min="1" max="2" width="5.88671875" style="233" bestFit="1" customWidth="1"/>
    <col min="3" max="17" width="18.33203125" style="233" customWidth="1"/>
    <col min="18" max="18" width="22.6640625" style="233" customWidth="1"/>
    <col min="19" max="19" width="18.33203125" style="233" customWidth="1"/>
    <col min="20" max="16384" width="9.109375" style="233"/>
  </cols>
  <sheetData>
    <row r="1" spans="1:19" ht="23.4" x14ac:dyDescent="0.25">
      <c r="A1" s="234"/>
      <c r="I1" s="246" t="s">
        <v>266</v>
      </c>
      <c r="J1" s="247" t="s">
        <v>496</v>
      </c>
    </row>
    <row r="2" spans="1:19" ht="19.8" thickBot="1" x14ac:dyDescent="0.3">
      <c r="A2" s="235" t="s">
        <v>194</v>
      </c>
      <c r="B2" s="236" t="s">
        <v>1</v>
      </c>
      <c r="C2" s="235" t="s">
        <v>73</v>
      </c>
      <c r="D2" s="235" t="s">
        <v>105</v>
      </c>
      <c r="E2" s="235" t="s">
        <v>267</v>
      </c>
      <c r="F2" s="235" t="s">
        <v>74</v>
      </c>
      <c r="G2" s="235" t="s">
        <v>248</v>
      </c>
      <c r="H2" s="235" t="s">
        <v>14</v>
      </c>
      <c r="I2" s="235" t="s">
        <v>75</v>
      </c>
      <c r="J2" s="235" t="s">
        <v>76</v>
      </c>
      <c r="K2" s="235" t="s">
        <v>15</v>
      </c>
      <c r="L2" s="235" t="s">
        <v>77</v>
      </c>
      <c r="M2" s="235" t="s">
        <v>78</v>
      </c>
      <c r="N2" s="235" t="s">
        <v>268</v>
      </c>
      <c r="O2" s="235" t="s">
        <v>79</v>
      </c>
      <c r="P2" s="235" t="s">
        <v>80</v>
      </c>
      <c r="Q2" s="235" t="s">
        <v>81</v>
      </c>
      <c r="R2" s="235" t="s">
        <v>422</v>
      </c>
      <c r="S2" s="235">
        <v>11</v>
      </c>
    </row>
    <row r="3" spans="1:19" ht="19.5" customHeight="1" x14ac:dyDescent="0.25">
      <c r="A3" s="6" t="s">
        <v>4</v>
      </c>
      <c r="B3" s="242">
        <v>1</v>
      </c>
      <c r="C3" s="243" t="str">
        <f>РАСКЛАДУШКА!AY290</f>
        <v>Осн.безоп.жизн.</v>
      </c>
      <c r="D3" s="243" t="str">
        <f>РАСКЛАДУШКА!AZ290</f>
        <v>Математика</v>
      </c>
      <c r="E3" s="243" t="str">
        <f>РАСКЛАДУШКА!BA290</f>
        <v>Русск.лит.</v>
      </c>
      <c r="F3" s="243" t="str">
        <f>РАСКЛАДУШКА!BB290</f>
        <v>Русск.лит.</v>
      </c>
      <c r="G3" s="243" t="str">
        <f>РАСКЛАДУШКА!BC290</f>
        <v>Физ.культ.и зд.</v>
      </c>
      <c r="H3" s="243" t="str">
        <f>РАСКЛАДУШКА!BD290</f>
        <v>История</v>
      </c>
      <c r="I3" s="243" t="str">
        <f>РАСКЛАДУШКА!BE290</f>
        <v>Труд.обуч.</v>
      </c>
      <c r="J3" s="243" t="str">
        <f>РАСКЛАДУШКА!BF290</f>
        <v>Математика</v>
      </c>
      <c r="K3" s="243" t="str">
        <f>РАСКЛАДУШКА!BG290</f>
        <v>География</v>
      </c>
      <c r="L3" s="243" t="str">
        <f>РАСКЛАДУШКА!BH290</f>
        <v>Иностр.язык</v>
      </c>
      <c r="M3" s="243" t="str">
        <f>РАСКЛАДУШКА!BI290</f>
        <v>Физ.культ.и зд.</v>
      </c>
      <c r="N3" s="243" t="str">
        <f>РАСКЛАДУШКА!BJ290</f>
        <v>Русск.лит.</v>
      </c>
      <c r="O3" s="243" t="str">
        <f>РАСКЛАДУШКА!BK290</f>
        <v>Биология</v>
      </c>
      <c r="P3" s="243" t="str">
        <f>РАСКЛАДУШКА!BL290</f>
        <v>Химия</v>
      </c>
      <c r="Q3" s="243" t="str">
        <f>РАСКЛАДУШКА!BM290</f>
        <v>Инф./Обществ.</v>
      </c>
      <c r="R3" s="243" t="str">
        <f>РАСКЛАДУШКА!BN290</f>
        <v>Обществовед.</v>
      </c>
      <c r="S3" s="243" t="str">
        <f>РАСКЛАДУШКА!BO290</f>
        <v>Бел.язык</v>
      </c>
    </row>
    <row r="4" spans="1:19" x14ac:dyDescent="0.25">
      <c r="A4" s="5"/>
      <c r="B4" s="238">
        <v>2</v>
      </c>
      <c r="C4" s="239" t="str">
        <f>РАСКЛАДУШКА!AY291</f>
        <v>Математика</v>
      </c>
      <c r="D4" s="239" t="str">
        <f>РАСКЛАДУШКА!AZ291</f>
        <v>Осн.безоп.жизн.</v>
      </c>
      <c r="E4" s="239" t="str">
        <f>РАСКЛАДУШКА!BA291</f>
        <v>Русск.язык</v>
      </c>
      <c r="F4" s="239" t="str">
        <f>РАСКЛАДУШКА!BB291</f>
        <v>Русск.язык</v>
      </c>
      <c r="G4" s="239" t="str">
        <f>РАСКЛАДУШКА!BC291</f>
        <v>Математика</v>
      </c>
      <c r="H4" s="239" t="str">
        <f>РАСКЛАДУШКА!BD291</f>
        <v>География</v>
      </c>
      <c r="I4" s="239" t="str">
        <f>РАСКЛАДУШКА!BE291</f>
        <v>Труд.обуч.</v>
      </c>
      <c r="J4" s="239" t="str">
        <f>РАСКЛАДУШКА!BF291</f>
        <v>Час зд.и спорта</v>
      </c>
      <c r="K4" s="239" t="str">
        <f>РАСКЛАДУШКА!BG291</f>
        <v>Математика</v>
      </c>
      <c r="L4" s="239" t="str">
        <f>РАСКЛАДУШКА!BH291</f>
        <v>Искусство</v>
      </c>
      <c r="M4" s="239" t="str">
        <f>РАСКЛАДУШКА!BI291</f>
        <v>Русск.язык</v>
      </c>
      <c r="N4" s="239" t="str">
        <f>РАСКЛАДУШКА!BJ291</f>
        <v>Русск.язык</v>
      </c>
      <c r="O4" s="239" t="str">
        <f>РАСКЛАДУШКА!BK291</f>
        <v>Физ.культ.и зд.</v>
      </c>
      <c r="P4" s="239" t="str">
        <f>РАСКЛАДУШКА!BL291</f>
        <v>Биология</v>
      </c>
      <c r="Q4" s="239" t="str">
        <f>РАСКЛАДУШКА!BM291</f>
        <v>Мат./Хим./Инф.</v>
      </c>
      <c r="R4" s="239" t="str">
        <f>РАСКЛАДУШКА!BN291</f>
        <v>Физика</v>
      </c>
      <c r="S4" s="239" t="str">
        <f>РАСКЛАДУШКА!BO291</f>
        <v>Бел.лит.</v>
      </c>
    </row>
    <row r="5" spans="1:19" x14ac:dyDescent="0.25">
      <c r="A5" s="5"/>
      <c r="B5" s="238">
        <v>3</v>
      </c>
      <c r="C5" s="239" t="str">
        <f>РАСКЛАДУШКА!AY292</f>
        <v>Русск.лит.</v>
      </c>
      <c r="D5" s="239" t="str">
        <f>РАСКЛАДУШКА!AZ292</f>
        <v>Русск.язык</v>
      </c>
      <c r="E5" s="239" t="str">
        <f>РАСКЛАДУШКА!BA292</f>
        <v>Математика</v>
      </c>
      <c r="F5" s="239" t="str">
        <f>РАСКЛАДУШКА!BB292</f>
        <v>Математика</v>
      </c>
      <c r="G5" s="239" t="str">
        <f>РАСКЛАДУШКА!BC292</f>
        <v>География</v>
      </c>
      <c r="H5" s="239" t="str">
        <f>РАСКЛАДУШКА!BD292</f>
        <v>Русск.язык</v>
      </c>
      <c r="I5" s="239" t="str">
        <f>РАСКЛАДУШКА!BE292</f>
        <v>Ин.яз./Инф.</v>
      </c>
      <c r="J5" s="239" t="str">
        <f>РАСКЛАДУШКА!BF292</f>
        <v>Иностр.язык</v>
      </c>
      <c r="K5" s="239" t="str">
        <f>РАСКЛАДУШКА!BG292</f>
        <v>Иностр.язык</v>
      </c>
      <c r="L5" s="239" t="str">
        <f>РАСКЛАДУШКА!BH292</f>
        <v>Труд.обуч.</v>
      </c>
      <c r="M5" s="239" t="str">
        <f>РАСКЛАДУШКА!BI292</f>
        <v>Русск.лит.</v>
      </c>
      <c r="N5" s="239" t="str">
        <f>РАСКЛАДУШКА!BJ292</f>
        <v>Искусство</v>
      </c>
      <c r="O5" s="239" t="str">
        <f>РАСКЛАДУШКА!BK292</f>
        <v>История</v>
      </c>
      <c r="P5" s="239" t="str">
        <f>РАСКЛАДУШКА!BL292</f>
        <v>Физ.культ.и зд.</v>
      </c>
      <c r="Q5" s="239" t="str">
        <f>РАСКЛАДУШКА!BM292</f>
        <v>Физика/Мат.</v>
      </c>
      <c r="R5" s="239" t="str">
        <f>РАСКЛАДУШКА!BN292</f>
        <v>Час зд.и спорта</v>
      </c>
      <c r="S5" s="239" t="str">
        <f>РАСКЛАДУШКА!BO292</f>
        <v>Химия/Ин.яз.</v>
      </c>
    </row>
    <row r="6" spans="1:19" x14ac:dyDescent="0.25">
      <c r="A6" s="5"/>
      <c r="B6" s="238">
        <v>4</v>
      </c>
      <c r="C6" s="239" t="str">
        <f>РАСКЛАДУШКА!AY293</f>
        <v>Русск.язык</v>
      </c>
      <c r="D6" s="239" t="str">
        <f>РАСКЛАДУШКА!AZ293</f>
        <v>Русск.лит.</v>
      </c>
      <c r="E6" s="239" t="str">
        <f>РАСКЛАДУШКА!BA293</f>
        <v>Физ.культ.и зд.</v>
      </c>
      <c r="F6" s="239" t="str">
        <f>РАСКЛАДУШКА!BB293</f>
        <v>Физ.культ.и зд.</v>
      </c>
      <c r="G6" s="239" t="str">
        <f>РАСКЛАДУШКА!BC293</f>
        <v>Русск.язык</v>
      </c>
      <c r="H6" s="239" t="str">
        <f>РАСКЛАДУШКА!BD293</f>
        <v>Математика</v>
      </c>
      <c r="I6" s="239" t="str">
        <f>РАСКЛАДУШКА!BE293</f>
        <v>Математика</v>
      </c>
      <c r="J6" s="239" t="str">
        <f>РАСКЛАДУШКА!BF293</f>
        <v>География</v>
      </c>
      <c r="K6" s="239" t="str">
        <f>РАСКЛАДУШКА!BG293</f>
        <v>Инф./Труд.обуч.</v>
      </c>
      <c r="L6" s="239" t="str">
        <f>РАСКЛАДУШКА!BH293</f>
        <v>Математика</v>
      </c>
      <c r="M6" s="239" t="str">
        <f>РАСКЛАДУШКА!BI293</f>
        <v>Искусство</v>
      </c>
      <c r="N6" s="239" t="str">
        <f>РАСКЛАДУШКА!BJ293</f>
        <v>Физ.культ.и зд.</v>
      </c>
      <c r="O6" s="239" t="str">
        <f>РАСКЛАДУШКА!BK293</f>
        <v>Русск.язык</v>
      </c>
      <c r="P6" s="239" t="str">
        <f>РАСКЛАДУШКА!BL293</f>
        <v>История</v>
      </c>
      <c r="Q6" s="239" t="str">
        <f>РАСКЛАДУШКА!BM293</f>
        <v>Черчение</v>
      </c>
      <c r="R6" s="239" t="str">
        <f>РАСКЛАДУШКА!BN293</f>
        <v>Химия</v>
      </c>
      <c r="S6" s="239" t="str">
        <f>РАСКЛАДУШКА!BO293</f>
        <v>Физика</v>
      </c>
    </row>
    <row r="7" spans="1:19" x14ac:dyDescent="0.25">
      <c r="A7" s="5"/>
      <c r="B7" s="238">
        <v>5</v>
      </c>
      <c r="C7" s="239" t="str">
        <f>РАСКЛАДУШКА!AY294</f>
        <v>Физ.культ.и зд.</v>
      </c>
      <c r="D7" s="239" t="str">
        <f>РАСКЛАДУШКА!AZ294</f>
        <v>Физ.культ.и зд.</v>
      </c>
      <c r="E7" s="239" t="str">
        <f>РАСКЛАДУШКА!BA294</f>
        <v>Осн.безоп.жизн.</v>
      </c>
      <c r="F7" s="239" t="str">
        <f>РАСКЛАДУШКА!BB294</f>
        <v>География</v>
      </c>
      <c r="G7" s="239" t="str">
        <f>РАСКЛАДУШКА!BC294</f>
        <v>Русск.лит.</v>
      </c>
      <c r="H7" s="239" t="str">
        <f>РАСКЛАДУШКА!BD294</f>
        <v>Физ.культ.и зд.</v>
      </c>
      <c r="I7" s="239" t="str">
        <f>РАСКЛАДУШКА!BE294</f>
        <v>Инф./Ин.яз.</v>
      </c>
      <c r="J7" s="239" t="str">
        <f>РАСКЛАДУШКА!BF294</f>
        <v>Русск.язык</v>
      </c>
      <c r="K7" s="239" t="str">
        <f>РАСКЛАДУШКА!BG294</f>
        <v>Труд.обуч.</v>
      </c>
      <c r="L7" s="239" t="str">
        <f>РАСКЛАДУШКА!BH294</f>
        <v>Русск.лит.</v>
      </c>
      <c r="M7" s="239" t="str">
        <f>РАСКЛАДУШКА!BI294</f>
        <v>Математика</v>
      </c>
      <c r="N7" s="239" t="str">
        <f>РАСКЛАДУШКА!BJ294</f>
        <v>Математика</v>
      </c>
      <c r="O7" s="239" t="str">
        <f>РАСКЛАДУШКА!BK294</f>
        <v>Математика</v>
      </c>
      <c r="P7" s="239" t="str">
        <f>РАСКЛАДУШКА!BL294</f>
        <v>Русск.язык</v>
      </c>
      <c r="Q7" s="239" t="str">
        <f>РАСКЛАДУШКА!BM294</f>
        <v>Иностр.язык</v>
      </c>
      <c r="R7" s="239" t="str">
        <f>РАСКЛАДУШКА!BN294</f>
        <v>Иностр.язык</v>
      </c>
      <c r="S7" s="239" t="str">
        <f>РАСКЛАДУШКА!BO294</f>
        <v>Обществовед.</v>
      </c>
    </row>
    <row r="8" spans="1:19" x14ac:dyDescent="0.25">
      <c r="A8" s="5"/>
      <c r="B8" s="238">
        <v>6</v>
      </c>
      <c r="C8" s="239" t="str">
        <f>РАСКЛАДУШКА!AY295</f>
        <v/>
      </c>
      <c r="D8" s="239" t="str">
        <f>РАСКЛАДУШКА!AZ295</f>
        <v/>
      </c>
      <c r="E8" s="239" t="str">
        <f>РАСКЛАДУШКА!BA295</f>
        <v/>
      </c>
      <c r="F8" s="239" t="str">
        <f>РАСКЛАДУШКА!BB295</f>
        <v/>
      </c>
      <c r="G8" s="239" t="str">
        <f>РАСКЛАДУШКА!BC295</f>
        <v/>
      </c>
      <c r="H8" s="239" t="str">
        <f>РАСКЛАДУШКА!BD295</f>
        <v/>
      </c>
      <c r="I8" s="239" t="str">
        <f>РАСКЛАДУШКА!BE295</f>
        <v>География</v>
      </c>
      <c r="J8" s="239" t="str">
        <f>РАСКЛАДУШКА!BF295</f>
        <v>История</v>
      </c>
      <c r="K8" s="239" t="str">
        <f>РАСКЛАДУШКА!BG295</f>
        <v>Труд.обуч./Инф.</v>
      </c>
      <c r="L8" s="239" t="str">
        <f>РАСКЛАДУШКА!BH295</f>
        <v>Русск.язык</v>
      </c>
      <c r="M8" s="239" t="str">
        <f>РАСКЛАДУШКА!BI295</f>
        <v>Иностр.язык</v>
      </c>
      <c r="N8" s="239" t="str">
        <f>РАСКЛАДУШКА!BJ295</f>
        <v>Иностр.язык</v>
      </c>
      <c r="O8" s="239" t="str">
        <f>РАСКЛАДУШКА!BK295</f>
        <v>Русск.лит.</v>
      </c>
      <c r="P8" s="239" t="str">
        <f>РАСКЛАДУШКА!BL295</f>
        <v>Математика</v>
      </c>
      <c r="Q8" s="239" t="str">
        <f>РАСКЛАДУШКА!BM295</f>
        <v>Обществовед.</v>
      </c>
      <c r="R8" s="239" t="str">
        <f>РАСКЛАДУШКА!BN295</f>
        <v/>
      </c>
      <c r="S8" s="239" t="str">
        <f>РАСКЛАДУШКА!BO295</f>
        <v>Физ.культ.и зд.</v>
      </c>
    </row>
    <row r="9" spans="1:19" ht="19.8" thickBot="1" x14ac:dyDescent="0.3">
      <c r="A9" s="12"/>
      <c r="B9" s="240">
        <v>7</v>
      </c>
      <c r="C9" s="241" t="str">
        <f>РАСКЛАДУШКА!AY296</f>
        <v/>
      </c>
      <c r="D9" s="241" t="str">
        <f>РАСКЛАДУШКА!AZ296</f>
        <v/>
      </c>
      <c r="E9" s="241" t="str">
        <f>РАСКЛАДУШКА!BA296</f>
        <v/>
      </c>
      <c r="F9" s="241" t="str">
        <f>РАСКЛАДУШКА!BB296</f>
        <v/>
      </c>
      <c r="G9" s="241" t="str">
        <f>РАСКЛАДУШКА!BC296</f>
        <v/>
      </c>
      <c r="H9" s="241" t="str">
        <f>РАСКЛАДУШКА!BD296</f>
        <v/>
      </c>
      <c r="I9" s="241" t="str">
        <f>РАСКЛАДУШКА!BE296</f>
        <v/>
      </c>
      <c r="J9" s="241" t="str">
        <f>РАСКЛАДУШКА!BF296</f>
        <v/>
      </c>
      <c r="K9" s="241" t="str">
        <f>РАСКЛАДУШКА!BG296</f>
        <v/>
      </c>
      <c r="L9" s="241" t="str">
        <f>РАСКЛАДУШКА!BH296</f>
        <v>Час зд.и спорта</v>
      </c>
      <c r="M9" s="241" t="str">
        <f>РАСКЛАДУШКА!BI296</f>
        <v/>
      </c>
      <c r="N9" s="241" t="str">
        <f>РАСКЛАДУШКА!BJ296</f>
        <v/>
      </c>
      <c r="O9" s="241" t="str">
        <f>РАСКЛАДУШКА!BK296</f>
        <v>Химия</v>
      </c>
      <c r="P9" s="241" t="str">
        <f>РАСКЛАДУШКА!BL296</f>
        <v/>
      </c>
      <c r="Q9" s="241" t="str">
        <f>РАСКЛАДУШКА!BM296</f>
        <v/>
      </c>
      <c r="R9" s="241" t="str">
        <f>РАСКЛАДУШКА!BN296</f>
        <v/>
      </c>
      <c r="S9" s="241" t="str">
        <f>РАСКЛАДУШКА!BO296</f>
        <v/>
      </c>
    </row>
    <row r="10" spans="1:19" x14ac:dyDescent="0.25">
      <c r="A10" s="6" t="s">
        <v>5</v>
      </c>
      <c r="B10" s="242">
        <v>1</v>
      </c>
      <c r="C10" s="243" t="str">
        <f>РАСКЛАДУШКА!AY297</f>
        <v>Бел.лит.</v>
      </c>
      <c r="D10" s="243" t="str">
        <f>РАСКЛАДУШКА!AZ297</f>
        <v>История</v>
      </c>
      <c r="E10" s="243" t="str">
        <f>РАСКЛАДУШКА!BA297</f>
        <v>Бел.лит.</v>
      </c>
      <c r="F10" s="243" t="str">
        <f>РАСКЛАДУШКА!BB297</f>
        <v>Иностр.язык</v>
      </c>
      <c r="G10" s="243" t="str">
        <f>РАСКЛАДУШКА!BC297</f>
        <v>Биология</v>
      </c>
      <c r="H10" s="243" t="str">
        <f>РАСКЛАДУШКА!BD297</f>
        <v>Искусство</v>
      </c>
      <c r="I10" s="243" t="str">
        <f>РАСКЛАДУШКА!BE297</f>
        <v>Математика</v>
      </c>
      <c r="J10" s="243" t="str">
        <f>РАСКЛАДУШКА!BF297</f>
        <v>Биология</v>
      </c>
      <c r="K10" s="243" t="str">
        <f>РАСКЛАДУШКА!BG297</f>
        <v>Русск.язык</v>
      </c>
      <c r="L10" s="243" t="str">
        <f>РАСКЛАДУШКА!BH297</f>
        <v>Физика</v>
      </c>
      <c r="M10" s="243" t="str">
        <f>РАСКЛАДУШКА!BI297</f>
        <v>География</v>
      </c>
      <c r="N10" s="243" t="str">
        <f>РАСКЛАДУШКА!BJ297</f>
        <v>Математика</v>
      </c>
      <c r="O10" s="243" t="str">
        <f>РАСКЛАДУШКА!BK297</f>
        <v>Труд.обуч.</v>
      </c>
      <c r="P10" s="243" t="str">
        <f>РАСКЛАДУШКА!BL297</f>
        <v>Русск.язык</v>
      </c>
      <c r="Q10" s="243" t="str">
        <f>РАСКЛАДУШКА!BM297</f>
        <v>Бел.язык</v>
      </c>
      <c r="R10" s="243" t="str">
        <f>РАСКЛАДУШКА!BN297</f>
        <v>Русск.лит.</v>
      </c>
      <c r="S10" s="243" t="str">
        <f>РАСКЛАДУШКА!BO297</f>
        <v>Химия/Инф.</v>
      </c>
    </row>
    <row r="11" spans="1:19" x14ac:dyDescent="0.25">
      <c r="A11" s="5"/>
      <c r="B11" s="238">
        <v>2</v>
      </c>
      <c r="C11" s="239" t="str">
        <f>РАСКЛАДУШКА!AY298</f>
        <v>Бел.язык</v>
      </c>
      <c r="D11" s="239" t="str">
        <f>РАСКЛАДУШКА!AZ298</f>
        <v>Труд.обуч.</v>
      </c>
      <c r="E11" s="239" t="str">
        <f>РАСКЛАДУШКА!BA298</f>
        <v>Бел.язык</v>
      </c>
      <c r="F11" s="239" t="str">
        <f>РАСКЛАДУШКА!BB298</f>
        <v>Математика</v>
      </c>
      <c r="G11" s="239" t="str">
        <f>РАСКЛАДУШКА!BC298</f>
        <v>Математика</v>
      </c>
      <c r="H11" s="239" t="str">
        <f>РАСКЛАДУШКА!BD298</f>
        <v>Биология</v>
      </c>
      <c r="I11" s="239" t="str">
        <f>РАСКЛАДУШКА!BE298</f>
        <v>Биология</v>
      </c>
      <c r="J11" s="239" t="str">
        <f>РАСКЛАДУШКА!BF298</f>
        <v>Физ.культ.и зд.</v>
      </c>
      <c r="K11" s="239" t="str">
        <f>РАСКЛАДУШКА!BG298</f>
        <v>Русск.лит.</v>
      </c>
      <c r="L11" s="239" t="str">
        <f>РАСКЛАДУШКА!BH298</f>
        <v>Математика</v>
      </c>
      <c r="M11" s="239" t="str">
        <f>РАСКЛАДУШКА!BI298</f>
        <v>Физика</v>
      </c>
      <c r="N11" s="239" t="str">
        <f>РАСКЛАДУШКА!BJ298</f>
        <v>География</v>
      </c>
      <c r="O11" s="239" t="str">
        <f>РАСКЛАДУШКА!BK298</f>
        <v>Химия</v>
      </c>
      <c r="P11" s="239" t="str">
        <f>РАСКЛАДУШКА!BL298</f>
        <v>Русск.лит.</v>
      </c>
      <c r="Q11" s="239" t="str">
        <f>РАСКЛАДУШКА!BM298</f>
        <v>Бел.лит.</v>
      </c>
      <c r="R11" s="239" t="str">
        <f>РАСКЛАДУШКА!BN298</f>
        <v>Русск.язык</v>
      </c>
      <c r="S11" s="239" t="str">
        <f>РАСКЛАДУШКА!BO298</f>
        <v>Инф./Обществ.</v>
      </c>
    </row>
    <row r="12" spans="1:19" x14ac:dyDescent="0.25">
      <c r="A12" s="5"/>
      <c r="B12" s="238">
        <v>3</v>
      </c>
      <c r="C12" s="239" t="str">
        <f>РАСКЛАДУШКА!AY299</f>
        <v>Труд.обуч.</v>
      </c>
      <c r="D12" s="239" t="str">
        <f>РАСКЛАДУШКА!AZ299</f>
        <v>Бел.язык</v>
      </c>
      <c r="E12" s="239" t="str">
        <f>РАСКЛАДУШКА!BA299</f>
        <v>История</v>
      </c>
      <c r="F12" s="239" t="str">
        <f>РАСКЛАДУШКА!BB299</f>
        <v>Бел.лит.</v>
      </c>
      <c r="G12" s="239" t="str">
        <f>РАСКЛАДУШКА!BC299</f>
        <v>Бел.язык</v>
      </c>
      <c r="H12" s="239" t="str">
        <f>РАСКЛАДУШКА!BD299</f>
        <v>Русск.язык</v>
      </c>
      <c r="I12" s="239" t="str">
        <f>РАСКЛАДУШКА!BE299</f>
        <v>Физика</v>
      </c>
      <c r="J12" s="239" t="str">
        <f>РАСКЛАДУШКА!BF299</f>
        <v>Русск.язык</v>
      </c>
      <c r="K12" s="239" t="str">
        <f>РАСКЛАДУШКА!BG299</f>
        <v>Математика</v>
      </c>
      <c r="L12" s="239" t="str">
        <f>РАСКЛАДУШКА!BH299</f>
        <v>География</v>
      </c>
      <c r="M12" s="239" t="str">
        <f>РАСКЛАДУШКА!BI299</f>
        <v>История</v>
      </c>
      <c r="N12" s="239" t="str">
        <f>РАСКЛАДУШКА!BJ299</f>
        <v>Химия</v>
      </c>
      <c r="O12" s="239" t="str">
        <f>РАСКЛАДУШКА!BK299</f>
        <v>Ин.яз./Инф.</v>
      </c>
      <c r="P12" s="239" t="str">
        <f>РАСКЛАДУШКА!BL299</f>
        <v>Иностр.язык</v>
      </c>
      <c r="Q12" s="239" t="str">
        <f>РАСКЛАДУШКА!BM299</f>
        <v>Физ.культ.и зд.</v>
      </c>
      <c r="R12" s="239" t="str">
        <f>РАСКЛАДУШКА!BN299</f>
        <v>Математика</v>
      </c>
      <c r="S12" s="239" t="str">
        <f>РАСКЛАДУШКА!BO299</f>
        <v>Биология/Ин.яз.</v>
      </c>
    </row>
    <row r="13" spans="1:19" x14ac:dyDescent="0.25">
      <c r="A13" s="5"/>
      <c r="B13" s="238">
        <v>4</v>
      </c>
      <c r="C13" s="239" t="str">
        <f>РАСКЛАДУШКА!AY300</f>
        <v>Математика</v>
      </c>
      <c r="D13" s="239" t="str">
        <f>РАСКЛАДУШКА!AZ300</f>
        <v>Бел.лит.</v>
      </c>
      <c r="E13" s="239" t="str">
        <f>РАСКЛАДУШКА!BA300</f>
        <v>Труд.обуч.</v>
      </c>
      <c r="F13" s="239" t="str">
        <f>РАСКЛАДУШКА!BB300</f>
        <v>Бел.язык</v>
      </c>
      <c r="G13" s="239" t="str">
        <f>РАСКЛАДУШКА!BC300</f>
        <v>Бел.лит.</v>
      </c>
      <c r="H13" s="239" t="str">
        <f>РАСКЛАДУШКА!BD300</f>
        <v>Математика</v>
      </c>
      <c r="I13" s="239" t="str">
        <f>РАСКЛАДУШКА!BE300</f>
        <v>История</v>
      </c>
      <c r="J13" s="239" t="str">
        <f>РАСКЛАДУШКА!BF300</f>
        <v>Русск.лит.</v>
      </c>
      <c r="K13" s="239" t="str">
        <f>РАСКЛАДУШКА!BG300</f>
        <v>Химия</v>
      </c>
      <c r="L13" s="239" t="str">
        <f>РАСКЛАДУШКА!BH300</f>
        <v>Физ.культ.и зд.</v>
      </c>
      <c r="M13" s="239" t="str">
        <f>РАСКЛАДУШКА!BI300</f>
        <v>Иностр.язык</v>
      </c>
      <c r="N13" s="239" t="str">
        <f>РАСКЛАДУШКА!BJ300</f>
        <v>Иностр.язык</v>
      </c>
      <c r="O13" s="239" t="str">
        <f>РАСКЛАДУШКА!BK300</f>
        <v>Инф./Ин.яз.</v>
      </c>
      <c r="P13" s="239" t="str">
        <f>РАСКЛАДУШКА!BL300</f>
        <v>Математика</v>
      </c>
      <c r="Q13" s="239" t="str">
        <f>РАСКЛАДУШКА!BM300</f>
        <v>Мат./Физика</v>
      </c>
      <c r="R13" s="239" t="str">
        <f>РАСКЛАДУШКА!BN300</f>
        <v>Биология</v>
      </c>
      <c r="S13" s="239" t="str">
        <f>РАСКЛАДУШКА!BO300</f>
        <v>История</v>
      </c>
    </row>
    <row r="14" spans="1:19" x14ac:dyDescent="0.25">
      <c r="A14" s="5"/>
      <c r="B14" s="238">
        <v>5</v>
      </c>
      <c r="C14" s="239" t="str">
        <f>РАСКЛАДУШКА!AY301</f>
        <v>Иностр.язык</v>
      </c>
      <c r="D14" s="239" t="str">
        <f>РАСКЛАДУШКА!AZ301</f>
        <v>Иностр.язык</v>
      </c>
      <c r="E14" s="239" t="str">
        <f>РАСКЛАДУШКА!BA301</f>
        <v>Иностр.язык</v>
      </c>
      <c r="F14" s="239" t="str">
        <f>РАСКЛАДУШКА!BB301</f>
        <v>Биология</v>
      </c>
      <c r="G14" s="239" t="str">
        <f>РАСКЛАДУШКА!BC301</f>
        <v>Русск.язык</v>
      </c>
      <c r="H14" s="239" t="str">
        <f>РАСКЛАДУШКА!BD301</f>
        <v>Бел.язык</v>
      </c>
      <c r="I14" s="239" t="str">
        <f>РАСКЛАДУШКА!BE301</f>
        <v>Русск.язык</v>
      </c>
      <c r="J14" s="239" t="str">
        <f>РАСКЛАДУШКА!BF301</f>
        <v>Математика</v>
      </c>
      <c r="K14" s="239" t="str">
        <f>РАСКЛАДУШКА!BG301</f>
        <v>История</v>
      </c>
      <c r="L14" s="239" t="str">
        <f>РАСКЛАДУШКА!BH301</f>
        <v>Русск.язык</v>
      </c>
      <c r="M14" s="239" t="str">
        <f>РАСКЛАДУШКА!BI301</f>
        <v>Математика</v>
      </c>
      <c r="N14" s="239" t="str">
        <f>РАСКЛАДУШКА!BJ301</f>
        <v>Физика</v>
      </c>
      <c r="O14" s="239" t="str">
        <f>РАСКЛАДУШКА!BK301</f>
        <v>Математика</v>
      </c>
      <c r="P14" s="239" t="str">
        <f>РАСКЛАДУШКА!BL301</f>
        <v>Труд.обуч./Инф.</v>
      </c>
      <c r="Q14" s="239" t="str">
        <f>РАСКЛАДУШКА!BM301</f>
        <v>Химия/Биология</v>
      </c>
      <c r="R14" s="239" t="str">
        <f>РАСКЛАДУШКА!BN301</f>
        <v>Бел.язык</v>
      </c>
      <c r="S14" s="239" t="str">
        <f>РАСКЛАДУШКА!BO301</f>
        <v>География</v>
      </c>
    </row>
    <row r="15" spans="1:19" x14ac:dyDescent="0.25">
      <c r="A15" s="5"/>
      <c r="B15" s="238">
        <v>6</v>
      </c>
      <c r="C15" s="239" t="str">
        <f>РАСКЛАДУШКА!AY302</f>
        <v>История</v>
      </c>
      <c r="D15" s="239" t="str">
        <f>РАСКЛАДУШКА!AZ302</f>
        <v>Математика</v>
      </c>
      <c r="E15" s="239" t="str">
        <f>РАСКЛАДУШКА!BA302</f>
        <v>Математика</v>
      </c>
      <c r="F15" s="239" t="str">
        <f>РАСКЛАДУШКА!BB302</f>
        <v>Искусство</v>
      </c>
      <c r="G15" s="239" t="str">
        <f>РАСКЛАДУШКА!BC302</f>
        <v>Русск.лит.</v>
      </c>
      <c r="H15" s="239" t="str">
        <f>РАСКЛАДУШКА!BD302</f>
        <v>Бел.лит.</v>
      </c>
      <c r="I15" s="239" t="str">
        <f>РАСКЛАДУШКА!BE302</f>
        <v>Русск.лит.</v>
      </c>
      <c r="J15" s="239" t="str">
        <f>РАСКЛАДУШКА!BF302</f>
        <v>Физика</v>
      </c>
      <c r="K15" s="239" t="str">
        <f>РАСКЛАДУШКА!BG302</f>
        <v>Биология</v>
      </c>
      <c r="L15" s="239" t="str">
        <f>РАСКЛАДУШКА!BH302</f>
        <v>Иностр.язык</v>
      </c>
      <c r="M15" s="239" t="str">
        <f>РАСКЛАДУШКА!BI302</f>
        <v>Химия</v>
      </c>
      <c r="N15" s="239" t="str">
        <f>РАСКЛАДУШКА!BJ302</f>
        <v>Русск.лит.</v>
      </c>
      <c r="O15" s="239" t="str">
        <f>РАСКЛАДУШКА!BK302</f>
        <v>Бел.язык</v>
      </c>
      <c r="P15" s="239" t="str">
        <f>РАСКЛАДУШКА!BL302</f>
        <v>Инф./Труд.обуч.</v>
      </c>
      <c r="Q15" s="239" t="str">
        <f>РАСКЛАДУШКА!BM302</f>
        <v>Мат./Хим./Ин.яз./Ин.яз.</v>
      </c>
      <c r="R15" s="239" t="str">
        <f>РАСКЛАДУШКА!BN302</f>
        <v>Бел.лит.</v>
      </c>
      <c r="S15" s="239" t="str">
        <f>РАСКЛАДУШКА!BO302</f>
        <v>Математика</v>
      </c>
    </row>
    <row r="16" spans="1:19" ht="20.399999999999999" x14ac:dyDescent="0.25">
      <c r="A16" s="5"/>
      <c r="B16" s="240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39" t="str">
        <f>РАСКЛАДУШКА!BK303</f>
        <v>Химия</v>
      </c>
      <c r="P16" s="241"/>
      <c r="Q16" s="241"/>
      <c r="R16" s="372" t="s">
        <v>499</v>
      </c>
      <c r="S16" s="241"/>
    </row>
    <row r="17" spans="1:19" ht="48.6" thickBot="1" x14ac:dyDescent="0.3">
      <c r="A17" s="12"/>
      <c r="B17" s="240">
        <v>7</v>
      </c>
      <c r="C17" s="241" t="str">
        <f>РАСКЛАДУШКА!AY303</f>
        <v/>
      </c>
      <c r="D17" s="241" t="str">
        <f>РАСКЛАДУШКА!AZ303</f>
        <v/>
      </c>
      <c r="E17" s="241" t="str">
        <f>РАСКЛАДУШКА!BA303</f>
        <v/>
      </c>
      <c r="F17" s="241" t="str">
        <f>РАСКЛАДУШКА!BB303</f>
        <v/>
      </c>
      <c r="G17" s="241" t="str">
        <f>РАСКЛАДУШКА!BC303</f>
        <v/>
      </c>
      <c r="H17" s="241" t="str">
        <f>РАСКЛАДУШКА!BD303</f>
        <v/>
      </c>
      <c r="I17" s="241" t="str">
        <f>РАСКЛАДУШКА!BE303</f>
        <v/>
      </c>
      <c r="J17" s="241" t="str">
        <f>РАСКЛАДУШКА!BF303</f>
        <v/>
      </c>
      <c r="K17" s="241" t="str">
        <f>РАСКЛАДУШКА!BG303</f>
        <v/>
      </c>
      <c r="L17" s="241" t="str">
        <f>РАСКЛАДУШКА!BH303</f>
        <v/>
      </c>
      <c r="M17" s="241" t="str">
        <f>РАСКЛАДУШКА!BI303</f>
        <v/>
      </c>
      <c r="N17" s="241" t="str">
        <f>РАСКЛАДУШКА!BJ303</f>
        <v/>
      </c>
      <c r="O17" s="241"/>
      <c r="P17" s="241" t="str">
        <f>РАСКЛАДУШКА!BL303</f>
        <v/>
      </c>
      <c r="Q17" s="241" t="str">
        <f>РАСКЛАДУШКА!BM303</f>
        <v/>
      </c>
      <c r="R17" s="371" t="s">
        <v>510</v>
      </c>
      <c r="S17" s="241" t="str">
        <f>РАСКЛАДУШКА!BO303</f>
        <v/>
      </c>
    </row>
    <row r="18" spans="1:19" x14ac:dyDescent="0.25">
      <c r="A18" s="6" t="s">
        <v>6</v>
      </c>
      <c r="B18" s="242">
        <v>1</v>
      </c>
      <c r="C18" s="243" t="str">
        <f>РАСКЛАДУШКА!AY304</f>
        <v>Искусство</v>
      </c>
      <c r="D18" s="243" t="str">
        <f>РАСКЛАДУШКА!AZ304</f>
        <v>Бел.лит.</v>
      </c>
      <c r="E18" s="243" t="str">
        <f>РАСКЛАДУШКА!BA304</f>
        <v>Русск.язык</v>
      </c>
      <c r="F18" s="243" t="str">
        <f>РАСКЛАДУШКА!BB304</f>
        <v>Русск.язык</v>
      </c>
      <c r="G18" s="243" t="str">
        <f>РАСКЛАДУШКА!BC304</f>
        <v>Математика</v>
      </c>
      <c r="H18" s="243" t="str">
        <f>РАСКЛАДУШКА!BD304</f>
        <v>Час зд.и спорта</v>
      </c>
      <c r="I18" s="243" t="str">
        <f>РАСКЛАДУШКА!BE304</f>
        <v>Бел.язык</v>
      </c>
      <c r="J18" s="243" t="str">
        <f>РАСКЛАДУШКА!BF304</f>
        <v>Биология</v>
      </c>
      <c r="K18" s="243" t="str">
        <f>РАСКЛАДУШКА!BG304</f>
        <v>История</v>
      </c>
      <c r="L18" s="243" t="str">
        <f>РАСКЛАДУШКА!BH304</f>
        <v>Бел.язык</v>
      </c>
      <c r="M18" s="243" t="str">
        <f>РАСКЛАДУШКА!BI304</f>
        <v>Биология</v>
      </c>
      <c r="N18" s="243" t="str">
        <f>РАСКЛАДУШКА!BJ304</f>
        <v>Бел.лит.</v>
      </c>
      <c r="O18" s="243" t="str">
        <f>РАСКЛАДУШКА!BK304</f>
        <v>Русск.язык</v>
      </c>
      <c r="P18" s="243" t="str">
        <f>РАСКЛАДУШКА!BL304</f>
        <v>Математика</v>
      </c>
      <c r="Q18" s="243" t="str">
        <f>РАСКЛАДУШКА!BM304</f>
        <v>Мат./Физика</v>
      </c>
      <c r="R18" s="243" t="str">
        <f>РАСКЛАДУШКА!BN304</f>
        <v>Физ.культ./Инф.</v>
      </c>
      <c r="S18" s="243" t="str">
        <f>РАСКЛАДУШКА!BO304</f>
        <v>Иностр.язык</v>
      </c>
    </row>
    <row r="19" spans="1:19" x14ac:dyDescent="0.25">
      <c r="A19" s="5"/>
      <c r="B19" s="238">
        <v>2</v>
      </c>
      <c r="C19" s="237" t="str">
        <f>РАСКЛАДУШКА!AY305</f>
        <v>Русск.язык</v>
      </c>
      <c r="D19" s="237" t="str">
        <f>РАСКЛАДУШКА!AZ305</f>
        <v>Бел.язык</v>
      </c>
      <c r="E19" s="237" t="str">
        <f>РАСКЛАДУШКА!BA305</f>
        <v>Русск.лит.</v>
      </c>
      <c r="F19" s="237" t="str">
        <f>РАСКЛАДУШКА!BB305</f>
        <v>История</v>
      </c>
      <c r="G19" s="237" t="str">
        <f>РАСКЛАДУШКА!BC305</f>
        <v>Физ.культ.и зд.</v>
      </c>
      <c r="H19" s="237" t="str">
        <f>РАСКЛАДУШКА!BD305</f>
        <v>Математика</v>
      </c>
      <c r="I19" s="237" t="str">
        <f>РАСКЛАДУШКА!BE305</f>
        <v>Бел.лит.</v>
      </c>
      <c r="J19" s="237" t="str">
        <f>РАСКЛАДУШКА!BF305</f>
        <v>Математика</v>
      </c>
      <c r="K19" s="237" t="str">
        <f>РАСКЛАДУШКА!BG305</f>
        <v>Математика</v>
      </c>
      <c r="L19" s="237" t="str">
        <f>РАСКЛАДУШКА!BH305</f>
        <v>Бел.лит.</v>
      </c>
      <c r="M19" s="237" t="str">
        <f>РАСКЛАДУШКА!BI305</f>
        <v>Химия</v>
      </c>
      <c r="N19" s="237" t="str">
        <f>РАСКЛАДУШКА!BJ305</f>
        <v>Бел.язык</v>
      </c>
      <c r="O19" s="237" t="str">
        <f>РАСКЛАДУШКА!BK305</f>
        <v>Химия</v>
      </c>
      <c r="P19" s="237" t="str">
        <f>РАСКЛАДУШКА!BL305</f>
        <v>Физика</v>
      </c>
      <c r="Q19" s="237" t="str">
        <f>РАСКЛАДУШКА!BM305</f>
        <v>История</v>
      </c>
      <c r="R19" s="237" t="str">
        <f>РАСКЛАДУШКА!BN305</f>
        <v>Инф./Физ.культ.</v>
      </c>
      <c r="S19" s="237" t="str">
        <f>РАСКЛАДУШКА!BO305</f>
        <v>Русск.язык</v>
      </c>
    </row>
    <row r="20" spans="1:19" x14ac:dyDescent="0.25">
      <c r="A20" s="5"/>
      <c r="B20" s="238">
        <v>3</v>
      </c>
      <c r="C20" s="239" t="str">
        <f>РАСКЛАДУШКА!AY306</f>
        <v>Русск.лит.</v>
      </c>
      <c r="D20" s="239" t="str">
        <f>РАСКЛАДУШКА!AZ306</f>
        <v>Искусство</v>
      </c>
      <c r="E20" s="239" t="str">
        <f>РАСКЛАДУШКА!BA306</f>
        <v>Бел.язык</v>
      </c>
      <c r="F20" s="239" t="str">
        <f>РАСКЛАДУШКА!BB306</f>
        <v>Математика</v>
      </c>
      <c r="G20" s="239" t="str">
        <f>РАСКЛАДУШКА!BC306</f>
        <v>Иностр.язык</v>
      </c>
      <c r="H20" s="239" t="str">
        <f>РАСКЛАДУШКА!BD306</f>
        <v>Иностр.язык</v>
      </c>
      <c r="I20" s="239" t="str">
        <f>РАСКЛАДУШКА!BE306</f>
        <v>Химия</v>
      </c>
      <c r="J20" s="239" t="str">
        <f>РАСКЛАДУШКА!BF306</f>
        <v>Инф./Ин.яз.</v>
      </c>
      <c r="K20" s="239" t="str">
        <f>РАСКЛАДУШКА!BG306</f>
        <v>Физ.культ.и зд.</v>
      </c>
      <c r="L20" s="239" t="str">
        <f>РАСКЛАДУШКА!BH306</f>
        <v>Математика</v>
      </c>
      <c r="M20" s="239" t="str">
        <f>РАСКЛАДУШКА!BI306</f>
        <v>Русск.язык</v>
      </c>
      <c r="N20" s="239" t="str">
        <f>РАСКЛАДУШКА!BJ306</f>
        <v>Физика</v>
      </c>
      <c r="O20" s="239" t="str">
        <f>РАСКЛАДУШКА!BK306</f>
        <v>Физ.культ.и зд.</v>
      </c>
      <c r="P20" s="239" t="str">
        <f>РАСКЛАДУШКА!BL306</f>
        <v>Бел.лит.</v>
      </c>
      <c r="Q20" s="239" t="str">
        <f>РАСКЛАДУШКА!BM306</f>
        <v>Русск.язык</v>
      </c>
      <c r="R20" s="239" t="str">
        <f>РАСКЛАДУШКА!BN306</f>
        <v>Биология</v>
      </c>
      <c r="S20" s="239" t="str">
        <f>РАСКЛАДУШКА!BO306</f>
        <v>Русск.лит.</v>
      </c>
    </row>
    <row r="21" spans="1:19" x14ac:dyDescent="0.25">
      <c r="A21" s="5"/>
      <c r="B21" s="238">
        <v>4</v>
      </c>
      <c r="C21" s="239" t="str">
        <f>РАСКЛАДУШКА!AY307</f>
        <v>Бел.язык</v>
      </c>
      <c r="D21" s="239" t="str">
        <f>РАСКЛАДУШКА!AZ307</f>
        <v>Математика</v>
      </c>
      <c r="E21" s="239" t="str">
        <f>РАСКЛАДУШКА!BA307</f>
        <v>Бел.лит.</v>
      </c>
      <c r="F21" s="239" t="str">
        <f>РАСКЛАДУШКА!BB307</f>
        <v>Русск.лит.</v>
      </c>
      <c r="G21" s="239" t="str">
        <f>РАСКЛАДУШКА!BC307</f>
        <v>История</v>
      </c>
      <c r="H21" s="239" t="str">
        <f>РАСКЛАДУШКА!BD307</f>
        <v>Бел.язык</v>
      </c>
      <c r="I21" s="239" t="str">
        <f>РАСКЛАДУШКА!BE307</f>
        <v>Иностр.язык</v>
      </c>
      <c r="J21" s="239" t="str">
        <f>РАСКЛАДУШКА!BF307</f>
        <v>Ин.яз./Инф.</v>
      </c>
      <c r="K21" s="239" t="str">
        <f>РАСКЛАДУШКА!BG307</f>
        <v>Иностр.язык</v>
      </c>
      <c r="L21" s="239" t="str">
        <f>РАСКЛАДУШКА!BH307</f>
        <v>Физика</v>
      </c>
      <c r="M21" s="239" t="str">
        <f>РАСКЛАДУШКА!BI307</f>
        <v>Математика</v>
      </c>
      <c r="N21" s="239" t="str">
        <f>РАСКЛАДУШКА!BJ307</f>
        <v>Русск.язык</v>
      </c>
      <c r="O21" s="239" t="str">
        <f>РАСКЛАДУШКА!BK307</f>
        <v>Математика</v>
      </c>
      <c r="P21" s="239" t="str">
        <f>РАСКЛАДУШКА!BL307</f>
        <v>Бел.язык</v>
      </c>
      <c r="Q21" s="239" t="str">
        <f>РАСКЛАДУШКА!BM307</f>
        <v>Русск.лит.</v>
      </c>
      <c r="R21" s="239" t="str">
        <f>РАСКЛАДУШКА!BN307</f>
        <v>Математика</v>
      </c>
      <c r="S21" s="239" t="str">
        <f>РАСКЛАДУШКА!BO307</f>
        <v>Химия/Биология</v>
      </c>
    </row>
    <row r="22" spans="1:19" x14ac:dyDescent="0.25">
      <c r="A22" s="5"/>
      <c r="B22" s="238">
        <v>5</v>
      </c>
      <c r="C22" s="239" t="str">
        <f>РАСКЛАДУШКА!AY308</f>
        <v>Бел.лит.</v>
      </c>
      <c r="D22" s="239" t="str">
        <f>РАСКЛАДУШКА!AZ308</f>
        <v>Русск.лит.</v>
      </c>
      <c r="E22" s="239" t="str">
        <f>РАСКЛАДУШКА!BA308</f>
        <v>Математика</v>
      </c>
      <c r="F22" s="239" t="str">
        <f>РАСКЛАДУШКА!BB308</f>
        <v>Бел.язык</v>
      </c>
      <c r="G22" s="239" t="str">
        <f>РАСКЛАДУШКА!BC308</f>
        <v>Бел.язык</v>
      </c>
      <c r="H22" s="239" t="str">
        <f>РАСКЛАДУШКА!BD308</f>
        <v>Русск.лит.</v>
      </c>
      <c r="I22" s="239" t="str">
        <f>РАСКЛАДУШКА!BE308</f>
        <v>Физ.культ.и зд.</v>
      </c>
      <c r="J22" s="239" t="str">
        <f>РАСКЛАДУШКА!BF308</f>
        <v>История</v>
      </c>
      <c r="K22" s="239" t="str">
        <f>РАСКЛАДУШКА!BG308</f>
        <v>Биология</v>
      </c>
      <c r="L22" s="239" t="str">
        <f>РАСКЛАДУШКА!BH308</f>
        <v>Химия</v>
      </c>
      <c r="M22" s="239" t="str">
        <f>РАСКЛАДУШКА!BI308</f>
        <v>История</v>
      </c>
      <c r="N22" s="239" t="str">
        <f>РАСКЛАДУШКА!BJ308</f>
        <v>Математика</v>
      </c>
      <c r="O22" s="239" t="str">
        <f>РАСКЛАДУШКА!BK308</f>
        <v>Физика</v>
      </c>
      <c r="P22" s="239" t="str">
        <f>РАСКЛАДУШКА!BL308</f>
        <v>Обществовед.</v>
      </c>
      <c r="Q22" s="239" t="str">
        <f>РАСКЛАДУШКА!BM308</f>
        <v>Иностр.язык</v>
      </c>
      <c r="R22" s="239" t="str">
        <f>РАСКЛАДУШКА!BN308</f>
        <v>Иностр.язык</v>
      </c>
      <c r="S22" s="239" t="str">
        <f>РАСКЛАДУШКА!BO308</f>
        <v>Математика</v>
      </c>
    </row>
    <row r="23" spans="1:19" x14ac:dyDescent="0.25">
      <c r="A23" s="5"/>
      <c r="B23" s="238">
        <v>6</v>
      </c>
      <c r="C23" s="239" t="str">
        <f>РАСКЛАДУШКА!AY309</f>
        <v>Математика</v>
      </c>
      <c r="D23" s="239" t="str">
        <f>РАСКЛАДУШКА!AZ309</f>
        <v>Русск.язык</v>
      </c>
      <c r="E23" s="239" t="str">
        <f>РАСКЛАДУШКА!BA309</f>
        <v>Искусство</v>
      </c>
      <c r="F23" s="239" t="str">
        <f>РАСКЛАДУШКА!BB309</f>
        <v>Бел.лит.</v>
      </c>
      <c r="G23" s="239" t="str">
        <f>РАСКЛАДУШКА!BC309</f>
        <v>Русск.язык</v>
      </c>
      <c r="H23" s="239" t="str">
        <f>РАСКЛАДУШКА!BD309</f>
        <v>Русск.язык</v>
      </c>
      <c r="I23" s="239" t="str">
        <f>РАСКЛАДУШКА!BE309</f>
        <v>Математика</v>
      </c>
      <c r="J23" s="239" t="str">
        <f>РАСКЛАДУШКА!BF309</f>
        <v>Бел.лит.</v>
      </c>
      <c r="K23" s="239" t="str">
        <f>РАСКЛАДУШКА!BG309</f>
        <v>Бел.язык</v>
      </c>
      <c r="L23" s="239" t="str">
        <f>РАСКЛАДУШКА!BH309</f>
        <v>История</v>
      </c>
      <c r="M23" s="239" t="str">
        <f>РАСКЛАДУШКА!BI309</f>
        <v>Физика</v>
      </c>
      <c r="N23" s="239" t="str">
        <f>РАСКЛАДУШКА!BJ309</f>
        <v>Биология</v>
      </c>
      <c r="O23" s="239" t="str">
        <f>РАСКЛАДУШКА!BK309</f>
        <v>Иностр.язык</v>
      </c>
      <c r="P23" s="239" t="str">
        <f>РАСКЛАДУШКА!BL309</f>
        <v>Иностр.язык</v>
      </c>
      <c r="Q23" s="239" t="str">
        <f>РАСКЛАДУШКА!BM309</f>
        <v>Мат./Биология</v>
      </c>
      <c r="R23" s="239" t="str">
        <f>РАСКЛАДУШКА!BN309</f>
        <v>История</v>
      </c>
      <c r="S23" s="239" t="str">
        <f>РАСКЛАДУШКА!BO309</f>
        <v>Физ.культ.и зд.</v>
      </c>
    </row>
    <row r="24" spans="1:19" ht="19.8" thickBot="1" x14ac:dyDescent="0.3">
      <c r="A24" s="5"/>
      <c r="B24" s="240">
        <v>7</v>
      </c>
      <c r="C24" s="239" t="str">
        <f>РАСКЛАДУШКА!AY310</f>
        <v/>
      </c>
      <c r="D24" s="239" t="str">
        <f>РАСКЛАДУШКА!AZ310</f>
        <v/>
      </c>
      <c r="E24" s="239" t="str">
        <f>РАСКЛАДУШКА!BA310</f>
        <v/>
      </c>
      <c r="F24" s="239" t="str">
        <f>РАСКЛАДУШКА!BB310</f>
        <v/>
      </c>
      <c r="G24" s="239" t="str">
        <f>РАСКЛАДУШКА!BC310</f>
        <v/>
      </c>
      <c r="H24" s="239" t="str">
        <f>РАСКЛАДУШКА!BD310</f>
        <v/>
      </c>
      <c r="I24" s="239" t="str">
        <f>РАСКЛАДУШКА!BE310</f>
        <v/>
      </c>
      <c r="J24" s="239" t="str">
        <f>РАСКЛАДУШКА!BF310</f>
        <v/>
      </c>
      <c r="K24" s="239" t="str">
        <f>РАСКЛАДУШКА!BG310</f>
        <v/>
      </c>
      <c r="L24" s="239" t="str">
        <f>РАСКЛАДУШКА!BH310</f>
        <v/>
      </c>
      <c r="M24" s="239" t="str">
        <f>РАСКЛАДУШКА!BI310</f>
        <v/>
      </c>
      <c r="N24" s="239" t="str">
        <f>РАСКЛАДУШКА!BJ310</f>
        <v>Час зд.и спорта</v>
      </c>
      <c r="O24" s="239" t="str">
        <f>РАСКЛАДУШКА!BK310</f>
        <v/>
      </c>
      <c r="P24" s="239" t="str">
        <f>РАСКЛАДУШКА!BL310</f>
        <v>Час зд.и спорта</v>
      </c>
      <c r="Q24" s="239" t="str">
        <f>РАСКЛАДУШКА!BM310</f>
        <v/>
      </c>
      <c r="R24" s="239" t="str">
        <f>РАСКЛАДУШКА!BN310</f>
        <v/>
      </c>
      <c r="S24" s="239" t="str">
        <f>РАСКЛАДУШКА!BO310</f>
        <v/>
      </c>
    </row>
    <row r="25" spans="1:19" x14ac:dyDescent="0.25">
      <c r="A25" s="6" t="s">
        <v>7</v>
      </c>
      <c r="B25" s="242">
        <v>1</v>
      </c>
      <c r="C25" s="243" t="str">
        <f>РАСКЛАДУШКА!AY311</f>
        <v>История</v>
      </c>
      <c r="D25" s="243" t="str">
        <f>РАСКЛАДУШКА!AZ311</f>
        <v>Бел.язык</v>
      </c>
      <c r="E25" s="243" t="str">
        <f>РАСКЛАДУШКА!BA311</f>
        <v>Человек.и.мир</v>
      </c>
      <c r="F25" s="243" t="str">
        <f>РАСКЛАДУШКА!BB311</f>
        <v>Труд.обуч.</v>
      </c>
      <c r="G25" s="243" t="str">
        <f>РАСКЛАДУШКА!BC311</f>
        <v>Инф./Ин.яз.</v>
      </c>
      <c r="H25" s="243" t="str">
        <f>РАСКЛАДУШКА!BD311</f>
        <v>История</v>
      </c>
      <c r="I25" s="243" t="str">
        <f>РАСКЛАДУШКА!BE311</f>
        <v>Час зд.и спорта</v>
      </c>
      <c r="J25" s="243" t="str">
        <f>РАСКЛАДУШКА!BF311</f>
        <v>Физ.культ.и зд.</v>
      </c>
      <c r="K25" s="243" t="str">
        <f>РАСКЛАДУШКА!BG311</f>
        <v>Математика</v>
      </c>
      <c r="L25" s="243" t="str">
        <f>РАСКЛАДУШКА!BH311</f>
        <v>История</v>
      </c>
      <c r="M25" s="243" t="str">
        <f>РАСКЛАДУШКА!BI311</f>
        <v>Математика</v>
      </c>
      <c r="N25" s="243" t="str">
        <f>РАСКЛАДУШКА!BJ311</f>
        <v>Бел.язык</v>
      </c>
      <c r="O25" s="243" t="str">
        <f>РАСКЛАДУШКА!BK311</f>
        <v>Биология</v>
      </c>
      <c r="P25" s="243" t="str">
        <f>РАСКЛАДУШКА!BL311</f>
        <v>Бел.язык</v>
      </c>
      <c r="Q25" s="243" t="str">
        <f>РАСКЛАДУШКА!BM311</f>
        <v>Химия/Биология</v>
      </c>
      <c r="R25" s="243" t="str">
        <f>РАСКЛАДУШКА!BN311</f>
        <v>Математика</v>
      </c>
      <c r="S25" s="243" t="str">
        <f>РАСКЛАДУШКА!BO311</f>
        <v>Астрономия</v>
      </c>
    </row>
    <row r="26" spans="1:19" x14ac:dyDescent="0.25">
      <c r="A26" s="5"/>
      <c r="B26" s="238">
        <v>2</v>
      </c>
      <c r="C26" s="239" t="str">
        <f>РАСКЛАДУШКА!AY312</f>
        <v>Час зд.и спорта</v>
      </c>
      <c r="D26" s="239" t="str">
        <f>РАСКЛАДУШКА!AZ312</f>
        <v>Математика</v>
      </c>
      <c r="E26" s="239" t="str">
        <f>РАСКЛАДУШКА!BA312</f>
        <v>Математика</v>
      </c>
      <c r="F26" s="239" t="str">
        <f>РАСКЛАДУШКА!BB312</f>
        <v>Труд.обуч.</v>
      </c>
      <c r="G26" s="239" t="str">
        <f>РАСКЛАДУШКА!BC312</f>
        <v>Ин.яз./Инф.</v>
      </c>
      <c r="H26" s="239" t="str">
        <f>РАСКЛАДУШКА!BD312</f>
        <v>Иностр.язык</v>
      </c>
      <c r="I26" s="239" t="str">
        <f>РАСКЛАДУШКА!BE312</f>
        <v>Бел.язык</v>
      </c>
      <c r="J26" s="239" t="str">
        <f>РАСКЛАДУШКА!BF312</f>
        <v>Искусство</v>
      </c>
      <c r="K26" s="239" t="str">
        <f>РАСКЛАДУШКА!BG312</f>
        <v>Час зд.и спорта</v>
      </c>
      <c r="L26" s="239" t="str">
        <f>РАСКЛАДУШКА!BH312</f>
        <v>Математика</v>
      </c>
      <c r="M26" s="239" t="str">
        <f>РАСКЛАДУШКА!BI312</f>
        <v>Русск.лит.</v>
      </c>
      <c r="N26" s="239" t="str">
        <f>РАСКЛАДУШКА!BJ312</f>
        <v>Биология</v>
      </c>
      <c r="O26" s="239" t="str">
        <f>РАСКЛАДУШКА!BK312</f>
        <v>История</v>
      </c>
      <c r="P26" s="239" t="str">
        <f>РАСКЛАДУШКА!BL312</f>
        <v>Бел.лит.</v>
      </c>
      <c r="Q26" s="239" t="str">
        <f>РАСКЛАДУШКА!BM312</f>
        <v>Химия/Биология</v>
      </c>
      <c r="R26" s="239" t="str">
        <f>РАСКЛАДУШКА!BN312</f>
        <v>Физика</v>
      </c>
      <c r="S26" s="239" t="str">
        <f>РАСКЛАДУШКА!BO312</f>
        <v>Математика</v>
      </c>
    </row>
    <row r="27" spans="1:19" x14ac:dyDescent="0.25">
      <c r="A27" s="5"/>
      <c r="B27" s="238">
        <v>3</v>
      </c>
      <c r="C27" s="239" t="str">
        <f>РАСКЛАДУШКА!AY313</f>
        <v>Математика</v>
      </c>
      <c r="D27" s="239" t="str">
        <f>РАСКЛАДУШКА!AZ313</f>
        <v>История</v>
      </c>
      <c r="E27" s="239" t="str">
        <f>РАСКЛАДУШКА!BA313</f>
        <v>Час зд.и спорта</v>
      </c>
      <c r="F27" s="239" t="str">
        <f>РАСКЛАДУШКА!BB313</f>
        <v>Инф./Ин.яз.</v>
      </c>
      <c r="G27" s="239" t="str">
        <f>РАСКЛАДУШКА!BC313</f>
        <v>Час зд.и спорта</v>
      </c>
      <c r="H27" s="239" t="str">
        <f>РАСКЛАДУШКА!BD313</f>
        <v>Математика</v>
      </c>
      <c r="I27" s="239" t="str">
        <f>РАСКЛАДУШКА!BE313</f>
        <v>Бел.лит.</v>
      </c>
      <c r="J27" s="239" t="str">
        <f>РАСКЛАДУШКА!BF313</f>
        <v>Математика</v>
      </c>
      <c r="K27" s="239" t="str">
        <f>РАСКЛАДУШКА!BG313</f>
        <v>Искусство</v>
      </c>
      <c r="L27" s="239" t="str">
        <f>РАСКЛАДУШКА!BH313</f>
        <v>Биология</v>
      </c>
      <c r="M27" s="239" t="str">
        <f>РАСКЛАДУШКА!BI313</f>
        <v>Труд.обуч.</v>
      </c>
      <c r="N27" s="239" t="str">
        <f>РАСКЛАДУШКА!BJ313</f>
        <v>Физ.культ.и зд.</v>
      </c>
      <c r="O27" s="239" t="str">
        <f>РАСКЛАДУШКА!BK313</f>
        <v>Бел.лит.</v>
      </c>
      <c r="P27" s="239" t="str">
        <f>РАСКЛАДУШКА!BL313</f>
        <v>Математика</v>
      </c>
      <c r="Q27" s="239" t="str">
        <f>РАСКЛАДУШКА!BM313</f>
        <v>География</v>
      </c>
      <c r="R27" s="239" t="str">
        <f>РАСКЛАДУШКА!BN313</f>
        <v>Химия</v>
      </c>
      <c r="S27" s="239" t="str">
        <f>РАСКЛАДУШКА!BO313</f>
        <v>Физика</v>
      </c>
    </row>
    <row r="28" spans="1:19" x14ac:dyDescent="0.25">
      <c r="A28" s="5"/>
      <c r="B28" s="238">
        <v>4</v>
      </c>
      <c r="C28" s="239" t="str">
        <f>РАСКЛАДУШКА!AY314</f>
        <v>Иностр.язык</v>
      </c>
      <c r="D28" s="239" t="str">
        <f>РАСКЛАДУШКА!AZ314</f>
        <v>Иностр.язык</v>
      </c>
      <c r="E28" s="239" t="str">
        <f>РАСКЛАДУШКА!BA314</f>
        <v>Иностр.язык</v>
      </c>
      <c r="F28" s="239" t="str">
        <f>РАСКЛАДУШКА!BB314</f>
        <v>Физ.культ.и зд.</v>
      </c>
      <c r="G28" s="239" t="str">
        <f>РАСКЛАДУШКА!BC314</f>
        <v>Математика</v>
      </c>
      <c r="H28" s="239" t="str">
        <f>РАСКЛАДУШКА!BD314</f>
        <v>Инф./Труд.обуч.</v>
      </c>
      <c r="I28" s="239" t="str">
        <f>РАСКЛАДУШКА!BE314</f>
        <v>Математика</v>
      </c>
      <c r="J28" s="239" t="str">
        <f>РАСКЛАДУШКА!BF314</f>
        <v>Бел.язык</v>
      </c>
      <c r="K28" s="239" t="str">
        <f>РАСКЛАДУШКА!BG314</f>
        <v>Бел.лит.</v>
      </c>
      <c r="L28" s="239" t="str">
        <f>РАСКЛАДУШКА!BH314</f>
        <v>Бел.язык</v>
      </c>
      <c r="M28" s="239" t="str">
        <f>РАСКЛАДУШКА!BI314</f>
        <v>Биология</v>
      </c>
      <c r="N28" s="239" t="str">
        <f>РАСКЛАДУШКА!BJ314</f>
        <v>История</v>
      </c>
      <c r="O28" s="239" t="str">
        <f>РАСКЛАДУШКА!BK314</f>
        <v>География</v>
      </c>
      <c r="P28" s="239" t="str">
        <f>РАСКЛАДУШКА!BL314</f>
        <v>История</v>
      </c>
      <c r="Q28" s="239" t="str">
        <f>РАСКЛАДУШКА!BM314</f>
        <v>Мат./Физика</v>
      </c>
      <c r="R28" s="239" t="str">
        <f>РАСКЛАДУШКА!BN314</f>
        <v>Черчение</v>
      </c>
      <c r="S28" s="239" t="str">
        <f>РАСКЛАДУШКА!BO314</f>
        <v>Биология/Химия</v>
      </c>
    </row>
    <row r="29" spans="1:19" x14ac:dyDescent="0.25">
      <c r="A29" s="5"/>
      <c r="B29" s="238">
        <v>5</v>
      </c>
      <c r="C29" s="239" t="str">
        <f>РАСКЛАДУШКА!AY315</f>
        <v>Бел.язык</v>
      </c>
      <c r="D29" s="239" t="str">
        <f>РАСКЛАДУШКА!AZ315</f>
        <v>Час зд.и спорта</v>
      </c>
      <c r="E29" s="239" t="str">
        <f>РАСКЛАДУШКА!BA315</f>
        <v>Бел.язык</v>
      </c>
      <c r="F29" s="239" t="str">
        <f>РАСКЛАДУШКА!BB315</f>
        <v>Ин.яз./Инф.</v>
      </c>
      <c r="G29" s="239" t="str">
        <f>РАСКЛАДУШКА!BC315</f>
        <v>История</v>
      </c>
      <c r="H29" s="239" t="str">
        <f>РАСКЛАДУШКА!BD315</f>
        <v>Труд.обуч.</v>
      </c>
      <c r="I29" s="239" t="str">
        <f>РАСКЛАДУШКА!BE315</f>
        <v>Искусство</v>
      </c>
      <c r="J29" s="239" t="str">
        <f>РАСКЛАДУШКА!BF315</f>
        <v>Бел.лит.</v>
      </c>
      <c r="K29" s="239" t="str">
        <f>РАСКЛАДУШКА!BG315</f>
        <v>Физика</v>
      </c>
      <c r="L29" s="239" t="str">
        <f>РАСКЛАДУШКА!BH315</f>
        <v>Физ.культ.и зд.</v>
      </c>
      <c r="M29" s="239" t="str">
        <f>РАСКЛАДУШКА!BI315</f>
        <v>Бел.язык</v>
      </c>
      <c r="N29" s="239" t="str">
        <f>РАСКЛАДУШКА!BJ315</f>
        <v>Химия</v>
      </c>
      <c r="O29" s="239" t="str">
        <f>РАСКЛАДУШКА!BK315</f>
        <v>Математика</v>
      </c>
      <c r="P29" s="239" t="str">
        <f>РАСКЛАДУШКА!BL315</f>
        <v>Биология</v>
      </c>
      <c r="Q29" s="239" t="str">
        <f>РАСКЛАДУШКА!BM315</f>
        <v>Мат./Биол./Ин.яз./Ин.яз.</v>
      </c>
      <c r="R29" s="239" t="str">
        <f>РАСКЛАДУШКА!BN315</f>
        <v>География</v>
      </c>
      <c r="S29" s="239" t="str">
        <f>РАСКЛАДУШКА!BO315</f>
        <v>История</v>
      </c>
    </row>
    <row r="30" spans="1:19" x14ac:dyDescent="0.25">
      <c r="A30" s="5"/>
      <c r="B30" s="238">
        <v>6</v>
      </c>
      <c r="C30" s="239" t="str">
        <f>РАСКЛАДУШКА!AY316</f>
        <v/>
      </c>
      <c r="D30" s="239" t="str">
        <f>РАСКЛАДУШКА!AZ316</f>
        <v/>
      </c>
      <c r="E30" s="239" t="str">
        <f>РАСКЛАДУШКА!BA316</f>
        <v/>
      </c>
      <c r="F30" s="239" t="str">
        <f>РАСКЛАДУШКА!BB316</f>
        <v>Математика</v>
      </c>
      <c r="G30" s="239" t="str">
        <f>РАСКЛАДУШКА!BC316</f>
        <v>Искусство</v>
      </c>
      <c r="H30" s="239" t="str">
        <f>РАСКЛАДУШКА!BD316</f>
        <v>Труд.обуч./Инф.</v>
      </c>
      <c r="I30" s="239" t="str">
        <f>РАСКЛАДУШКА!BE316</f>
        <v>Иностр.язык</v>
      </c>
      <c r="J30" s="239" t="str">
        <f>РАСКЛАДУШКА!BF316</f>
        <v>Иностр.язык</v>
      </c>
      <c r="K30" s="239" t="str">
        <f>РАСКЛАДУШКА!BG316</f>
        <v>Иностр.язык</v>
      </c>
      <c r="L30" s="239" t="str">
        <f>РАСКЛАДУШКА!BH316</f>
        <v>Химия</v>
      </c>
      <c r="M30" s="239" t="str">
        <f>РАСКЛАДУШКА!BI316</f>
        <v>Бел.лит.</v>
      </c>
      <c r="N30" s="239" t="str">
        <f>РАСКЛАДУШКА!BJ316</f>
        <v>Математика</v>
      </c>
      <c r="O30" s="239" t="str">
        <f>РАСКЛАДУШКА!BK316</f>
        <v>Физика</v>
      </c>
      <c r="P30" s="239" t="str">
        <f>РАСКЛАДУШКА!BL316</f>
        <v>География</v>
      </c>
      <c r="Q30" s="239" t="str">
        <f>РАСКЛАДУШКА!BM316</f>
        <v>Физ.культ.и зд.</v>
      </c>
      <c r="R30" s="239" t="str">
        <f>РАСКЛАДУШКА!BN316</f>
        <v/>
      </c>
      <c r="S30" s="239" t="str">
        <f>РАСКЛАДУШКА!BO316</f>
        <v>Биология</v>
      </c>
    </row>
    <row r="31" spans="1:19" ht="19.8" thickBot="1" x14ac:dyDescent="0.3">
      <c r="A31" s="5"/>
      <c r="B31" s="240">
        <v>7</v>
      </c>
      <c r="C31" s="239" t="str">
        <f>РАСКЛАДУШКА!AY317</f>
        <v/>
      </c>
      <c r="D31" s="239" t="str">
        <f>РАСКЛАДУШКА!AZ317</f>
        <v/>
      </c>
      <c r="E31" s="239" t="str">
        <f>РАСКЛАДУШКА!BA317</f>
        <v/>
      </c>
      <c r="F31" s="239" t="str">
        <f>РАСКЛАДУШКА!BB317</f>
        <v/>
      </c>
      <c r="G31" s="239" t="str">
        <f>РАСКЛАДУШКА!BC317</f>
        <v/>
      </c>
      <c r="H31" s="239" t="str">
        <f>РАСКЛАДУШКА!BD317</f>
        <v/>
      </c>
      <c r="I31" s="239" t="str">
        <f>РАСКЛАДУШКА!BE317</f>
        <v/>
      </c>
      <c r="J31" s="239" t="str">
        <f>РАСКЛАДУШКА!BF317</f>
        <v/>
      </c>
      <c r="K31" s="239" t="str">
        <f>РАСКЛАДУШКА!BG317</f>
        <v/>
      </c>
      <c r="L31" s="239" t="str">
        <f>РАСКЛАДУШКА!BH317</f>
        <v/>
      </c>
      <c r="M31" s="239" t="str">
        <f>РАСКЛАДУШКА!BI317</f>
        <v>Час зд.и спорта</v>
      </c>
      <c r="N31" s="239" t="str">
        <f>РАСКЛАДУШКА!BJ317</f>
        <v/>
      </c>
      <c r="O31" s="239" t="str">
        <f>РАСКЛАДУШКА!BK317</f>
        <v>Час зд.и спорта</v>
      </c>
      <c r="P31" s="239" t="str">
        <f>РАСКЛАДУШКА!BL317</f>
        <v/>
      </c>
      <c r="Q31" s="239" t="str">
        <f>РАСКЛАДУШКА!BM317</f>
        <v/>
      </c>
      <c r="R31" s="239" t="str">
        <f>РАСКЛАДУШКА!BN317</f>
        <v/>
      </c>
      <c r="S31" s="239" t="str">
        <f>РАСКЛАДУШКА!BO317</f>
        <v/>
      </c>
    </row>
    <row r="32" spans="1:19" ht="19.5" customHeight="1" x14ac:dyDescent="0.25">
      <c r="A32" s="11" t="s">
        <v>8</v>
      </c>
      <c r="B32" s="242">
        <v>0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 t="s">
        <v>353</v>
      </c>
    </row>
    <row r="33" spans="1:19" ht="19.5" customHeight="1" x14ac:dyDescent="0.25">
      <c r="A33" s="11"/>
      <c r="B33" s="238">
        <v>1</v>
      </c>
      <c r="C33" s="237" t="str">
        <f>РАСКЛАДУШКА!AY318</f>
        <v>Математика</v>
      </c>
      <c r="D33" s="237" t="str">
        <f>РАСКЛАДУШКА!AZ318</f>
        <v>Человек.и.мир</v>
      </c>
      <c r="E33" s="237" t="str">
        <f>РАСКЛАДУШКА!BA318</f>
        <v>История</v>
      </c>
      <c r="F33" s="237" t="str">
        <f>РАСКЛАДУШКА!BB318</f>
        <v>Бел.язык</v>
      </c>
      <c r="G33" s="237" t="str">
        <f>РАСКЛАДУШКА!BC318</f>
        <v>Труд.обуч.</v>
      </c>
      <c r="H33" s="237" t="str">
        <f>РАСКЛАДУШКА!BD318</f>
        <v>Бел.язык</v>
      </c>
      <c r="I33" s="237" t="str">
        <f>РАСКЛАДУШКА!BE318</f>
        <v>Русск.язык</v>
      </c>
      <c r="J33" s="237" t="str">
        <f>РАСКЛАДУШКА!BF318</f>
        <v>Физика</v>
      </c>
      <c r="K33" s="237" t="str">
        <f>РАСКЛАДУШКА!BG318</f>
        <v>Физ.культ.и зд.</v>
      </c>
      <c r="L33" s="237" t="str">
        <f>РАСКЛАДУШКА!BH318</f>
        <v>Математика</v>
      </c>
      <c r="M33" s="237" t="str">
        <f>РАСКЛАДУШКА!BI318</f>
        <v>Ин.яз./Инф.</v>
      </c>
      <c r="N33" s="237" t="str">
        <f>РАСКЛАДУШКА!BJ318</f>
        <v>История</v>
      </c>
      <c r="O33" s="237" t="str">
        <f>РАСКЛАДУШКА!BK318</f>
        <v>Бел.лит.</v>
      </c>
      <c r="P33" s="237" t="str">
        <f>РАСКЛАДУШКА!BL318</f>
        <v>Физ.культ.и зд.</v>
      </c>
      <c r="Q33" s="237" t="str">
        <f>РАСКЛАДУШКА!BM318</f>
        <v>Химия/Биология</v>
      </c>
      <c r="R33" s="237" t="str">
        <f>РАСКЛАДУШКА!BN318</f>
        <v>Русск.лит.</v>
      </c>
      <c r="S33" s="237" t="str">
        <f>РАСКЛАДУШКА!BO318</f>
        <v>Математика</v>
      </c>
    </row>
    <row r="34" spans="1:19" x14ac:dyDescent="0.25">
      <c r="A34" s="11"/>
      <c r="B34" s="238">
        <v>2</v>
      </c>
      <c r="C34" s="237" t="str">
        <f>РАСКЛАДУШКА!AY319</f>
        <v>Человек.и.мир</v>
      </c>
      <c r="D34" s="237" t="str">
        <f>РАСКЛАДУШКА!AZ319</f>
        <v>Физ.культ.и зд.</v>
      </c>
      <c r="E34" s="237" t="str">
        <f>РАСКЛАДУШКА!BA319</f>
        <v>Математика</v>
      </c>
      <c r="F34" s="237" t="str">
        <f>РАСКЛАДУШКА!BB319</f>
        <v>Час зд.и спорта</v>
      </c>
      <c r="G34" s="237" t="str">
        <f>РАСКЛАДУШКА!BC319</f>
        <v>Труд.обуч.</v>
      </c>
      <c r="H34" s="237" t="str">
        <f>РАСКЛАДУШКА!BD319</f>
        <v>Бел.лит.</v>
      </c>
      <c r="I34" s="237" t="str">
        <f>РАСКЛАДУШКА!BE319</f>
        <v>История</v>
      </c>
      <c r="J34" s="237" t="str">
        <f>РАСКЛАДУШКА!BF319</f>
        <v>Химия</v>
      </c>
      <c r="K34" s="237" t="str">
        <f>РАСКЛАДУШКА!BG319</f>
        <v>Бел.язык</v>
      </c>
      <c r="L34" s="237" t="str">
        <f>РАСКЛАДУШКА!BH319</f>
        <v>Биология</v>
      </c>
      <c r="M34" s="237" t="str">
        <f>РАСКЛАДУШКА!BI319</f>
        <v>Инф./Ин.яз.</v>
      </c>
      <c r="N34" s="237" t="str">
        <f>РАСКЛАДУШКА!BJ319</f>
        <v>Иностр.язык</v>
      </c>
      <c r="O34" s="237" t="str">
        <f>РАСКЛАДУШКА!BK319</f>
        <v>Бел.язык</v>
      </c>
      <c r="P34" s="237" t="str">
        <f>РАСКЛАДУШКА!BL319</f>
        <v>Математика</v>
      </c>
      <c r="Q34" s="237" t="str">
        <f>РАСКЛАДУШКА!BM319</f>
        <v>Мат./Физика</v>
      </c>
      <c r="R34" s="237" t="str">
        <f>РАСКЛАДУШКА!BN319</f>
        <v>История</v>
      </c>
      <c r="S34" s="237" t="str">
        <f>РАСКЛАДУШКА!BO319</f>
        <v>Иностр.язык</v>
      </c>
    </row>
    <row r="35" spans="1:19" x14ac:dyDescent="0.25">
      <c r="A35" s="11"/>
      <c r="B35" s="238">
        <v>3</v>
      </c>
      <c r="C35" s="239" t="str">
        <f>РАСКЛАДУШКА!AY320</f>
        <v>Русск.язык</v>
      </c>
      <c r="D35" s="239" t="str">
        <f>РАСКЛАДУШКА!AZ320</f>
        <v>Математика</v>
      </c>
      <c r="E35" s="239" t="str">
        <f>РАСКЛАДУШКА!BA320</f>
        <v>Русск.язык</v>
      </c>
      <c r="F35" s="239" t="str">
        <f>РАСКЛАДУШКА!BB320</f>
        <v>Математика</v>
      </c>
      <c r="G35" s="239" t="str">
        <f>РАСКЛАДУШКА!BC320</f>
        <v>Бел.язык</v>
      </c>
      <c r="H35" s="239" t="str">
        <f>РАСКЛАДУШКА!BD320</f>
        <v>Математика</v>
      </c>
      <c r="I35" s="239" t="str">
        <f>РАСКЛАДУШКА!BE320</f>
        <v>Физика</v>
      </c>
      <c r="J35" s="239" t="str">
        <f>РАСКЛАДУШКА!BF320</f>
        <v>Труд.обуч.</v>
      </c>
      <c r="K35" s="239" t="str">
        <f>РАСКЛАДУШКА!BG320</f>
        <v>Бел.лит.</v>
      </c>
      <c r="L35" s="239" t="str">
        <f>РАСКЛАДУШКА!BH320</f>
        <v>Ин.яз./Инф.</v>
      </c>
      <c r="M35" s="239" t="str">
        <f>РАСКЛАДУШКА!BI320</f>
        <v>География</v>
      </c>
      <c r="N35" s="239" t="str">
        <f>РАСКЛАДУШКА!BJ320</f>
        <v>Математика</v>
      </c>
      <c r="O35" s="239" t="str">
        <f>РАСКЛАДУШКА!BK320</f>
        <v>Иностр.язык</v>
      </c>
      <c r="P35" s="239" t="str">
        <f>РАСКЛАДУШКА!BL320</f>
        <v>Иностр.язык</v>
      </c>
      <c r="Q35" s="239" t="str">
        <f>РАСКЛАДУШКА!BM320</f>
        <v>История</v>
      </c>
      <c r="R35" s="239" t="str">
        <f>РАСКЛАДУШКА!BN320</f>
        <v>Физ.культ.и зд.</v>
      </c>
      <c r="S35" s="239" t="str">
        <f>РАСКЛАДУШКА!BO320</f>
        <v>Биология/Химия</v>
      </c>
    </row>
    <row r="36" spans="1:19" x14ac:dyDescent="0.25">
      <c r="A36" s="11"/>
      <c r="B36" s="238">
        <v>4</v>
      </c>
      <c r="C36" s="239" t="str">
        <f>РАСКЛАДУШКА!AY321</f>
        <v>Физ.культ.и зд.</v>
      </c>
      <c r="D36" s="239" t="str">
        <f>РАСКЛАДУШКА!AZ321</f>
        <v>Русск.язык</v>
      </c>
      <c r="E36" s="239" t="str">
        <f>РАСКЛАДУШКА!BA321</f>
        <v>Физ.культ.и зд.</v>
      </c>
      <c r="F36" s="239" t="str">
        <f>РАСКЛАДУШКА!BB321</f>
        <v>История</v>
      </c>
      <c r="G36" s="239" t="str">
        <f>РАСКЛАДУШКА!BC321</f>
        <v>Иностр.язык</v>
      </c>
      <c r="H36" s="239" t="str">
        <f>РАСКЛАДУШКА!BD321</f>
        <v>Иностр.язык</v>
      </c>
      <c r="I36" s="239" t="str">
        <f>РАСКЛАДУШКА!BE321</f>
        <v>Математика</v>
      </c>
      <c r="J36" s="239" t="str">
        <f>РАСКЛАДУШКА!BF321</f>
        <v>Труд.обуч.</v>
      </c>
      <c r="K36" s="239" t="str">
        <f>РАСКЛАДУШКА!BG321</f>
        <v>Русск.язык</v>
      </c>
      <c r="L36" s="239" t="str">
        <f>РАСКЛАДУШКА!BH321</f>
        <v>Инф./Ин.яз.</v>
      </c>
      <c r="M36" s="239" t="str">
        <f>РАСКЛАДУШКА!BI321</f>
        <v>Бел.язык</v>
      </c>
      <c r="N36" s="239" t="str">
        <f>РАСКЛАДУШКА!BJ321</f>
        <v>География</v>
      </c>
      <c r="O36" s="239" t="str">
        <f>РАСКЛАДУШКА!BK321</f>
        <v>Обществовед.</v>
      </c>
      <c r="P36" s="239" t="str">
        <f>РАСКЛАДУШКА!BL321</f>
        <v>Физика</v>
      </c>
      <c r="Q36" s="239" t="str">
        <f>РАСКЛАДУШКА!BM321</f>
        <v>Бел.язык</v>
      </c>
      <c r="R36" s="239" t="str">
        <f>РАСКЛАДУШКА!BN321</f>
        <v>Математика</v>
      </c>
      <c r="S36" s="239" t="str">
        <f>РАСКЛАДУШКА!BO321</f>
        <v>Химия/Биология</v>
      </c>
    </row>
    <row r="37" spans="1:19" x14ac:dyDescent="0.25">
      <c r="A37" s="11"/>
      <c r="B37" s="238">
        <v>5</v>
      </c>
      <c r="C37" s="239" t="str">
        <f>РАСКЛАДУШКА!AY322</f>
        <v>Иностр.язык</v>
      </c>
      <c r="D37" s="239" t="str">
        <f>РАСКЛАДУШКА!AZ322</f>
        <v>Иностр.язык</v>
      </c>
      <c r="E37" s="239" t="str">
        <f>РАСКЛАДУШКА!BA322</f>
        <v>Иностр.язык</v>
      </c>
      <c r="F37" s="239" t="str">
        <f>РАСКЛАДУШКА!BB322</f>
        <v>Русск.язык</v>
      </c>
      <c r="G37" s="239" t="str">
        <f>РАСКЛАДУШКА!BC322</f>
        <v>Математика</v>
      </c>
      <c r="H37" s="239" t="str">
        <f>РАСКЛАДУШКА!BD322</f>
        <v>Русск.лит.</v>
      </c>
      <c r="I37" s="239" t="str">
        <f>РАСКЛАДУШКА!BE322</f>
        <v>Физ.культ.и зд.</v>
      </c>
      <c r="J37" s="239" t="str">
        <f>РАСКЛАДУШКА!BF322</f>
        <v>Бел.язык</v>
      </c>
      <c r="K37" s="239" t="str">
        <f>РАСКЛАДУШКА!BG322</f>
        <v>Математика</v>
      </c>
      <c r="L37" s="239" t="str">
        <f>РАСКЛАДУШКА!BH322</f>
        <v>Русск.лит.</v>
      </c>
      <c r="M37" s="239" t="str">
        <f>РАСКЛАДУШКА!BI322</f>
        <v>Физ.культ.и зд.</v>
      </c>
      <c r="N37" s="239" t="str">
        <f>РАСКЛАДУШКА!BJ322</f>
        <v>Инф./Труд.обуч.</v>
      </c>
      <c r="O37" s="239" t="str">
        <f>РАСКЛАДУШКА!BK322</f>
        <v>История</v>
      </c>
      <c r="P37" s="239" t="str">
        <f>РАСКЛАДУШКА!BL322</f>
        <v>Химия</v>
      </c>
      <c r="Q37" s="239" t="str">
        <f>РАСКЛАДУШКА!BM322</f>
        <v>Физика/Мат.</v>
      </c>
      <c r="R37" s="239" t="str">
        <f>РАСКЛАДУШКА!BN322</f>
        <v>Бел.язык</v>
      </c>
      <c r="S37" s="239" t="str">
        <f>РАСКЛАДУШКА!BO322</f>
        <v>Бел.лит.</v>
      </c>
    </row>
    <row r="38" spans="1:19" ht="18.75" customHeight="1" x14ac:dyDescent="0.25">
      <c r="A38" s="11"/>
      <c r="B38" s="238">
        <v>6</v>
      </c>
      <c r="C38" s="239" t="str">
        <f>РАСКЛАДУШКА!AY323</f>
        <v/>
      </c>
      <c r="D38" s="239" t="str">
        <f>РАСКЛАДУШКА!AZ323</f>
        <v/>
      </c>
      <c r="E38" s="239" t="str">
        <f>РАСКЛАДУШКА!BA323</f>
        <v/>
      </c>
      <c r="F38" s="239" t="str">
        <f>РАСКЛАДУШКА!BB323</f>
        <v>Иностр.язык</v>
      </c>
      <c r="G38" s="239" t="str">
        <f>РАСКЛАДУШКА!BC323</f>
        <v>Бел.лит.</v>
      </c>
      <c r="H38" s="239" t="str">
        <f>РАСКЛАДУШКА!BD323</f>
        <v>Физ.культ.и зд.</v>
      </c>
      <c r="I38" s="239" t="str">
        <f>РАСКЛАДУШКА!BE323</f>
        <v>Биология</v>
      </c>
      <c r="J38" s="239" t="str">
        <f>РАСКЛАДУШКА!BF323</f>
        <v>Математика</v>
      </c>
      <c r="K38" s="239" t="str">
        <f>РАСКЛАДУШКА!BG323</f>
        <v>Физика</v>
      </c>
      <c r="L38" s="239" t="str">
        <f>РАСКЛАДУШКА!BH323</f>
        <v>География</v>
      </c>
      <c r="M38" s="239" t="str">
        <f>РАСКЛАДУШКА!BI323</f>
        <v>Математика</v>
      </c>
      <c r="N38" s="239" t="str">
        <f>РАСКЛАДУШКА!BJ323</f>
        <v>Труд.обуч./Инф.</v>
      </c>
      <c r="O38" s="239" t="str">
        <f>РАСКЛАДУШКА!BK323</f>
        <v>Математика</v>
      </c>
      <c r="P38" s="239" t="str">
        <f>РАСКЛАДУШКА!BL323</f>
        <v>История</v>
      </c>
      <c r="Q38" s="239" t="str">
        <f>РАСКЛАДУШКА!BM323</f>
        <v>Русск.лит.</v>
      </c>
      <c r="R38" s="239" t="str">
        <f>РАСКЛАДУШКА!BN323</f>
        <v/>
      </c>
      <c r="S38" s="239" t="str">
        <f>РАСКЛАДУШКА!BO323</f>
        <v>Русск.язык</v>
      </c>
    </row>
    <row r="39" spans="1:19" ht="19.8" thickBot="1" x14ac:dyDescent="0.3">
      <c r="A39" s="10"/>
      <c r="B39" s="244">
        <v>7</v>
      </c>
      <c r="C39" s="245" t="str">
        <f>РАСКЛАДУШКА!AY324</f>
        <v/>
      </c>
      <c r="D39" s="245" t="str">
        <f>РАСКЛАДУШКА!AZ324</f>
        <v/>
      </c>
      <c r="E39" s="245" t="str">
        <f>РАСКЛАДУШКА!BA324</f>
        <v/>
      </c>
      <c r="F39" s="245" t="str">
        <f>РАСКЛАДУШКА!BB324</f>
        <v/>
      </c>
      <c r="G39" s="245" t="str">
        <f>РАСКЛАДУШКА!BC324</f>
        <v/>
      </c>
      <c r="H39" s="245" t="str">
        <f>РАСКЛАДУШКА!BD324</f>
        <v/>
      </c>
      <c r="I39" s="245" t="str">
        <f>РАСКЛАДУШКА!BE324</f>
        <v/>
      </c>
      <c r="J39" s="245" t="str">
        <f>РАСКЛАДУШКА!BF324</f>
        <v/>
      </c>
      <c r="K39" s="245" t="str">
        <f>РАСКЛАДУШКА!BG324</f>
        <v/>
      </c>
      <c r="L39" s="245" t="str">
        <f>РАСКЛАДУШКА!BH324</f>
        <v/>
      </c>
      <c r="M39" s="245" t="str">
        <f>РАСКЛАДУШКА!BI324</f>
        <v/>
      </c>
      <c r="N39" s="245" t="str">
        <f>РАСКЛАДУШКА!BJ324</f>
        <v>Математика</v>
      </c>
      <c r="O39" s="245" t="str">
        <f>РАСКЛАДУШКА!BK324</f>
        <v/>
      </c>
      <c r="P39" s="245" t="str">
        <f>РАСКЛАДУШКА!BL324</f>
        <v/>
      </c>
      <c r="Q39" s="245" t="str">
        <f>РАСКЛАДУШКА!BM324</f>
        <v>Час зд.и спорта</v>
      </c>
      <c r="R39" s="245" t="str">
        <f>РАСКЛАДУШКА!BN324</f>
        <v/>
      </c>
      <c r="S39" s="245" t="str">
        <f>РАСКЛАДУШКА!BO324</f>
        <v>Час зд.и спорта</v>
      </c>
    </row>
    <row r="40" spans="1:19" ht="40.5" customHeight="1" x14ac:dyDescent="0.25">
      <c r="A40" s="9" t="s">
        <v>294</v>
      </c>
      <c r="B40" s="242">
        <v>1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373" t="s">
        <v>506</v>
      </c>
      <c r="S40" s="243"/>
    </row>
    <row r="41" spans="1:19" ht="20.25" customHeight="1" x14ac:dyDescent="0.25">
      <c r="A41" s="8"/>
      <c r="B41" s="403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374" t="s">
        <v>507</v>
      </c>
      <c r="S41" s="404"/>
    </row>
    <row r="42" spans="1:19" ht="20.25" customHeight="1" x14ac:dyDescent="0.25">
      <c r="A42" s="8"/>
      <c r="B42" s="403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374" t="s">
        <v>509</v>
      </c>
      <c r="S42" s="404"/>
    </row>
    <row r="43" spans="1:19" ht="24.6" thickBot="1" x14ac:dyDescent="0.3">
      <c r="A43" s="7"/>
      <c r="B43" s="244">
        <v>2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371" t="s">
        <v>508</v>
      </c>
      <c r="S43" s="245"/>
    </row>
    <row r="44" spans="1:19" ht="19.8" thickBot="1" x14ac:dyDescent="0.3">
      <c r="A44" s="282"/>
      <c r="B44" s="283"/>
      <c r="C44" s="282" t="s">
        <v>73</v>
      </c>
      <c r="D44" s="282" t="s">
        <v>105</v>
      </c>
      <c r="E44" s="282" t="s">
        <v>267</v>
      </c>
      <c r="F44" s="282" t="s">
        <v>74</v>
      </c>
      <c r="G44" s="282" t="s">
        <v>248</v>
      </c>
      <c r="H44" s="282" t="s">
        <v>14</v>
      </c>
      <c r="I44" s="282" t="s">
        <v>75</v>
      </c>
      <c r="J44" s="282" t="s">
        <v>76</v>
      </c>
      <c r="K44" s="282" t="s">
        <v>15</v>
      </c>
      <c r="L44" s="282" t="s">
        <v>77</v>
      </c>
      <c r="M44" s="282" t="s">
        <v>78</v>
      </c>
      <c r="N44" s="282" t="s">
        <v>268</v>
      </c>
      <c r="O44" s="282" t="s">
        <v>79</v>
      </c>
      <c r="P44" s="282" t="s">
        <v>80</v>
      </c>
      <c r="Q44" s="282" t="s">
        <v>81</v>
      </c>
      <c r="R44" s="405" t="s">
        <v>422</v>
      </c>
      <c r="S44" s="282">
        <v>11</v>
      </c>
    </row>
  </sheetData>
  <mergeCells count="6">
    <mergeCell ref="A32:A39"/>
    <mergeCell ref="A40:A43"/>
    <mergeCell ref="A3:A9"/>
    <mergeCell ref="A10:A17"/>
    <mergeCell ref="A18:A24"/>
    <mergeCell ref="A25:A31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workbookViewId="0">
      <selection activeCell="G12" sqref="G12"/>
    </sheetView>
  </sheetViews>
  <sheetFormatPr defaultColWidth="9.109375" defaultRowHeight="22.5" customHeight="1" x14ac:dyDescent="0.25"/>
  <cols>
    <col min="1" max="2" width="7.109375" style="233" customWidth="1"/>
    <col min="3" max="19" width="18.33203125" style="233" customWidth="1"/>
    <col min="20" max="16384" width="9.109375" style="233"/>
  </cols>
  <sheetData>
    <row r="1" spans="1:19" ht="22.5" customHeight="1" x14ac:dyDescent="0.25">
      <c r="R1" s="233" t="s">
        <v>187</v>
      </c>
    </row>
    <row r="2" spans="1:19" ht="22.5" customHeight="1" x14ac:dyDescent="0.25">
      <c r="R2" s="233" t="s">
        <v>61</v>
      </c>
    </row>
    <row r="3" spans="1:19" ht="22.5" customHeight="1" x14ac:dyDescent="0.25">
      <c r="R3" s="233" t="s">
        <v>62</v>
      </c>
    </row>
    <row r="4" spans="1:19" ht="22.5" customHeight="1" x14ac:dyDescent="0.25">
      <c r="R4" s="233" t="s">
        <v>495</v>
      </c>
    </row>
    <row r="6" spans="1:19" ht="22.5" customHeight="1" x14ac:dyDescent="0.25">
      <c r="A6" s="234"/>
      <c r="J6" s="246" t="s">
        <v>266</v>
      </c>
      <c r="K6" s="247" t="s">
        <v>496</v>
      </c>
    </row>
    <row r="7" spans="1:19" ht="22.5" customHeight="1" thickBot="1" x14ac:dyDescent="0.3">
      <c r="A7" s="235" t="s">
        <v>194</v>
      </c>
      <c r="B7" s="236" t="s">
        <v>1</v>
      </c>
      <c r="C7" s="235" t="s">
        <v>73</v>
      </c>
      <c r="D7" s="235" t="s">
        <v>105</v>
      </c>
      <c r="E7" s="235" t="s">
        <v>267</v>
      </c>
      <c r="F7" s="235" t="s">
        <v>74</v>
      </c>
      <c r="G7" s="235" t="s">
        <v>248</v>
      </c>
      <c r="H7" s="235" t="s">
        <v>14</v>
      </c>
      <c r="I7" s="235" t="s">
        <v>75</v>
      </c>
      <c r="J7" s="235" t="s">
        <v>76</v>
      </c>
      <c r="K7" s="235" t="s">
        <v>15</v>
      </c>
      <c r="L7" s="235" t="s">
        <v>77</v>
      </c>
      <c r="M7" s="235" t="s">
        <v>78</v>
      </c>
      <c r="N7" s="235" t="s">
        <v>268</v>
      </c>
      <c r="O7" s="235" t="s">
        <v>79</v>
      </c>
      <c r="P7" s="235" t="s">
        <v>80</v>
      </c>
      <c r="Q7" s="235" t="s">
        <v>81</v>
      </c>
      <c r="R7" s="235" t="s">
        <v>422</v>
      </c>
      <c r="S7" s="235">
        <v>11</v>
      </c>
    </row>
    <row r="8" spans="1:19" ht="22.5" customHeight="1" x14ac:dyDescent="0.25">
      <c r="A8" s="6" t="s">
        <v>4</v>
      </c>
      <c r="B8" s="242">
        <v>0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</row>
    <row r="9" spans="1:19" ht="22.5" customHeight="1" x14ac:dyDescent="0.25">
      <c r="A9" s="11"/>
      <c r="B9" s="238">
        <v>1</v>
      </c>
      <c r="C9" s="239" t="str">
        <f>РАСКЛАДУШКА!AY290</f>
        <v>Осн.безоп.жизн.</v>
      </c>
      <c r="D9" s="239" t="str">
        <f>РАСКЛАДУШКА!AZ290</f>
        <v>Математика</v>
      </c>
      <c r="E9" s="239" t="str">
        <f>РАСКЛАДУШКА!BA290</f>
        <v>Русск.лит.</v>
      </c>
      <c r="F9" s="239" t="str">
        <f>РАСКЛАДУШКА!BB290</f>
        <v>Русск.лит.</v>
      </c>
      <c r="G9" s="239" t="str">
        <f>РАСКЛАДУШКА!BC290</f>
        <v>Физ.культ.и зд.</v>
      </c>
      <c r="H9" s="239" t="str">
        <f>РАСКЛАДУШКА!BD290</f>
        <v>История</v>
      </c>
      <c r="I9" s="239" t="str">
        <f>РАСКЛАДУШКА!BE290</f>
        <v>Труд.обуч.</v>
      </c>
      <c r="J9" s="239" t="str">
        <f>РАСКЛАДУШКА!BF290</f>
        <v>Математика</v>
      </c>
      <c r="K9" s="239" t="str">
        <f>РАСКЛАДУШКА!BG290</f>
        <v>География</v>
      </c>
      <c r="L9" s="239" t="str">
        <f>РАСКЛАДУШКА!BH290</f>
        <v>Иностр.язык</v>
      </c>
      <c r="M9" s="239" t="str">
        <f>РАСКЛАДУШКА!BI290</f>
        <v>Физ.культ.и зд.</v>
      </c>
      <c r="N9" s="239" t="str">
        <f>РАСКЛАДУШКА!BJ290</f>
        <v>Русск.лит.</v>
      </c>
      <c r="O9" s="239" t="str">
        <f>РАСКЛАДУШКА!BK290</f>
        <v>Биология</v>
      </c>
      <c r="P9" s="239" t="str">
        <f>РАСКЛАДУШКА!BL290</f>
        <v>Химия</v>
      </c>
      <c r="Q9" s="239" t="str">
        <f>РАСКЛАДУШКА!BM290</f>
        <v>Инф./Обществ.</v>
      </c>
      <c r="R9" s="239" t="str">
        <f>РАСКЛАДУШКА!BN290</f>
        <v>Обществовед.</v>
      </c>
      <c r="S9" s="239" t="str">
        <f>РАСКЛАДУШКА!BO290</f>
        <v>Бел.язык</v>
      </c>
    </row>
    <row r="10" spans="1:19" ht="22.5" customHeight="1" x14ac:dyDescent="0.25">
      <c r="A10" s="11"/>
      <c r="B10" s="238">
        <v>2</v>
      </c>
      <c r="C10" s="239" t="str">
        <f>РАСКЛАДУШКА!AY291</f>
        <v>Математика</v>
      </c>
      <c r="D10" s="239" t="str">
        <f>РАСКЛАДУШКА!AZ291</f>
        <v>Осн.безоп.жизн.</v>
      </c>
      <c r="E10" s="239" t="str">
        <f>РАСКЛАДУШКА!BA291</f>
        <v>Русск.язык</v>
      </c>
      <c r="F10" s="239" t="str">
        <f>РАСКЛАДУШКА!BB291</f>
        <v>Русск.язык</v>
      </c>
      <c r="G10" s="239" t="str">
        <f>РАСКЛАДУШКА!BC291</f>
        <v>Математика</v>
      </c>
      <c r="H10" s="239" t="str">
        <f>РАСКЛАДУШКА!BD291</f>
        <v>География</v>
      </c>
      <c r="I10" s="239" t="str">
        <f>РАСКЛАДУШКА!BE291</f>
        <v>Труд.обуч.</v>
      </c>
      <c r="J10" s="239" t="str">
        <f>РАСКЛАДУШКА!BF291</f>
        <v>Час зд.и спорта</v>
      </c>
      <c r="K10" s="239" t="str">
        <f>РАСКЛАДУШКА!BG291</f>
        <v>Математика</v>
      </c>
      <c r="L10" s="239" t="str">
        <f>РАСКЛАДУШКА!BH291</f>
        <v>Искусство</v>
      </c>
      <c r="M10" s="239" t="str">
        <f>РАСКЛАДУШКА!BI291</f>
        <v>Русск.язык</v>
      </c>
      <c r="N10" s="239" t="str">
        <f>РАСКЛАДУШКА!BJ291</f>
        <v>Русск.язык</v>
      </c>
      <c r="O10" s="239" t="str">
        <f>РАСКЛАДУШКА!BK291</f>
        <v>Физ.культ.и зд.</v>
      </c>
      <c r="P10" s="239" t="str">
        <f>РАСКЛАДУШКА!BL291</f>
        <v>Биология</v>
      </c>
      <c r="Q10" s="239" t="str">
        <f>РАСКЛАДУШКА!BM291</f>
        <v>Мат./Хим./Инф.</v>
      </c>
      <c r="R10" s="239" t="str">
        <f>РАСКЛАДУШКА!BN291</f>
        <v>Физика</v>
      </c>
      <c r="S10" s="239" t="str">
        <f>РАСКЛАДУШКА!BO291</f>
        <v>Бел.лит.</v>
      </c>
    </row>
    <row r="11" spans="1:19" ht="22.5" customHeight="1" x14ac:dyDescent="0.25">
      <c r="A11" s="11"/>
      <c r="B11" s="238">
        <v>3</v>
      </c>
      <c r="C11" s="239" t="str">
        <f>РАСКЛАДУШКА!AY292</f>
        <v>Русск.лит.</v>
      </c>
      <c r="D11" s="239" t="str">
        <f>РАСКЛАДУШКА!AZ292</f>
        <v>Русск.язык</v>
      </c>
      <c r="E11" s="239" t="str">
        <f>РАСКЛАДУШКА!BA292</f>
        <v>Математика</v>
      </c>
      <c r="F11" s="239" t="str">
        <f>РАСКЛАДУШКА!BB292</f>
        <v>Математика</v>
      </c>
      <c r="G11" s="239" t="str">
        <f>РАСКЛАДУШКА!BC292</f>
        <v>География</v>
      </c>
      <c r="H11" s="239" t="str">
        <f>РАСКЛАДУШКА!BD292</f>
        <v>Русск.язык</v>
      </c>
      <c r="I11" s="239" t="str">
        <f>РАСКЛАДУШКА!BE292</f>
        <v>Ин.яз./Инф.</v>
      </c>
      <c r="J11" s="239" t="str">
        <f>РАСКЛАДУШКА!BF292</f>
        <v>Иностр.язык</v>
      </c>
      <c r="K11" s="239" t="str">
        <f>РАСКЛАДУШКА!BG292</f>
        <v>Иностр.язык</v>
      </c>
      <c r="L11" s="239" t="str">
        <f>РАСКЛАДУШКА!BH292</f>
        <v>Труд.обуч.</v>
      </c>
      <c r="M11" s="239" t="str">
        <f>РАСКЛАДУШКА!BI292</f>
        <v>Русск.лит.</v>
      </c>
      <c r="N11" s="239" t="str">
        <f>РАСКЛАДУШКА!BJ292</f>
        <v>Искусство</v>
      </c>
      <c r="O11" s="239" t="str">
        <f>РАСКЛАДУШКА!BK292</f>
        <v>История</v>
      </c>
      <c r="P11" s="239" t="str">
        <f>РАСКЛАДУШКА!BL292</f>
        <v>Физ.культ.и зд.</v>
      </c>
      <c r="Q11" s="239" t="str">
        <f>РАСКЛАДУШКА!BM292</f>
        <v>Физика/Мат.</v>
      </c>
      <c r="R11" s="239" t="str">
        <f>РАСКЛАДУШКА!BN292</f>
        <v>Час зд.и спорта</v>
      </c>
      <c r="S11" s="239" t="str">
        <f>РАСКЛАДУШКА!BO292</f>
        <v>Химия/Ин.яз.</v>
      </c>
    </row>
    <row r="12" spans="1:19" ht="22.5" customHeight="1" x14ac:dyDescent="0.25">
      <c r="A12" s="11"/>
      <c r="B12" s="238">
        <v>4</v>
      </c>
      <c r="C12" s="239" t="str">
        <f>РАСКЛАДУШКА!AY293</f>
        <v>Русск.язык</v>
      </c>
      <c r="D12" s="239" t="str">
        <f>РАСКЛАДУШКА!AZ293</f>
        <v>Русск.лит.</v>
      </c>
      <c r="E12" s="239" t="str">
        <f>РАСКЛАДУШКА!BA293</f>
        <v>Физ.культ.и зд.</v>
      </c>
      <c r="F12" s="239" t="str">
        <f>РАСКЛАДУШКА!BB293</f>
        <v>Физ.культ.и зд.</v>
      </c>
      <c r="G12" s="239" t="str">
        <f>РАСКЛАДУШКА!BC293</f>
        <v>Русск.язык</v>
      </c>
      <c r="H12" s="239" t="str">
        <f>РАСКЛАДУШКА!BD293</f>
        <v>Математика</v>
      </c>
      <c r="I12" s="239" t="str">
        <f>РАСКЛАДУШКА!BE293</f>
        <v>Математика</v>
      </c>
      <c r="J12" s="239" t="str">
        <f>РАСКЛАДУШКА!BF293</f>
        <v>География</v>
      </c>
      <c r="K12" s="239" t="str">
        <f>РАСКЛАДУШКА!BG293</f>
        <v>Инф./Труд.обуч.</v>
      </c>
      <c r="L12" s="239" t="str">
        <f>РАСКЛАДУШКА!BH293</f>
        <v>Математика</v>
      </c>
      <c r="M12" s="239" t="str">
        <f>РАСКЛАДУШКА!BI293</f>
        <v>Искусство</v>
      </c>
      <c r="N12" s="239" t="str">
        <f>РАСКЛАДУШКА!BJ293</f>
        <v>Физ.культ.и зд.</v>
      </c>
      <c r="O12" s="239" t="str">
        <f>РАСКЛАДУШКА!BK293</f>
        <v>Русск.язык</v>
      </c>
      <c r="P12" s="239" t="str">
        <f>РАСКЛАДУШКА!BL293</f>
        <v>История</v>
      </c>
      <c r="Q12" s="239" t="str">
        <f>РАСКЛАДУШКА!BM293</f>
        <v>Черчение</v>
      </c>
      <c r="R12" s="239" t="str">
        <f>РАСКЛАДУШКА!BN293</f>
        <v>Химия</v>
      </c>
      <c r="S12" s="239" t="str">
        <f>РАСКЛАДУШКА!BO293</f>
        <v>Физика</v>
      </c>
    </row>
    <row r="13" spans="1:19" ht="22.5" customHeight="1" x14ac:dyDescent="0.25">
      <c r="A13" s="11"/>
      <c r="B13" s="238">
        <v>5</v>
      </c>
      <c r="C13" s="239" t="str">
        <f>РАСКЛАДУШКА!AY294</f>
        <v>Физ.культ.и зд.</v>
      </c>
      <c r="D13" s="239" t="str">
        <f>РАСКЛАДУШКА!AZ294</f>
        <v>Физ.культ.и зд.</v>
      </c>
      <c r="E13" s="239" t="str">
        <f>РАСКЛАДУШКА!BA294</f>
        <v>Осн.безоп.жизн.</v>
      </c>
      <c r="F13" s="239" t="str">
        <f>РАСКЛАДУШКА!BB294</f>
        <v>География</v>
      </c>
      <c r="G13" s="239" t="str">
        <f>РАСКЛАДУШКА!BC294</f>
        <v>Русск.лит.</v>
      </c>
      <c r="H13" s="239" t="str">
        <f>РАСКЛАДУШКА!BD294</f>
        <v>Физ.культ.и зд.</v>
      </c>
      <c r="I13" s="239" t="str">
        <f>РАСКЛАДУШКА!BE294</f>
        <v>Инф./Ин.яз.</v>
      </c>
      <c r="J13" s="239" t="str">
        <f>РАСКЛАДУШКА!BF294</f>
        <v>Русск.язык</v>
      </c>
      <c r="K13" s="239" t="str">
        <f>РАСКЛАДУШКА!BG294</f>
        <v>Труд.обуч.</v>
      </c>
      <c r="L13" s="239" t="str">
        <f>РАСКЛАДУШКА!BH294</f>
        <v>Русск.лит.</v>
      </c>
      <c r="M13" s="239" t="str">
        <f>РАСКЛАДУШКА!BI294</f>
        <v>Математика</v>
      </c>
      <c r="N13" s="239" t="str">
        <f>РАСКЛАДУШКА!BJ294</f>
        <v>Математика</v>
      </c>
      <c r="O13" s="239" t="str">
        <f>РАСКЛАДУШКА!BK294</f>
        <v>Математика</v>
      </c>
      <c r="P13" s="239" t="str">
        <f>РАСКЛАДУШКА!BL294</f>
        <v>Русск.язык</v>
      </c>
      <c r="Q13" s="239" t="str">
        <f>РАСКЛАДУШКА!BM294</f>
        <v>Иностр.язык</v>
      </c>
      <c r="R13" s="239" t="str">
        <f>РАСКЛАДУШКА!BN294</f>
        <v>Иностр.язык</v>
      </c>
      <c r="S13" s="239" t="str">
        <f>РАСКЛАДУШКА!BO294</f>
        <v>Обществовед.</v>
      </c>
    </row>
    <row r="14" spans="1:19" ht="22.5" customHeight="1" x14ac:dyDescent="0.25">
      <c r="A14" s="11"/>
      <c r="B14" s="238">
        <v>6</v>
      </c>
      <c r="C14" s="239" t="str">
        <f>РАСКЛАДУШКА!AY295</f>
        <v/>
      </c>
      <c r="D14" s="239" t="str">
        <f>РАСКЛАДУШКА!AZ295</f>
        <v/>
      </c>
      <c r="E14" s="239" t="str">
        <f>РАСКЛАДУШКА!BA295</f>
        <v/>
      </c>
      <c r="F14" s="239" t="str">
        <f>РАСКЛАДУШКА!BB295</f>
        <v/>
      </c>
      <c r="G14" s="239" t="str">
        <f>РАСКЛАДУШКА!BC295</f>
        <v/>
      </c>
      <c r="H14" s="239" t="str">
        <f>РАСКЛАДУШКА!BD295</f>
        <v/>
      </c>
      <c r="I14" s="239" t="str">
        <f>РАСКЛАДУШКА!BE295</f>
        <v>География</v>
      </c>
      <c r="J14" s="239" t="str">
        <f>РАСКЛАДУШКА!BF295</f>
        <v>История</v>
      </c>
      <c r="K14" s="239" t="str">
        <f>РАСКЛАДУШКА!BG295</f>
        <v>Труд.обуч./Инф.</v>
      </c>
      <c r="L14" s="239" t="str">
        <f>РАСКЛАДУШКА!BH295</f>
        <v>Русск.язык</v>
      </c>
      <c r="M14" s="239" t="str">
        <f>РАСКЛАДУШКА!BI295</f>
        <v>Иностр.язык</v>
      </c>
      <c r="N14" s="239" t="str">
        <f>РАСКЛАДУШКА!BJ295</f>
        <v>Иностр.язык</v>
      </c>
      <c r="O14" s="239" t="str">
        <f>РАСКЛАДУШКА!BK295</f>
        <v>Русск.лит.</v>
      </c>
      <c r="P14" s="239" t="str">
        <f>РАСКЛАДУШКА!BL295</f>
        <v>Математика</v>
      </c>
      <c r="Q14" s="239" t="str">
        <f>РАСКЛАДУШКА!BM295</f>
        <v>Обществовед.</v>
      </c>
      <c r="R14" s="239" t="str">
        <f>РАСКЛАДУШКА!BN295</f>
        <v/>
      </c>
      <c r="S14" s="239" t="str">
        <f>РАСКЛАДУШКА!BO295</f>
        <v>Физ.культ.и зд.</v>
      </c>
    </row>
    <row r="15" spans="1:19" ht="22.5" customHeight="1" thickBot="1" x14ac:dyDescent="0.3">
      <c r="A15" s="10"/>
      <c r="B15" s="240">
        <v>7</v>
      </c>
      <c r="C15" s="241" t="str">
        <f>РАСКЛАДУШКА!AY296</f>
        <v/>
      </c>
      <c r="D15" s="241" t="str">
        <f>РАСКЛАДУШКА!AZ296</f>
        <v/>
      </c>
      <c r="E15" s="241" t="str">
        <f>РАСКЛАДУШКА!BA296</f>
        <v/>
      </c>
      <c r="F15" s="241" t="str">
        <f>РАСКЛАДУШКА!BB296</f>
        <v/>
      </c>
      <c r="G15" s="241" t="str">
        <f>РАСКЛАДУШКА!BC296</f>
        <v/>
      </c>
      <c r="H15" s="241" t="str">
        <f>РАСКЛАДУШКА!BD296</f>
        <v/>
      </c>
      <c r="I15" s="241" t="str">
        <f>РАСКЛАДУШКА!BE296</f>
        <v/>
      </c>
      <c r="J15" s="241" t="str">
        <f>РАСКЛАДУШКА!BF296</f>
        <v/>
      </c>
      <c r="K15" s="241" t="str">
        <f>РАСКЛАДУШКА!BG296</f>
        <v/>
      </c>
      <c r="L15" s="241" t="str">
        <f>РАСКЛАДУШКА!BH296</f>
        <v>Час зд.и спорта</v>
      </c>
      <c r="M15" s="241" t="str">
        <f>РАСКЛАДУШКА!BI296</f>
        <v/>
      </c>
      <c r="N15" s="241" t="str">
        <f>РАСКЛАДУШКА!BJ296</f>
        <v/>
      </c>
      <c r="O15" s="241" t="str">
        <f>РАСКЛАДУШКА!BK296</f>
        <v>Химия</v>
      </c>
      <c r="P15" s="241" t="str">
        <f>РАСКЛАДУШКА!BL296</f>
        <v/>
      </c>
      <c r="Q15" s="241" t="str">
        <f>РАСКЛАДУШКА!BM296</f>
        <v/>
      </c>
      <c r="R15" s="241" t="str">
        <f>РАСКЛАДУШКА!BN296</f>
        <v/>
      </c>
      <c r="S15" s="241" t="str">
        <f>РАСКЛАДУШКА!BO296</f>
        <v/>
      </c>
    </row>
    <row r="16" spans="1:19" ht="22.5" customHeight="1" x14ac:dyDescent="0.25">
      <c r="A16" s="6" t="s">
        <v>5</v>
      </c>
      <c r="B16" s="242">
        <v>1</v>
      </c>
      <c r="C16" s="243" t="str">
        <f>РАСКЛАДУШКА!AY297</f>
        <v>Бел.лит.</v>
      </c>
      <c r="D16" s="243" t="str">
        <f>РАСКЛАДУШКА!AZ297</f>
        <v>История</v>
      </c>
      <c r="E16" s="243" t="str">
        <f>РАСКЛАДУШКА!BA297</f>
        <v>Бел.лит.</v>
      </c>
      <c r="F16" s="243" t="str">
        <f>РАСКЛАДУШКА!BB297</f>
        <v>Иностр.язык</v>
      </c>
      <c r="G16" s="243" t="str">
        <f>РАСКЛАДУШКА!BC297</f>
        <v>Биология</v>
      </c>
      <c r="H16" s="243" t="str">
        <f>РАСКЛАДУШКА!BD297</f>
        <v>Искусство</v>
      </c>
      <c r="I16" s="243" t="str">
        <f>РАСКЛАДУШКА!BE297</f>
        <v>Математика</v>
      </c>
      <c r="J16" s="243" t="str">
        <f>РАСКЛАДУШКА!BF297</f>
        <v>Биология</v>
      </c>
      <c r="K16" s="243" t="str">
        <f>РАСКЛАДУШКА!BG297</f>
        <v>Русск.язык</v>
      </c>
      <c r="L16" s="243" t="str">
        <f>РАСКЛАДУШКА!BH297</f>
        <v>Физика</v>
      </c>
      <c r="M16" s="243" t="str">
        <f>РАСКЛАДУШКА!BI297</f>
        <v>География</v>
      </c>
      <c r="N16" s="243" t="str">
        <f>РАСКЛАДУШКА!BJ297</f>
        <v>Математика</v>
      </c>
      <c r="O16" s="243" t="str">
        <f>РАСКЛАДУШКА!BK297</f>
        <v>Труд.обуч.</v>
      </c>
      <c r="P16" s="243" t="str">
        <f>РАСКЛАДУШКА!BL297</f>
        <v>Русск.язык</v>
      </c>
      <c r="Q16" s="243" t="str">
        <f>РАСКЛАДУШКА!BM297</f>
        <v>Бел.язык</v>
      </c>
      <c r="R16" s="243" t="str">
        <f>РАСКЛАДУШКА!BN297</f>
        <v>Русск.лит.</v>
      </c>
      <c r="S16" s="243" t="str">
        <f>РАСКЛАДУШКА!BO297</f>
        <v>Химия/Инф.</v>
      </c>
    </row>
    <row r="17" spans="1:19" ht="22.5" customHeight="1" x14ac:dyDescent="0.25">
      <c r="A17" s="4"/>
      <c r="B17" s="238">
        <v>2</v>
      </c>
      <c r="C17" s="239" t="str">
        <f>РАСКЛАДУШКА!AY298</f>
        <v>Бел.язык</v>
      </c>
      <c r="D17" s="239" t="str">
        <f>РАСКЛАДУШКА!AZ298</f>
        <v>Труд.обуч.</v>
      </c>
      <c r="E17" s="239" t="str">
        <f>РАСКЛАДУШКА!BA298</f>
        <v>Бел.язык</v>
      </c>
      <c r="F17" s="239" t="str">
        <f>РАСКЛАДУШКА!BB298</f>
        <v>Математика</v>
      </c>
      <c r="G17" s="239" t="str">
        <f>РАСКЛАДУШКА!BC298</f>
        <v>Математика</v>
      </c>
      <c r="H17" s="239" t="str">
        <f>РАСКЛАДУШКА!BD298</f>
        <v>Биология</v>
      </c>
      <c r="I17" s="239" t="str">
        <f>РАСКЛАДУШКА!BE298</f>
        <v>Биология</v>
      </c>
      <c r="J17" s="239" t="str">
        <f>РАСКЛАДУШКА!BF298</f>
        <v>Физ.культ.и зд.</v>
      </c>
      <c r="K17" s="239" t="str">
        <f>РАСКЛАДУШКА!BG298</f>
        <v>Русск.лит.</v>
      </c>
      <c r="L17" s="239" t="str">
        <f>РАСКЛАДУШКА!BH298</f>
        <v>Математика</v>
      </c>
      <c r="M17" s="239" t="str">
        <f>РАСКЛАДУШКА!BI298</f>
        <v>Физика</v>
      </c>
      <c r="N17" s="239" t="str">
        <f>РАСКЛАДУШКА!BJ298</f>
        <v>География</v>
      </c>
      <c r="O17" s="239" t="str">
        <f>РАСКЛАДУШКА!BK298</f>
        <v>Химия</v>
      </c>
      <c r="P17" s="239" t="str">
        <f>РАСКЛАДУШКА!BL298</f>
        <v>Русск.лит.</v>
      </c>
      <c r="Q17" s="239" t="str">
        <f>РАСКЛАДУШКА!BM298</f>
        <v>Бел.лит.</v>
      </c>
      <c r="R17" s="239" t="str">
        <f>РАСКЛАДУШКА!BN298</f>
        <v>Русск.язык</v>
      </c>
      <c r="S17" s="239" t="str">
        <f>РАСКЛАДУШКА!BO298</f>
        <v>Инф./Обществ.</v>
      </c>
    </row>
    <row r="18" spans="1:19" ht="22.5" customHeight="1" x14ac:dyDescent="0.25">
      <c r="A18" s="4"/>
      <c r="B18" s="238">
        <v>3</v>
      </c>
      <c r="C18" s="239" t="str">
        <f>РАСКЛАДУШКА!AY299</f>
        <v>Труд.обуч.</v>
      </c>
      <c r="D18" s="239" t="str">
        <f>РАСКЛАДУШКА!AZ299</f>
        <v>Бел.язык</v>
      </c>
      <c r="E18" s="239" t="str">
        <f>РАСКЛАДУШКА!BA299</f>
        <v>История</v>
      </c>
      <c r="F18" s="239" t="str">
        <f>РАСКЛАДУШКА!BB299</f>
        <v>Бел.лит.</v>
      </c>
      <c r="G18" s="239" t="str">
        <f>РАСКЛАДУШКА!BC299</f>
        <v>Бел.язык</v>
      </c>
      <c r="H18" s="239" t="str">
        <f>РАСКЛАДУШКА!BD299</f>
        <v>Русск.язык</v>
      </c>
      <c r="I18" s="239" t="str">
        <f>РАСКЛАДУШКА!BE299</f>
        <v>Физика</v>
      </c>
      <c r="J18" s="239" t="str">
        <f>РАСКЛАДУШКА!BF299</f>
        <v>Русск.язык</v>
      </c>
      <c r="K18" s="239" t="str">
        <f>РАСКЛАДУШКА!BG299</f>
        <v>Математика</v>
      </c>
      <c r="L18" s="239" t="str">
        <f>РАСКЛАДУШКА!BH299</f>
        <v>География</v>
      </c>
      <c r="M18" s="239" t="str">
        <f>РАСКЛАДУШКА!BI299</f>
        <v>История</v>
      </c>
      <c r="N18" s="239" t="str">
        <f>РАСКЛАДУШКА!BJ299</f>
        <v>Химия</v>
      </c>
      <c r="O18" s="239" t="str">
        <f>РАСКЛАДУШКА!BK299</f>
        <v>Ин.яз./Инф.</v>
      </c>
      <c r="P18" s="239" t="str">
        <f>РАСКЛАДУШКА!BL299</f>
        <v>Иностр.язык</v>
      </c>
      <c r="Q18" s="239" t="str">
        <f>РАСКЛАДУШКА!BM299</f>
        <v>Физ.культ.и зд.</v>
      </c>
      <c r="R18" s="239" t="str">
        <f>РАСКЛАДУШКА!BN299</f>
        <v>Математика</v>
      </c>
      <c r="S18" s="239" t="str">
        <f>РАСКЛАДУШКА!BO299</f>
        <v>Биология/Ин.яз.</v>
      </c>
    </row>
    <row r="19" spans="1:19" ht="22.5" customHeight="1" x14ac:dyDescent="0.25">
      <c r="A19" s="4"/>
      <c r="B19" s="238">
        <v>4</v>
      </c>
      <c r="C19" s="239" t="str">
        <f>РАСКЛАДУШКА!AY300</f>
        <v>Математика</v>
      </c>
      <c r="D19" s="239" t="str">
        <f>РАСКЛАДУШКА!AZ300</f>
        <v>Бел.лит.</v>
      </c>
      <c r="E19" s="239" t="str">
        <f>РАСКЛАДУШКА!BA300</f>
        <v>Труд.обуч.</v>
      </c>
      <c r="F19" s="239" t="str">
        <f>РАСКЛАДУШКА!BB300</f>
        <v>Бел.язык</v>
      </c>
      <c r="G19" s="239" t="str">
        <f>РАСКЛАДУШКА!BC300</f>
        <v>Бел.лит.</v>
      </c>
      <c r="H19" s="239" t="str">
        <f>РАСКЛАДУШКА!BD300</f>
        <v>Математика</v>
      </c>
      <c r="I19" s="239" t="str">
        <f>РАСКЛАДУШКА!BE300</f>
        <v>История</v>
      </c>
      <c r="J19" s="239" t="str">
        <f>РАСКЛАДУШКА!BF300</f>
        <v>Русск.лит.</v>
      </c>
      <c r="K19" s="239" t="str">
        <f>РАСКЛАДУШКА!BG300</f>
        <v>Химия</v>
      </c>
      <c r="L19" s="239" t="str">
        <f>РАСКЛАДУШКА!BH300</f>
        <v>Физ.культ.и зд.</v>
      </c>
      <c r="M19" s="239" t="str">
        <f>РАСКЛАДУШКА!BI300</f>
        <v>Иностр.язык</v>
      </c>
      <c r="N19" s="239" t="str">
        <f>РАСКЛАДУШКА!BJ300</f>
        <v>Иностр.язык</v>
      </c>
      <c r="O19" s="239" t="str">
        <f>РАСКЛАДУШКА!BK300</f>
        <v>Инф./Ин.яз.</v>
      </c>
      <c r="P19" s="239" t="str">
        <f>РАСКЛАДУШКА!BL300</f>
        <v>Математика</v>
      </c>
      <c r="Q19" s="239" t="str">
        <f>РАСКЛАДУШКА!BM300</f>
        <v>Мат./Физика</v>
      </c>
      <c r="R19" s="239" t="str">
        <f>РАСКЛАДУШКА!BN300</f>
        <v>Биология</v>
      </c>
      <c r="S19" s="239" t="str">
        <f>РАСКЛАДУШКА!BO300</f>
        <v>История</v>
      </c>
    </row>
    <row r="20" spans="1:19" ht="22.5" customHeight="1" x14ac:dyDescent="0.25">
      <c r="A20" s="4"/>
      <c r="B20" s="238">
        <v>5</v>
      </c>
      <c r="C20" s="239" t="str">
        <f>РАСКЛАДУШКА!AY301</f>
        <v>Иностр.язык</v>
      </c>
      <c r="D20" s="239" t="str">
        <f>РАСКЛАДУШКА!AZ301</f>
        <v>Иностр.язык</v>
      </c>
      <c r="E20" s="239" t="str">
        <f>РАСКЛАДУШКА!BA301</f>
        <v>Иностр.язык</v>
      </c>
      <c r="F20" s="239" t="str">
        <f>РАСКЛАДУШКА!BB301</f>
        <v>Биология</v>
      </c>
      <c r="G20" s="239" t="str">
        <f>РАСКЛАДУШКА!BC301</f>
        <v>Русск.язык</v>
      </c>
      <c r="H20" s="239" t="str">
        <f>РАСКЛАДУШКА!BD301</f>
        <v>Бел.язык</v>
      </c>
      <c r="I20" s="239" t="str">
        <f>РАСКЛАДУШКА!BE301</f>
        <v>Русск.язык</v>
      </c>
      <c r="J20" s="239" t="str">
        <f>РАСКЛАДУШКА!BF301</f>
        <v>Математика</v>
      </c>
      <c r="K20" s="239" t="str">
        <f>РАСКЛАДУШКА!BG301</f>
        <v>История</v>
      </c>
      <c r="L20" s="239" t="str">
        <f>РАСКЛАДУШКА!BH301</f>
        <v>Русск.язык</v>
      </c>
      <c r="M20" s="239" t="str">
        <f>РАСКЛАДУШКА!BI301</f>
        <v>Математика</v>
      </c>
      <c r="N20" s="239" t="str">
        <f>РАСКЛАДУШКА!BJ301</f>
        <v>Физика</v>
      </c>
      <c r="O20" s="239" t="str">
        <f>РАСКЛАДУШКА!BK301</f>
        <v>Математика</v>
      </c>
      <c r="P20" s="239" t="str">
        <f>РАСКЛАДУШКА!BL301</f>
        <v>Труд.обуч./Инф.</v>
      </c>
      <c r="Q20" s="239" t="str">
        <f>РАСКЛАДУШКА!BM301</f>
        <v>Химия/Биология</v>
      </c>
      <c r="R20" s="239" t="str">
        <f>РАСКЛАДУШКА!BN301</f>
        <v>Бел.язык</v>
      </c>
      <c r="S20" s="239" t="str">
        <f>РАСКЛАДУШКА!BO301</f>
        <v>География</v>
      </c>
    </row>
    <row r="21" spans="1:19" ht="22.5" customHeight="1" x14ac:dyDescent="0.25">
      <c r="A21" s="4"/>
      <c r="B21" s="238">
        <v>6</v>
      </c>
      <c r="C21" s="239" t="str">
        <f>РАСКЛАДУШКА!AY302</f>
        <v>История</v>
      </c>
      <c r="D21" s="239" t="str">
        <f>РАСКЛАДУШКА!AZ302</f>
        <v>Математика</v>
      </c>
      <c r="E21" s="239" t="str">
        <f>РАСКЛАДУШКА!BA302</f>
        <v>Математика</v>
      </c>
      <c r="F21" s="239" t="str">
        <f>РАСКЛАДУШКА!BB302</f>
        <v>Искусство</v>
      </c>
      <c r="G21" s="239" t="str">
        <f>РАСКЛАДУШКА!BC302</f>
        <v>Русск.лит.</v>
      </c>
      <c r="H21" s="239" t="str">
        <f>РАСКЛАДУШКА!BD302</f>
        <v>Бел.лит.</v>
      </c>
      <c r="I21" s="239" t="str">
        <f>РАСКЛАДУШКА!BE302</f>
        <v>Русск.лит.</v>
      </c>
      <c r="J21" s="239" t="str">
        <f>РАСКЛАДУШКА!BF302</f>
        <v>Физика</v>
      </c>
      <c r="K21" s="239" t="str">
        <f>РАСКЛАДУШКА!BG302</f>
        <v>Биология</v>
      </c>
      <c r="L21" s="239" t="str">
        <f>РАСКЛАДУШКА!BH302</f>
        <v>Иностр.язык</v>
      </c>
      <c r="M21" s="239" t="str">
        <f>РАСКЛАДУШКА!BI302</f>
        <v>Химия</v>
      </c>
      <c r="N21" s="239" t="str">
        <f>РАСКЛАДУШКА!BJ302</f>
        <v>Русск.лит.</v>
      </c>
      <c r="O21" s="239" t="str">
        <f>РАСКЛАДУШКА!BK302</f>
        <v>Бел.язык</v>
      </c>
      <c r="P21" s="239" t="str">
        <f>РАСКЛАДУШКА!BL302</f>
        <v>Инф./Труд.обуч.</v>
      </c>
      <c r="Q21" s="239" t="str">
        <f>РАСКЛАДУШКА!BM302</f>
        <v>Мат./Хим./Ин.яз./Ин.яз.</v>
      </c>
      <c r="R21" s="239" t="str">
        <f>РАСКЛАДУШКА!BN302</f>
        <v>Бел.лит.</v>
      </c>
      <c r="S21" s="239" t="str">
        <f>РАСКЛАДУШКА!BO302</f>
        <v>Математика</v>
      </c>
    </row>
    <row r="22" spans="1:19" ht="22.5" customHeight="1" thickBot="1" x14ac:dyDescent="0.3">
      <c r="A22" s="3"/>
      <c r="B22" s="240">
        <v>7</v>
      </c>
      <c r="C22" s="241" t="str">
        <f>РАСКЛАДУШКА!AY303</f>
        <v/>
      </c>
      <c r="D22" s="241" t="str">
        <f>РАСКЛАДУШКА!AZ303</f>
        <v/>
      </c>
      <c r="E22" s="241" t="str">
        <f>РАСКЛАДУШКА!BA303</f>
        <v/>
      </c>
      <c r="F22" s="241" t="str">
        <f>РАСКЛАДУШКА!BB303</f>
        <v/>
      </c>
      <c r="G22" s="241" t="str">
        <f>РАСКЛАДУШКА!BC303</f>
        <v/>
      </c>
      <c r="H22" s="241" t="str">
        <f>РАСКЛАДУШКА!BD303</f>
        <v/>
      </c>
      <c r="I22" s="241" t="str">
        <f>РАСКЛАДУШКА!BE303</f>
        <v/>
      </c>
      <c r="J22" s="241" t="str">
        <f>РАСКЛАДУШКА!BF303</f>
        <v/>
      </c>
      <c r="K22" s="241" t="str">
        <f>РАСКЛАДУШКА!BG303</f>
        <v/>
      </c>
      <c r="L22" s="241" t="str">
        <f>РАСКЛАДУШКА!BH303</f>
        <v/>
      </c>
      <c r="M22" s="241" t="str">
        <f>РАСКЛАДУШКА!BI303</f>
        <v/>
      </c>
      <c r="N22" s="241" t="str">
        <f>РАСКЛАДУШКА!BJ303</f>
        <v/>
      </c>
      <c r="O22" s="241" t="str">
        <f>РАСКЛАДУШКА!BK303</f>
        <v>Химия</v>
      </c>
      <c r="P22" s="241" t="str">
        <f>РАСКЛАДУШКА!BL303</f>
        <v/>
      </c>
      <c r="Q22" s="241" t="str">
        <f>РАСКЛАДУШКА!BM303</f>
        <v/>
      </c>
      <c r="R22" s="241" t="str">
        <f>РАСКЛАДУШКА!BN303</f>
        <v/>
      </c>
      <c r="S22" s="241" t="str">
        <f>РАСКЛАДУШКА!BO303</f>
        <v/>
      </c>
    </row>
    <row r="23" spans="1:19" ht="22.5" customHeight="1" x14ac:dyDescent="0.25">
      <c r="A23" s="6" t="s">
        <v>6</v>
      </c>
      <c r="B23" s="242">
        <v>0</v>
      </c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</row>
    <row r="24" spans="1:19" ht="22.5" customHeight="1" x14ac:dyDescent="0.25">
      <c r="A24" s="11"/>
      <c r="B24" s="238">
        <v>1</v>
      </c>
      <c r="C24" s="237" t="str">
        <f>РАСКЛАДУШКА!AY304</f>
        <v>Искусство</v>
      </c>
      <c r="D24" s="237" t="str">
        <f>РАСКЛАДУШКА!AZ304</f>
        <v>Бел.лит.</v>
      </c>
      <c r="E24" s="237" t="str">
        <f>РАСКЛАДУШКА!BA304</f>
        <v>Русск.язык</v>
      </c>
      <c r="F24" s="237" t="str">
        <f>РАСКЛАДУШКА!BB304</f>
        <v>Русск.язык</v>
      </c>
      <c r="G24" s="237" t="str">
        <f>РАСКЛАДУШКА!BC304</f>
        <v>Математика</v>
      </c>
      <c r="H24" s="237" t="str">
        <f>РАСКЛАДУШКА!BD304</f>
        <v>Час зд.и спорта</v>
      </c>
      <c r="I24" s="237" t="str">
        <f>РАСКЛАДУШКА!BE304</f>
        <v>Бел.язык</v>
      </c>
      <c r="J24" s="237" t="str">
        <f>РАСКЛАДУШКА!BF304</f>
        <v>Биология</v>
      </c>
      <c r="K24" s="237" t="str">
        <f>РАСКЛАДУШКА!BG304</f>
        <v>История</v>
      </c>
      <c r="L24" s="237" t="str">
        <f>РАСКЛАДУШКА!BH304</f>
        <v>Бел.язык</v>
      </c>
      <c r="M24" s="237" t="str">
        <f>РАСКЛАДУШКА!BI304</f>
        <v>Биология</v>
      </c>
      <c r="N24" s="237" t="str">
        <f>РАСКЛАДУШКА!BJ304</f>
        <v>Бел.лит.</v>
      </c>
      <c r="O24" s="237" t="str">
        <f>РАСКЛАДУШКА!BK304</f>
        <v>Русск.язык</v>
      </c>
      <c r="P24" s="237" t="str">
        <f>РАСКЛАДУШКА!BL304</f>
        <v>Математика</v>
      </c>
      <c r="Q24" s="237" t="str">
        <f>РАСКЛАДУШКА!BM304</f>
        <v>Мат./Физика</v>
      </c>
      <c r="R24" s="237" t="str">
        <f>РАСКЛАДУШКА!BN304</f>
        <v>Физ.культ./Инф.</v>
      </c>
      <c r="S24" s="237" t="str">
        <f>РАСКЛАДУШКА!BO304</f>
        <v>Иностр.язык</v>
      </c>
    </row>
    <row r="25" spans="1:19" ht="22.5" customHeight="1" x14ac:dyDescent="0.25">
      <c r="A25" s="11"/>
      <c r="B25" s="238">
        <v>2</v>
      </c>
      <c r="C25" s="237" t="str">
        <f>РАСКЛАДУШКА!AY305</f>
        <v>Русск.язык</v>
      </c>
      <c r="D25" s="237" t="str">
        <f>РАСКЛАДУШКА!AZ305</f>
        <v>Бел.язык</v>
      </c>
      <c r="E25" s="237" t="str">
        <f>РАСКЛАДУШКА!BA305</f>
        <v>Русск.лит.</v>
      </c>
      <c r="F25" s="237" t="str">
        <f>РАСКЛАДУШКА!BB305</f>
        <v>История</v>
      </c>
      <c r="G25" s="237" t="str">
        <f>РАСКЛАДУШКА!BC305</f>
        <v>Физ.культ.и зд.</v>
      </c>
      <c r="H25" s="237" t="str">
        <f>РАСКЛАДУШКА!BD305</f>
        <v>Математика</v>
      </c>
      <c r="I25" s="237" t="str">
        <f>РАСКЛАДУШКА!BE305</f>
        <v>Бел.лит.</v>
      </c>
      <c r="J25" s="237" t="str">
        <f>РАСКЛАДУШКА!BF305</f>
        <v>Математика</v>
      </c>
      <c r="K25" s="237" t="str">
        <f>РАСКЛАДУШКА!BG305</f>
        <v>Математика</v>
      </c>
      <c r="L25" s="237" t="str">
        <f>РАСКЛАДУШКА!BH305</f>
        <v>Бел.лит.</v>
      </c>
      <c r="M25" s="237" t="str">
        <f>РАСКЛАДУШКА!BI305</f>
        <v>Химия</v>
      </c>
      <c r="N25" s="237" t="str">
        <f>РАСКЛАДУШКА!BJ305</f>
        <v>Бел.язык</v>
      </c>
      <c r="O25" s="237" t="str">
        <f>РАСКЛАДУШКА!BK305</f>
        <v>Химия</v>
      </c>
      <c r="P25" s="237" t="str">
        <f>РАСКЛАДУШКА!BL305</f>
        <v>Физика</v>
      </c>
      <c r="Q25" s="237" t="str">
        <f>РАСКЛАДУШКА!BM305</f>
        <v>История</v>
      </c>
      <c r="R25" s="237" t="str">
        <f>РАСКЛАДУШКА!BN305</f>
        <v>Инф./Физ.культ.</v>
      </c>
      <c r="S25" s="237" t="str">
        <f>РАСКЛАДУШКА!BO305</f>
        <v>Русск.язык</v>
      </c>
    </row>
    <row r="26" spans="1:19" ht="22.5" customHeight="1" x14ac:dyDescent="0.25">
      <c r="A26" s="11"/>
      <c r="B26" s="238">
        <v>3</v>
      </c>
      <c r="C26" s="239" t="str">
        <f>РАСКЛАДУШКА!AY306</f>
        <v>Русск.лит.</v>
      </c>
      <c r="D26" s="239" t="str">
        <f>РАСКЛАДУШКА!AZ306</f>
        <v>Искусство</v>
      </c>
      <c r="E26" s="239" t="str">
        <f>РАСКЛАДУШКА!BA306</f>
        <v>Бел.язык</v>
      </c>
      <c r="F26" s="239" t="str">
        <f>РАСКЛАДУШКА!BB306</f>
        <v>Математика</v>
      </c>
      <c r="G26" s="239" t="str">
        <f>РАСКЛАДУШКА!BC306</f>
        <v>Иностр.язык</v>
      </c>
      <c r="H26" s="239" t="str">
        <f>РАСКЛАДУШКА!BD306</f>
        <v>Иностр.язык</v>
      </c>
      <c r="I26" s="239" t="str">
        <f>РАСКЛАДУШКА!BE306</f>
        <v>Химия</v>
      </c>
      <c r="J26" s="239" t="str">
        <f>РАСКЛАДУШКА!BF306</f>
        <v>Инф./Ин.яз.</v>
      </c>
      <c r="K26" s="239" t="str">
        <f>РАСКЛАДУШКА!BG306</f>
        <v>Физ.культ.и зд.</v>
      </c>
      <c r="L26" s="239" t="str">
        <f>РАСКЛАДУШКА!BH306</f>
        <v>Математика</v>
      </c>
      <c r="M26" s="239" t="str">
        <f>РАСКЛАДУШКА!BI306</f>
        <v>Русск.язык</v>
      </c>
      <c r="N26" s="239" t="str">
        <f>РАСКЛАДУШКА!BJ306</f>
        <v>Физика</v>
      </c>
      <c r="O26" s="239" t="str">
        <f>РАСКЛАДУШКА!BK306</f>
        <v>Физ.культ.и зд.</v>
      </c>
      <c r="P26" s="239" t="str">
        <f>РАСКЛАДУШКА!BL306</f>
        <v>Бел.лит.</v>
      </c>
      <c r="Q26" s="239" t="str">
        <f>РАСКЛАДУШКА!BM306</f>
        <v>Русск.язык</v>
      </c>
      <c r="R26" s="239" t="str">
        <f>РАСКЛАДУШКА!BN306</f>
        <v>Биология</v>
      </c>
      <c r="S26" s="239" t="str">
        <f>РАСКЛАДУШКА!BO306</f>
        <v>Русск.лит.</v>
      </c>
    </row>
    <row r="27" spans="1:19" ht="22.5" customHeight="1" x14ac:dyDescent="0.25">
      <c r="A27" s="11"/>
      <c r="B27" s="238">
        <v>4</v>
      </c>
      <c r="C27" s="239" t="str">
        <f>РАСКЛАДУШКА!AY307</f>
        <v>Бел.язык</v>
      </c>
      <c r="D27" s="239" t="str">
        <f>РАСКЛАДУШКА!AZ307</f>
        <v>Математика</v>
      </c>
      <c r="E27" s="239" t="str">
        <f>РАСКЛАДУШКА!BA307</f>
        <v>Бел.лит.</v>
      </c>
      <c r="F27" s="239" t="str">
        <f>РАСКЛАДУШКА!BB307</f>
        <v>Русск.лит.</v>
      </c>
      <c r="G27" s="239" t="str">
        <f>РАСКЛАДУШКА!BC307</f>
        <v>История</v>
      </c>
      <c r="H27" s="239" t="str">
        <f>РАСКЛАДУШКА!BD307</f>
        <v>Бел.язык</v>
      </c>
      <c r="I27" s="239" t="str">
        <f>РАСКЛАДУШКА!BE307</f>
        <v>Иностр.язык</v>
      </c>
      <c r="J27" s="239" t="str">
        <f>РАСКЛАДУШКА!BF307</f>
        <v>Ин.яз./Инф.</v>
      </c>
      <c r="K27" s="239" t="str">
        <f>РАСКЛАДУШКА!BG307</f>
        <v>Иностр.язык</v>
      </c>
      <c r="L27" s="239" t="str">
        <f>РАСКЛАДУШКА!BH307</f>
        <v>Физика</v>
      </c>
      <c r="M27" s="239" t="str">
        <f>РАСКЛАДУШКА!BI307</f>
        <v>Математика</v>
      </c>
      <c r="N27" s="239" t="str">
        <f>РАСКЛАДУШКА!BJ307</f>
        <v>Русск.язык</v>
      </c>
      <c r="O27" s="239" t="str">
        <f>РАСКЛАДУШКА!BK307</f>
        <v>Математика</v>
      </c>
      <c r="P27" s="239" t="str">
        <f>РАСКЛАДУШКА!BL307</f>
        <v>Бел.язык</v>
      </c>
      <c r="Q27" s="239" t="str">
        <f>РАСКЛАДУШКА!BM307</f>
        <v>Русск.лит.</v>
      </c>
      <c r="R27" s="239" t="str">
        <f>РАСКЛАДУШКА!BN307</f>
        <v>Математика</v>
      </c>
      <c r="S27" s="239" t="str">
        <f>РАСКЛАДУШКА!BO307</f>
        <v>Химия/Биология</v>
      </c>
    </row>
    <row r="28" spans="1:19" ht="22.5" customHeight="1" x14ac:dyDescent="0.25">
      <c r="A28" s="11"/>
      <c r="B28" s="238">
        <v>5</v>
      </c>
      <c r="C28" s="239" t="str">
        <f>РАСКЛАДУШКА!AY308</f>
        <v>Бел.лит.</v>
      </c>
      <c r="D28" s="239" t="str">
        <f>РАСКЛАДУШКА!AZ308</f>
        <v>Русск.лит.</v>
      </c>
      <c r="E28" s="239" t="str">
        <f>РАСКЛАДУШКА!BA308</f>
        <v>Математика</v>
      </c>
      <c r="F28" s="239" t="str">
        <f>РАСКЛАДУШКА!BB308</f>
        <v>Бел.язык</v>
      </c>
      <c r="G28" s="239" t="str">
        <f>РАСКЛАДУШКА!BC308</f>
        <v>Бел.язык</v>
      </c>
      <c r="H28" s="239" t="str">
        <f>РАСКЛАДУШКА!BD308</f>
        <v>Русск.лит.</v>
      </c>
      <c r="I28" s="239" t="str">
        <f>РАСКЛАДУШКА!BE308</f>
        <v>Физ.культ.и зд.</v>
      </c>
      <c r="J28" s="239" t="str">
        <f>РАСКЛАДУШКА!BF308</f>
        <v>История</v>
      </c>
      <c r="K28" s="239" t="str">
        <f>РАСКЛАДУШКА!BG308</f>
        <v>Биология</v>
      </c>
      <c r="L28" s="239" t="str">
        <f>РАСКЛАДУШКА!BH308</f>
        <v>Химия</v>
      </c>
      <c r="M28" s="239" t="str">
        <f>РАСКЛАДУШКА!BI308</f>
        <v>История</v>
      </c>
      <c r="N28" s="239" t="str">
        <f>РАСКЛАДУШКА!BJ308</f>
        <v>Математика</v>
      </c>
      <c r="O28" s="239" t="str">
        <f>РАСКЛАДУШКА!BK308</f>
        <v>Физика</v>
      </c>
      <c r="P28" s="239" t="str">
        <f>РАСКЛАДУШКА!BL308</f>
        <v>Обществовед.</v>
      </c>
      <c r="Q28" s="239" t="str">
        <f>РАСКЛАДУШКА!BM308</f>
        <v>Иностр.язык</v>
      </c>
      <c r="R28" s="239" t="str">
        <f>РАСКЛАДУШКА!BN308</f>
        <v>Иностр.язык</v>
      </c>
      <c r="S28" s="239" t="str">
        <f>РАСКЛАДУШКА!BO308</f>
        <v>Математика</v>
      </c>
    </row>
    <row r="29" spans="1:19" ht="22.5" customHeight="1" x14ac:dyDescent="0.25">
      <c r="A29" s="11"/>
      <c r="B29" s="238">
        <v>6</v>
      </c>
      <c r="C29" s="239" t="str">
        <f>РАСКЛАДУШКА!AY309</f>
        <v>Математика</v>
      </c>
      <c r="D29" s="239" t="str">
        <f>РАСКЛАДУШКА!AZ309</f>
        <v>Русск.язык</v>
      </c>
      <c r="E29" s="239" t="str">
        <f>РАСКЛАДУШКА!BA309</f>
        <v>Искусство</v>
      </c>
      <c r="F29" s="239" t="str">
        <f>РАСКЛАДУШКА!BB309</f>
        <v>Бел.лит.</v>
      </c>
      <c r="G29" s="239" t="str">
        <f>РАСКЛАДУШКА!BC309</f>
        <v>Русск.язык</v>
      </c>
      <c r="H29" s="239" t="str">
        <f>РАСКЛАДУШКА!BD309</f>
        <v>Русск.язык</v>
      </c>
      <c r="I29" s="239" t="str">
        <f>РАСКЛАДУШКА!BE309</f>
        <v>Математика</v>
      </c>
      <c r="J29" s="239" t="str">
        <f>РАСКЛАДУШКА!BF309</f>
        <v>Бел.лит.</v>
      </c>
      <c r="K29" s="239" t="str">
        <f>РАСКЛАДУШКА!BG309</f>
        <v>Бел.язык</v>
      </c>
      <c r="L29" s="239" t="str">
        <f>РАСКЛАДУШКА!BH309</f>
        <v>История</v>
      </c>
      <c r="M29" s="239" t="str">
        <f>РАСКЛАДУШКА!BI309</f>
        <v>Физика</v>
      </c>
      <c r="N29" s="239" t="str">
        <f>РАСКЛАДУШКА!BJ309</f>
        <v>Биология</v>
      </c>
      <c r="O29" s="239" t="str">
        <f>РАСКЛАДУШКА!BK309</f>
        <v>Иностр.язык</v>
      </c>
      <c r="P29" s="239" t="str">
        <f>РАСКЛАДУШКА!BL309</f>
        <v>Иностр.язык</v>
      </c>
      <c r="Q29" s="239" t="str">
        <f>РАСКЛАДУШКА!BM309</f>
        <v>Мат./Биология</v>
      </c>
      <c r="R29" s="239" t="str">
        <f>РАСКЛАДУШКА!BN309</f>
        <v>История</v>
      </c>
      <c r="S29" s="239" t="str">
        <f>РАСКЛАДУШКА!BO309</f>
        <v>Физ.культ.и зд.</v>
      </c>
    </row>
    <row r="30" spans="1:19" ht="22.5" customHeight="1" thickBot="1" x14ac:dyDescent="0.3">
      <c r="A30" s="10"/>
      <c r="B30" s="240">
        <v>7</v>
      </c>
      <c r="C30" s="239" t="str">
        <f>РАСКЛАДУШКА!AY310</f>
        <v/>
      </c>
      <c r="D30" s="239" t="str">
        <f>РАСКЛАДУШКА!AZ310</f>
        <v/>
      </c>
      <c r="E30" s="239" t="str">
        <f>РАСКЛАДУШКА!BA310</f>
        <v/>
      </c>
      <c r="F30" s="239" t="str">
        <f>РАСКЛАДУШКА!BB310</f>
        <v/>
      </c>
      <c r="G30" s="239" t="str">
        <f>РАСКЛАДУШКА!BC310</f>
        <v/>
      </c>
      <c r="H30" s="239" t="str">
        <f>РАСКЛАДУШКА!BD310</f>
        <v/>
      </c>
      <c r="I30" s="239" t="str">
        <f>РАСКЛАДУШКА!BE310</f>
        <v/>
      </c>
      <c r="J30" s="239" t="str">
        <f>РАСКЛАДУШКА!BF310</f>
        <v/>
      </c>
      <c r="K30" s="239" t="str">
        <f>РАСКЛАДУШКА!BG310</f>
        <v/>
      </c>
      <c r="L30" s="239" t="str">
        <f>РАСКЛАДУШКА!BH310</f>
        <v/>
      </c>
      <c r="M30" s="239" t="str">
        <f>РАСКЛАДУШКА!BI310</f>
        <v/>
      </c>
      <c r="N30" s="239" t="str">
        <f>РАСКЛАДУШКА!BJ310</f>
        <v>Час зд.и спорта</v>
      </c>
      <c r="O30" s="239" t="str">
        <f>РАСКЛАДУШКА!BK310</f>
        <v/>
      </c>
      <c r="P30" s="239" t="str">
        <f>РАСКЛАДУШКА!BL310</f>
        <v>Час зд.и спорта</v>
      </c>
      <c r="Q30" s="239" t="str">
        <f>РАСКЛАДУШКА!BM310</f>
        <v/>
      </c>
      <c r="R30" s="239" t="str">
        <f>РАСКЛАДУШКА!BN310</f>
        <v/>
      </c>
      <c r="S30" s="239" t="str">
        <f>РАСКЛАДУШКА!BO310</f>
        <v/>
      </c>
    </row>
    <row r="31" spans="1:19" ht="22.5" customHeight="1" x14ac:dyDescent="0.25">
      <c r="A31" s="6" t="s">
        <v>7</v>
      </c>
      <c r="B31" s="242">
        <v>1</v>
      </c>
      <c r="C31" s="243" t="str">
        <f>РАСКЛАДУШКА!AY311</f>
        <v>История</v>
      </c>
      <c r="D31" s="243" t="str">
        <f>РАСКЛАДУШКА!AZ311</f>
        <v>Бел.язык</v>
      </c>
      <c r="E31" s="243" t="str">
        <f>РАСКЛАДУШКА!BA311</f>
        <v>Человек.и.мир</v>
      </c>
      <c r="F31" s="243" t="str">
        <f>РАСКЛАДУШКА!BB311</f>
        <v>Труд.обуч.</v>
      </c>
      <c r="G31" s="243" t="str">
        <f>РАСКЛАДУШКА!BC311</f>
        <v>Инф./Ин.яз.</v>
      </c>
      <c r="H31" s="243" t="str">
        <f>РАСКЛАДУШКА!BD311</f>
        <v>История</v>
      </c>
      <c r="I31" s="243" t="str">
        <f>РАСКЛАДУШКА!BE311</f>
        <v>Час зд.и спорта</v>
      </c>
      <c r="J31" s="243" t="str">
        <f>РАСКЛАДУШКА!BF311</f>
        <v>Физ.культ.и зд.</v>
      </c>
      <c r="K31" s="243" t="str">
        <f>РАСКЛАДУШКА!BG311</f>
        <v>Математика</v>
      </c>
      <c r="L31" s="243" t="str">
        <f>РАСКЛАДУШКА!BH311</f>
        <v>История</v>
      </c>
      <c r="M31" s="243" t="str">
        <f>РАСКЛАДУШКА!BI311</f>
        <v>Математика</v>
      </c>
      <c r="N31" s="243" t="str">
        <f>РАСКЛАДУШКА!BJ311</f>
        <v>Бел.язык</v>
      </c>
      <c r="O31" s="243" t="str">
        <f>РАСКЛАДУШКА!BK311</f>
        <v>Биология</v>
      </c>
      <c r="P31" s="243" t="str">
        <f>РАСКЛАДУШКА!BL311</f>
        <v>Бел.язык</v>
      </c>
      <c r="Q31" s="243" t="str">
        <f>РАСКЛАДУШКА!BM311</f>
        <v>Химия/Биология</v>
      </c>
      <c r="R31" s="243" t="str">
        <f>РАСКЛАДУШКА!BN311</f>
        <v>Математика</v>
      </c>
      <c r="S31" s="243" t="str">
        <f>РАСКЛАДУШКА!BO311</f>
        <v>Астрономия</v>
      </c>
    </row>
    <row r="32" spans="1:19" ht="22.5" customHeight="1" x14ac:dyDescent="0.25">
      <c r="A32" s="4"/>
      <c r="B32" s="238">
        <v>2</v>
      </c>
      <c r="C32" s="239" t="str">
        <f>РАСКЛАДУШКА!AY312</f>
        <v>Час зд.и спорта</v>
      </c>
      <c r="D32" s="239" t="str">
        <f>РАСКЛАДУШКА!AZ312</f>
        <v>Математика</v>
      </c>
      <c r="E32" s="239" t="str">
        <f>РАСКЛАДУШКА!BA312</f>
        <v>Математика</v>
      </c>
      <c r="F32" s="239" t="str">
        <f>РАСКЛАДУШКА!BB312</f>
        <v>Труд.обуч.</v>
      </c>
      <c r="G32" s="239" t="str">
        <f>РАСКЛАДУШКА!BC312</f>
        <v>Ин.яз./Инф.</v>
      </c>
      <c r="H32" s="239" t="str">
        <f>РАСКЛАДУШКА!BD312</f>
        <v>Иностр.язык</v>
      </c>
      <c r="I32" s="239" t="str">
        <f>РАСКЛАДУШКА!BE312</f>
        <v>Бел.язык</v>
      </c>
      <c r="J32" s="239" t="str">
        <f>РАСКЛАДУШКА!BF312</f>
        <v>Искусство</v>
      </c>
      <c r="K32" s="239" t="str">
        <f>РАСКЛАДУШКА!BG312</f>
        <v>Час зд.и спорта</v>
      </c>
      <c r="L32" s="239" t="str">
        <f>РАСКЛАДУШКА!BH312</f>
        <v>Математика</v>
      </c>
      <c r="M32" s="239" t="str">
        <f>РАСКЛАДУШКА!BI312</f>
        <v>Русск.лит.</v>
      </c>
      <c r="N32" s="239" t="str">
        <f>РАСКЛАДУШКА!BJ312</f>
        <v>Биология</v>
      </c>
      <c r="O32" s="239" t="str">
        <f>РАСКЛАДУШКА!BK312</f>
        <v>История</v>
      </c>
      <c r="P32" s="239" t="str">
        <f>РАСКЛАДУШКА!BL312</f>
        <v>Бел.лит.</v>
      </c>
      <c r="Q32" s="239" t="str">
        <f>РАСКЛАДУШКА!BM312</f>
        <v>Химия/Биология</v>
      </c>
      <c r="R32" s="239" t="str">
        <f>РАСКЛАДУШКА!BN312</f>
        <v>Физика</v>
      </c>
      <c r="S32" s="239" t="str">
        <f>РАСКЛАДУШКА!BO312</f>
        <v>Математика</v>
      </c>
    </row>
    <row r="33" spans="1:19" ht="22.5" customHeight="1" x14ac:dyDescent="0.25">
      <c r="A33" s="4"/>
      <c r="B33" s="238">
        <v>3</v>
      </c>
      <c r="C33" s="239" t="str">
        <f>РАСКЛАДУШКА!AY313</f>
        <v>Математика</v>
      </c>
      <c r="D33" s="239" t="str">
        <f>РАСКЛАДУШКА!AZ313</f>
        <v>История</v>
      </c>
      <c r="E33" s="239" t="str">
        <f>РАСКЛАДУШКА!BA313</f>
        <v>Час зд.и спорта</v>
      </c>
      <c r="F33" s="239" t="str">
        <f>РАСКЛАДУШКА!BB313</f>
        <v>Инф./Ин.яз.</v>
      </c>
      <c r="G33" s="239" t="str">
        <f>РАСКЛАДУШКА!BC313</f>
        <v>Час зд.и спорта</v>
      </c>
      <c r="H33" s="239" t="str">
        <f>РАСКЛАДУШКА!BD313</f>
        <v>Математика</v>
      </c>
      <c r="I33" s="239" t="str">
        <f>РАСКЛАДУШКА!BE313</f>
        <v>Бел.лит.</v>
      </c>
      <c r="J33" s="239" t="str">
        <f>РАСКЛАДУШКА!BF313</f>
        <v>Математика</v>
      </c>
      <c r="K33" s="239" t="str">
        <f>РАСКЛАДУШКА!BG313</f>
        <v>Искусство</v>
      </c>
      <c r="L33" s="239" t="str">
        <f>РАСКЛАДУШКА!BH313</f>
        <v>Биология</v>
      </c>
      <c r="M33" s="239" t="str">
        <f>РАСКЛАДУШКА!BI313</f>
        <v>Труд.обуч.</v>
      </c>
      <c r="N33" s="239" t="str">
        <f>РАСКЛАДУШКА!BJ313</f>
        <v>Физ.культ.и зд.</v>
      </c>
      <c r="O33" s="239" t="str">
        <f>РАСКЛАДУШКА!BK313</f>
        <v>Бел.лит.</v>
      </c>
      <c r="P33" s="239" t="str">
        <f>РАСКЛАДУШКА!BL313</f>
        <v>Математика</v>
      </c>
      <c r="Q33" s="239" t="str">
        <f>РАСКЛАДУШКА!BM313</f>
        <v>География</v>
      </c>
      <c r="R33" s="239" t="str">
        <f>РАСКЛАДУШКА!BN313</f>
        <v>Химия</v>
      </c>
      <c r="S33" s="239" t="str">
        <f>РАСКЛАДУШКА!BO313</f>
        <v>Физика</v>
      </c>
    </row>
    <row r="34" spans="1:19" ht="22.5" customHeight="1" x14ac:dyDescent="0.25">
      <c r="A34" s="4"/>
      <c r="B34" s="238">
        <v>4</v>
      </c>
      <c r="C34" s="239" t="str">
        <f>РАСКЛАДУШКА!AY314</f>
        <v>Иностр.язык</v>
      </c>
      <c r="D34" s="239" t="str">
        <f>РАСКЛАДУШКА!AZ314</f>
        <v>Иностр.язык</v>
      </c>
      <c r="E34" s="239" t="str">
        <f>РАСКЛАДУШКА!BA314</f>
        <v>Иностр.язык</v>
      </c>
      <c r="F34" s="239" t="str">
        <f>РАСКЛАДУШКА!BB314</f>
        <v>Физ.культ.и зд.</v>
      </c>
      <c r="G34" s="239" t="str">
        <f>РАСКЛАДУШКА!BC314</f>
        <v>Математика</v>
      </c>
      <c r="H34" s="239" t="str">
        <f>РАСКЛАДУШКА!BD314</f>
        <v>Инф./Труд.обуч.</v>
      </c>
      <c r="I34" s="239" t="str">
        <f>РАСКЛАДУШКА!BE314</f>
        <v>Математика</v>
      </c>
      <c r="J34" s="239" t="str">
        <f>РАСКЛАДУШКА!BF314</f>
        <v>Бел.язык</v>
      </c>
      <c r="K34" s="239" t="str">
        <f>РАСКЛАДУШКА!BG314</f>
        <v>Бел.лит.</v>
      </c>
      <c r="L34" s="239" t="str">
        <f>РАСКЛАДУШКА!BH314</f>
        <v>Бел.язык</v>
      </c>
      <c r="M34" s="239" t="str">
        <f>РАСКЛАДУШКА!BI314</f>
        <v>Биология</v>
      </c>
      <c r="N34" s="239" t="str">
        <f>РАСКЛАДУШКА!BJ314</f>
        <v>История</v>
      </c>
      <c r="O34" s="239" t="str">
        <f>РАСКЛАДУШКА!BK314</f>
        <v>География</v>
      </c>
      <c r="P34" s="239" t="str">
        <f>РАСКЛАДУШКА!BL314</f>
        <v>История</v>
      </c>
      <c r="Q34" s="239" t="str">
        <f>РАСКЛАДУШКА!BM314</f>
        <v>Мат./Физика</v>
      </c>
      <c r="R34" s="239" t="str">
        <f>РАСКЛАДУШКА!BN314</f>
        <v>Черчение</v>
      </c>
      <c r="S34" s="239" t="str">
        <f>РАСКЛАДУШКА!BO314</f>
        <v>Биология/Химия</v>
      </c>
    </row>
    <row r="35" spans="1:19" ht="22.5" customHeight="1" x14ac:dyDescent="0.25">
      <c r="A35" s="4"/>
      <c r="B35" s="238">
        <v>5</v>
      </c>
      <c r="C35" s="239" t="str">
        <f>РАСКЛАДУШКА!AY315</f>
        <v>Бел.язык</v>
      </c>
      <c r="D35" s="239" t="str">
        <f>РАСКЛАДУШКА!AZ315</f>
        <v>Час зд.и спорта</v>
      </c>
      <c r="E35" s="239" t="str">
        <f>РАСКЛАДУШКА!BA315</f>
        <v>Бел.язык</v>
      </c>
      <c r="F35" s="239" t="str">
        <f>РАСКЛАДУШКА!BB315</f>
        <v>Ин.яз./Инф.</v>
      </c>
      <c r="G35" s="239" t="str">
        <f>РАСКЛАДУШКА!BC315</f>
        <v>История</v>
      </c>
      <c r="H35" s="239" t="str">
        <f>РАСКЛАДУШКА!BD315</f>
        <v>Труд.обуч.</v>
      </c>
      <c r="I35" s="239" t="str">
        <f>РАСКЛАДУШКА!BE315</f>
        <v>Искусство</v>
      </c>
      <c r="J35" s="239" t="str">
        <f>РАСКЛАДУШКА!BF315</f>
        <v>Бел.лит.</v>
      </c>
      <c r="K35" s="239" t="str">
        <f>РАСКЛАДУШКА!BG315</f>
        <v>Физика</v>
      </c>
      <c r="L35" s="239" t="str">
        <f>РАСКЛАДУШКА!BH315</f>
        <v>Физ.культ.и зд.</v>
      </c>
      <c r="M35" s="239" t="str">
        <f>РАСКЛАДУШКА!BI315</f>
        <v>Бел.язык</v>
      </c>
      <c r="N35" s="239" t="str">
        <f>РАСКЛАДУШКА!BJ315</f>
        <v>Химия</v>
      </c>
      <c r="O35" s="239" t="str">
        <f>РАСКЛАДУШКА!BK315</f>
        <v>Математика</v>
      </c>
      <c r="P35" s="239" t="str">
        <f>РАСКЛАДУШКА!BL315</f>
        <v>Биология</v>
      </c>
      <c r="Q35" s="239" t="str">
        <f>РАСКЛАДУШКА!BM315</f>
        <v>Мат./Биол./Ин.яз./Ин.яз.</v>
      </c>
      <c r="R35" s="239" t="str">
        <f>РАСКЛАДУШКА!BN315</f>
        <v>География</v>
      </c>
      <c r="S35" s="239" t="str">
        <f>РАСКЛАДУШКА!BO315</f>
        <v>История</v>
      </c>
    </row>
    <row r="36" spans="1:19" ht="22.5" customHeight="1" x14ac:dyDescent="0.25">
      <c r="A36" s="4"/>
      <c r="B36" s="238">
        <v>6</v>
      </c>
      <c r="C36" s="239" t="str">
        <f>РАСКЛАДУШКА!AY316</f>
        <v/>
      </c>
      <c r="D36" s="239" t="str">
        <f>РАСКЛАДУШКА!AZ316</f>
        <v/>
      </c>
      <c r="E36" s="239" t="str">
        <f>РАСКЛАДУШКА!BA316</f>
        <v/>
      </c>
      <c r="F36" s="239" t="str">
        <f>РАСКЛАДУШКА!BB316</f>
        <v>Математика</v>
      </c>
      <c r="G36" s="239" t="str">
        <f>РАСКЛАДУШКА!BC316</f>
        <v>Искусство</v>
      </c>
      <c r="H36" s="239" t="str">
        <f>РАСКЛАДУШКА!BD316</f>
        <v>Труд.обуч./Инф.</v>
      </c>
      <c r="I36" s="239" t="str">
        <f>РАСКЛАДУШКА!BE316</f>
        <v>Иностр.язык</v>
      </c>
      <c r="J36" s="239" t="str">
        <f>РАСКЛАДУШКА!BF316</f>
        <v>Иностр.язык</v>
      </c>
      <c r="K36" s="239" t="str">
        <f>РАСКЛАДУШКА!BG316</f>
        <v>Иностр.язык</v>
      </c>
      <c r="L36" s="239" t="str">
        <f>РАСКЛАДУШКА!BH316</f>
        <v>Химия</v>
      </c>
      <c r="M36" s="239" t="str">
        <f>РАСКЛАДУШКА!BI316</f>
        <v>Бел.лит.</v>
      </c>
      <c r="N36" s="239" t="str">
        <f>РАСКЛАДУШКА!BJ316</f>
        <v>Математика</v>
      </c>
      <c r="O36" s="239" t="str">
        <f>РАСКЛАДУШКА!BK316</f>
        <v>Физика</v>
      </c>
      <c r="P36" s="239" t="str">
        <f>РАСКЛАДУШКА!BL316</f>
        <v>География</v>
      </c>
      <c r="Q36" s="239" t="str">
        <f>РАСКЛАДУШКА!BM316</f>
        <v>Физ.культ.и зд.</v>
      </c>
      <c r="R36" s="239" t="str">
        <f>РАСКЛАДУШКА!BN316</f>
        <v/>
      </c>
      <c r="S36" s="239" t="str">
        <f>РАСКЛАДУШКА!BO316</f>
        <v>Биология</v>
      </c>
    </row>
    <row r="37" spans="1:19" ht="22.5" customHeight="1" thickBot="1" x14ac:dyDescent="0.3">
      <c r="A37" s="4"/>
      <c r="B37" s="240">
        <v>7</v>
      </c>
      <c r="C37" s="239" t="str">
        <f>РАСКЛАДУШКА!AY317</f>
        <v/>
      </c>
      <c r="D37" s="239" t="str">
        <f>РАСКЛАДУШКА!AZ317</f>
        <v/>
      </c>
      <c r="E37" s="239" t="str">
        <f>РАСКЛАДУШКА!BA317</f>
        <v/>
      </c>
      <c r="F37" s="239" t="str">
        <f>РАСКЛАДУШКА!BB317</f>
        <v/>
      </c>
      <c r="G37" s="239" t="str">
        <f>РАСКЛАДУШКА!BC317</f>
        <v/>
      </c>
      <c r="H37" s="239" t="str">
        <f>РАСКЛАДУШКА!BD317</f>
        <v/>
      </c>
      <c r="I37" s="239" t="str">
        <f>РАСКЛАДУШКА!BE317</f>
        <v/>
      </c>
      <c r="J37" s="239" t="str">
        <f>РАСКЛАДУШКА!BF317</f>
        <v/>
      </c>
      <c r="K37" s="239" t="str">
        <f>РАСКЛАДУШКА!BG317</f>
        <v/>
      </c>
      <c r="L37" s="239" t="str">
        <f>РАСКЛАДУШКА!BH317</f>
        <v/>
      </c>
      <c r="M37" s="239" t="str">
        <f>РАСКЛАДУШКА!BI317</f>
        <v>Час зд.и спорта</v>
      </c>
      <c r="N37" s="239" t="str">
        <f>РАСКЛАДУШКА!BJ317</f>
        <v/>
      </c>
      <c r="O37" s="239" t="str">
        <f>РАСКЛАДУШКА!BK317</f>
        <v>Час зд.и спорта</v>
      </c>
      <c r="P37" s="239" t="str">
        <f>РАСКЛАДУШКА!BL317</f>
        <v/>
      </c>
      <c r="Q37" s="239" t="str">
        <f>РАСКЛАДУШКА!BM317</f>
        <v/>
      </c>
      <c r="R37" s="239" t="str">
        <f>РАСКЛАДУШКА!BN317</f>
        <v/>
      </c>
      <c r="S37" s="239" t="str">
        <f>РАСКЛАДУШКА!BO317</f>
        <v/>
      </c>
    </row>
    <row r="38" spans="1:19" ht="22.5" customHeight="1" x14ac:dyDescent="0.25">
      <c r="A38" s="6" t="s">
        <v>8</v>
      </c>
      <c r="B38" s="242">
        <v>0</v>
      </c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 t="s">
        <v>353</v>
      </c>
    </row>
    <row r="39" spans="1:19" ht="22.5" customHeight="1" x14ac:dyDescent="0.25">
      <c r="A39" s="11"/>
      <c r="B39" s="238">
        <v>1</v>
      </c>
      <c r="C39" s="237" t="str">
        <f>РАСКЛАДУШКА!AY318</f>
        <v>Математика</v>
      </c>
      <c r="D39" s="237" t="str">
        <f>РАСКЛАДУШКА!AZ318</f>
        <v>Человек.и.мир</v>
      </c>
      <c r="E39" s="237" t="str">
        <f>РАСКЛАДУШКА!BA318</f>
        <v>История</v>
      </c>
      <c r="F39" s="237" t="str">
        <f>РАСКЛАДУШКА!BB318</f>
        <v>Бел.язык</v>
      </c>
      <c r="G39" s="237" t="str">
        <f>РАСКЛАДУШКА!BC318</f>
        <v>Труд.обуч.</v>
      </c>
      <c r="H39" s="237" t="str">
        <f>РАСКЛАДУШКА!BD318</f>
        <v>Бел.язык</v>
      </c>
      <c r="I39" s="237" t="str">
        <f>РАСКЛАДУШКА!BE318</f>
        <v>Русск.язык</v>
      </c>
      <c r="J39" s="237" t="str">
        <f>РАСКЛАДУШКА!BF318</f>
        <v>Физика</v>
      </c>
      <c r="K39" s="237" t="str">
        <f>РАСКЛАДУШКА!BG318</f>
        <v>Физ.культ.и зд.</v>
      </c>
      <c r="L39" s="237" t="str">
        <f>РАСКЛАДУШКА!BH318</f>
        <v>Математика</v>
      </c>
      <c r="M39" s="237" t="str">
        <f>РАСКЛАДУШКА!BI318</f>
        <v>Ин.яз./Инф.</v>
      </c>
      <c r="N39" s="237" t="str">
        <f>РАСКЛАДУШКА!BJ318</f>
        <v>История</v>
      </c>
      <c r="O39" s="237" t="str">
        <f>РАСКЛАДУШКА!BK318</f>
        <v>Бел.лит.</v>
      </c>
      <c r="P39" s="237" t="str">
        <f>РАСКЛАДУШКА!BL318</f>
        <v>Физ.культ.и зд.</v>
      </c>
      <c r="Q39" s="237" t="str">
        <f>РАСКЛАДУШКА!BM318</f>
        <v>Химия/Биология</v>
      </c>
      <c r="R39" s="237" t="str">
        <f>РАСКЛАДУШКА!BN318</f>
        <v>Русск.лит.</v>
      </c>
      <c r="S39" s="237" t="str">
        <f>РАСКЛАДУШКА!BO318</f>
        <v>Математика</v>
      </c>
    </row>
    <row r="40" spans="1:19" ht="22.5" customHeight="1" x14ac:dyDescent="0.25">
      <c r="A40" s="11"/>
      <c r="B40" s="238">
        <v>2</v>
      </c>
      <c r="C40" s="237" t="str">
        <f>РАСКЛАДУШКА!AY319</f>
        <v>Человек.и.мир</v>
      </c>
      <c r="D40" s="237" t="str">
        <f>РАСКЛАДУШКА!AZ319</f>
        <v>Физ.культ.и зд.</v>
      </c>
      <c r="E40" s="237" t="str">
        <f>РАСКЛАДУШКА!BA319</f>
        <v>Математика</v>
      </c>
      <c r="F40" s="237" t="str">
        <f>РАСКЛАДУШКА!BB319</f>
        <v>Час зд.и спорта</v>
      </c>
      <c r="G40" s="237" t="str">
        <f>РАСКЛАДУШКА!BC319</f>
        <v>Труд.обуч.</v>
      </c>
      <c r="H40" s="237" t="str">
        <f>РАСКЛАДУШКА!BD319</f>
        <v>Бел.лит.</v>
      </c>
      <c r="I40" s="237" t="str">
        <f>РАСКЛАДУШКА!BE319</f>
        <v>История</v>
      </c>
      <c r="J40" s="237" t="str">
        <f>РАСКЛАДУШКА!BF319</f>
        <v>Химия</v>
      </c>
      <c r="K40" s="237" t="str">
        <f>РАСКЛАДУШКА!BG319</f>
        <v>Бел.язык</v>
      </c>
      <c r="L40" s="237" t="str">
        <f>РАСКЛАДУШКА!BH319</f>
        <v>Биология</v>
      </c>
      <c r="M40" s="237" t="str">
        <f>РАСКЛАДУШКА!BI319</f>
        <v>Инф./Ин.яз.</v>
      </c>
      <c r="N40" s="237" t="str">
        <f>РАСКЛАДУШКА!BJ319</f>
        <v>Иностр.язык</v>
      </c>
      <c r="O40" s="237" t="str">
        <f>РАСКЛАДУШКА!BK319</f>
        <v>Бел.язык</v>
      </c>
      <c r="P40" s="237" t="str">
        <f>РАСКЛАДУШКА!BL319</f>
        <v>Математика</v>
      </c>
      <c r="Q40" s="237" t="str">
        <f>РАСКЛАДУШКА!BM319</f>
        <v>Мат./Физика</v>
      </c>
      <c r="R40" s="237" t="str">
        <f>РАСКЛАДУШКА!BN319</f>
        <v>История</v>
      </c>
      <c r="S40" s="237" t="str">
        <f>РАСКЛАДУШКА!BO319</f>
        <v>Иностр.язык</v>
      </c>
    </row>
    <row r="41" spans="1:19" ht="22.5" customHeight="1" x14ac:dyDescent="0.25">
      <c r="A41" s="11"/>
      <c r="B41" s="238">
        <v>3</v>
      </c>
      <c r="C41" s="239" t="str">
        <f>РАСКЛАДУШКА!AY320</f>
        <v>Русск.язык</v>
      </c>
      <c r="D41" s="239" t="str">
        <f>РАСКЛАДУШКА!AZ320</f>
        <v>Математика</v>
      </c>
      <c r="E41" s="239" t="str">
        <f>РАСКЛАДУШКА!BA320</f>
        <v>Русск.язык</v>
      </c>
      <c r="F41" s="239" t="str">
        <f>РАСКЛАДУШКА!BB320</f>
        <v>Математика</v>
      </c>
      <c r="G41" s="239" t="str">
        <f>РАСКЛАДУШКА!BC320</f>
        <v>Бел.язык</v>
      </c>
      <c r="H41" s="239" t="str">
        <f>РАСКЛАДУШКА!BD320</f>
        <v>Математика</v>
      </c>
      <c r="I41" s="239" t="str">
        <f>РАСКЛАДУШКА!BE320</f>
        <v>Физика</v>
      </c>
      <c r="J41" s="239" t="str">
        <f>РАСКЛАДУШКА!BF320</f>
        <v>Труд.обуч.</v>
      </c>
      <c r="K41" s="239" t="str">
        <f>РАСКЛАДУШКА!BG320</f>
        <v>Бел.лит.</v>
      </c>
      <c r="L41" s="239" t="str">
        <f>РАСКЛАДУШКА!BH320</f>
        <v>Ин.яз./Инф.</v>
      </c>
      <c r="M41" s="239" t="str">
        <f>РАСКЛАДУШКА!BI320</f>
        <v>География</v>
      </c>
      <c r="N41" s="239" t="str">
        <f>РАСКЛАДУШКА!BJ320</f>
        <v>Математика</v>
      </c>
      <c r="O41" s="239" t="str">
        <f>РАСКЛАДУШКА!BK320</f>
        <v>Иностр.язык</v>
      </c>
      <c r="P41" s="239" t="str">
        <f>РАСКЛАДУШКА!BL320</f>
        <v>Иностр.язык</v>
      </c>
      <c r="Q41" s="239" t="str">
        <f>РАСКЛАДУШКА!BM320</f>
        <v>История</v>
      </c>
      <c r="R41" s="239" t="str">
        <f>РАСКЛАДУШКА!BN320</f>
        <v>Физ.культ.и зд.</v>
      </c>
      <c r="S41" s="239" t="str">
        <f>РАСКЛАДУШКА!BO320</f>
        <v>Биология/Химия</v>
      </c>
    </row>
    <row r="42" spans="1:19" ht="22.5" customHeight="1" x14ac:dyDescent="0.25">
      <c r="A42" s="11"/>
      <c r="B42" s="238">
        <v>4</v>
      </c>
      <c r="C42" s="239" t="str">
        <f>РАСКЛАДУШКА!AY321</f>
        <v>Физ.культ.и зд.</v>
      </c>
      <c r="D42" s="239" t="str">
        <f>РАСКЛАДУШКА!AZ321</f>
        <v>Русск.язык</v>
      </c>
      <c r="E42" s="239" t="str">
        <f>РАСКЛАДУШКА!BA321</f>
        <v>Физ.культ.и зд.</v>
      </c>
      <c r="F42" s="239" t="str">
        <f>РАСКЛАДУШКА!BB321</f>
        <v>История</v>
      </c>
      <c r="G42" s="239" t="str">
        <f>РАСКЛАДУШКА!BC321</f>
        <v>Иностр.язык</v>
      </c>
      <c r="H42" s="239" t="str">
        <f>РАСКЛАДУШКА!BD321</f>
        <v>Иностр.язык</v>
      </c>
      <c r="I42" s="239" t="str">
        <f>РАСКЛАДУШКА!BE321</f>
        <v>Математика</v>
      </c>
      <c r="J42" s="239" t="str">
        <f>РАСКЛАДУШКА!BF321</f>
        <v>Труд.обуч.</v>
      </c>
      <c r="K42" s="239" t="str">
        <f>РАСКЛАДУШКА!BG321</f>
        <v>Русск.язык</v>
      </c>
      <c r="L42" s="239" t="str">
        <f>РАСКЛАДУШКА!BH321</f>
        <v>Инф./Ин.яз.</v>
      </c>
      <c r="M42" s="239" t="str">
        <f>РАСКЛАДУШКА!BI321</f>
        <v>Бел.язык</v>
      </c>
      <c r="N42" s="239" t="str">
        <f>РАСКЛАДУШКА!BJ321</f>
        <v>География</v>
      </c>
      <c r="O42" s="239" t="str">
        <f>РАСКЛАДУШКА!BK321</f>
        <v>Обществовед.</v>
      </c>
      <c r="P42" s="239" t="str">
        <f>РАСКЛАДУШКА!BL321</f>
        <v>Физика</v>
      </c>
      <c r="Q42" s="239" t="str">
        <f>РАСКЛАДУШКА!BM321</f>
        <v>Бел.язык</v>
      </c>
      <c r="R42" s="239" t="str">
        <f>РАСКЛАДУШКА!BN321</f>
        <v>Математика</v>
      </c>
      <c r="S42" s="239" t="str">
        <f>РАСКЛАДУШКА!BO321</f>
        <v>Химия/Биология</v>
      </c>
    </row>
    <row r="43" spans="1:19" ht="22.5" customHeight="1" x14ac:dyDescent="0.25">
      <c r="A43" s="11"/>
      <c r="B43" s="238">
        <v>5</v>
      </c>
      <c r="C43" s="239" t="str">
        <f>РАСКЛАДУШКА!AY322</f>
        <v>Иностр.язык</v>
      </c>
      <c r="D43" s="239" t="str">
        <f>РАСКЛАДУШКА!AZ322</f>
        <v>Иностр.язык</v>
      </c>
      <c r="E43" s="239" t="str">
        <f>РАСКЛАДУШКА!BA322</f>
        <v>Иностр.язык</v>
      </c>
      <c r="F43" s="239" t="str">
        <f>РАСКЛАДУШКА!BB322</f>
        <v>Русск.язык</v>
      </c>
      <c r="G43" s="239" t="str">
        <f>РАСКЛАДУШКА!BC322</f>
        <v>Математика</v>
      </c>
      <c r="H43" s="239" t="str">
        <f>РАСКЛАДУШКА!BD322</f>
        <v>Русск.лит.</v>
      </c>
      <c r="I43" s="239" t="str">
        <f>РАСКЛАДУШКА!BE322</f>
        <v>Физ.культ.и зд.</v>
      </c>
      <c r="J43" s="239" t="str">
        <f>РАСКЛАДУШКА!BF322</f>
        <v>Бел.язык</v>
      </c>
      <c r="K43" s="239" t="str">
        <f>РАСКЛАДУШКА!BG322</f>
        <v>Математика</v>
      </c>
      <c r="L43" s="239" t="str">
        <f>РАСКЛАДУШКА!BH322</f>
        <v>Русск.лит.</v>
      </c>
      <c r="M43" s="239" t="str">
        <f>РАСКЛАДУШКА!BI322</f>
        <v>Физ.культ.и зд.</v>
      </c>
      <c r="N43" s="239" t="str">
        <f>РАСКЛАДУШКА!BJ322</f>
        <v>Инф./Труд.обуч.</v>
      </c>
      <c r="O43" s="239" t="str">
        <f>РАСКЛАДУШКА!BK322</f>
        <v>История</v>
      </c>
      <c r="P43" s="239" t="str">
        <f>РАСКЛАДУШКА!BL322</f>
        <v>Химия</v>
      </c>
      <c r="Q43" s="239" t="str">
        <f>РАСКЛАДУШКА!BM322</f>
        <v>Физика/Мат.</v>
      </c>
      <c r="R43" s="239" t="str">
        <f>РАСКЛАДУШКА!BN322</f>
        <v>Бел.язык</v>
      </c>
      <c r="S43" s="239" t="str">
        <f>РАСКЛАДУШКА!BO322</f>
        <v>Бел.лит.</v>
      </c>
    </row>
    <row r="44" spans="1:19" ht="22.5" customHeight="1" x14ac:dyDescent="0.25">
      <c r="A44" s="11"/>
      <c r="B44" s="238">
        <v>6</v>
      </c>
      <c r="C44" s="239" t="str">
        <f>РАСКЛАДУШКА!AY323</f>
        <v/>
      </c>
      <c r="D44" s="239" t="str">
        <f>РАСКЛАДУШКА!AZ323</f>
        <v/>
      </c>
      <c r="E44" s="239" t="str">
        <f>РАСКЛАДУШКА!BA323</f>
        <v/>
      </c>
      <c r="F44" s="239" t="str">
        <f>РАСКЛАДУШКА!BB323</f>
        <v>Иностр.язык</v>
      </c>
      <c r="G44" s="239" t="str">
        <f>РАСКЛАДУШКА!BC323</f>
        <v>Бел.лит.</v>
      </c>
      <c r="H44" s="239" t="str">
        <f>РАСКЛАДУШКА!BD323</f>
        <v>Физ.культ.и зд.</v>
      </c>
      <c r="I44" s="239" t="str">
        <f>РАСКЛАДУШКА!BE323</f>
        <v>Биология</v>
      </c>
      <c r="J44" s="239" t="str">
        <f>РАСКЛАДУШКА!BF323</f>
        <v>Математика</v>
      </c>
      <c r="K44" s="239" t="str">
        <f>РАСКЛАДУШКА!BG323</f>
        <v>Физика</v>
      </c>
      <c r="L44" s="239" t="str">
        <f>РАСКЛАДУШКА!BH323</f>
        <v>География</v>
      </c>
      <c r="M44" s="239" t="str">
        <f>РАСКЛАДУШКА!BI323</f>
        <v>Математика</v>
      </c>
      <c r="N44" s="239" t="str">
        <f>РАСКЛАДУШКА!BJ323</f>
        <v>Труд.обуч./Инф.</v>
      </c>
      <c r="O44" s="239" t="str">
        <f>РАСКЛАДУШКА!BK323</f>
        <v>Математика</v>
      </c>
      <c r="P44" s="239" t="str">
        <f>РАСКЛАДУШКА!BL323</f>
        <v>История</v>
      </c>
      <c r="Q44" s="239" t="str">
        <f>РАСКЛАДУШКА!BM323</f>
        <v>Русск.лит.</v>
      </c>
      <c r="R44" s="239" t="str">
        <f>РАСКЛАДУШКА!BN323</f>
        <v/>
      </c>
      <c r="S44" s="239" t="str">
        <f>РАСКЛАДУШКА!BO323</f>
        <v>Русск.язык</v>
      </c>
    </row>
    <row r="45" spans="1:19" ht="22.5" customHeight="1" thickBot="1" x14ac:dyDescent="0.3">
      <c r="A45" s="10"/>
      <c r="B45" s="244">
        <v>7</v>
      </c>
      <c r="C45" s="245" t="str">
        <f>РАСКЛАДУШКА!AY324</f>
        <v/>
      </c>
      <c r="D45" s="245" t="str">
        <f>РАСКЛАДУШКА!AZ324</f>
        <v/>
      </c>
      <c r="E45" s="245" t="str">
        <f>РАСКЛАДУШКА!BA324</f>
        <v/>
      </c>
      <c r="F45" s="245" t="str">
        <f>РАСКЛАДУШКА!BB324</f>
        <v/>
      </c>
      <c r="G45" s="245" t="str">
        <f>РАСКЛАДУШКА!BC324</f>
        <v/>
      </c>
      <c r="H45" s="245" t="str">
        <f>РАСКЛАДУШКА!BD324</f>
        <v/>
      </c>
      <c r="I45" s="245" t="str">
        <f>РАСКЛАДУШКА!BE324</f>
        <v/>
      </c>
      <c r="J45" s="245" t="str">
        <f>РАСКЛАДУШКА!BF324</f>
        <v/>
      </c>
      <c r="K45" s="245" t="str">
        <f>РАСКЛАДУШКА!BG324</f>
        <v/>
      </c>
      <c r="L45" s="245" t="str">
        <f>РАСКЛАДУШКА!BH324</f>
        <v/>
      </c>
      <c r="M45" s="245" t="str">
        <f>РАСКЛАДУШКА!BI324</f>
        <v/>
      </c>
      <c r="N45" s="245" t="str">
        <f>РАСКЛАДУШКА!BJ324</f>
        <v>Математика</v>
      </c>
      <c r="O45" s="245" t="str">
        <f>РАСКЛАДУШКА!BK324</f>
        <v/>
      </c>
      <c r="P45" s="245" t="str">
        <f>РАСКЛАДУШКА!BL324</f>
        <v/>
      </c>
      <c r="Q45" s="245" t="str">
        <f>РАСКЛАДУШКА!BM324</f>
        <v>Час зд.и спорта</v>
      </c>
      <c r="R45" s="245" t="str">
        <f>РАСКЛАДУШКА!BN324</f>
        <v/>
      </c>
      <c r="S45" s="245"/>
    </row>
    <row r="46" spans="1:19" ht="22.5" customHeight="1" x14ac:dyDescent="0.25">
      <c r="A46" s="6" t="s">
        <v>294</v>
      </c>
      <c r="B46" s="242">
        <v>1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</row>
    <row r="47" spans="1:19" ht="22.5" customHeight="1" thickBot="1" x14ac:dyDescent="0.3">
      <c r="A47" s="10"/>
      <c r="B47" s="244">
        <v>2</v>
      </c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</row>
    <row r="48" spans="1:19" ht="22.5" customHeight="1" thickBot="1" x14ac:dyDescent="0.3">
      <c r="A48" s="282"/>
      <c r="B48" s="283"/>
      <c r="C48" s="282" t="s">
        <v>73</v>
      </c>
      <c r="D48" s="282" t="s">
        <v>105</v>
      </c>
      <c r="E48" s="282" t="s">
        <v>267</v>
      </c>
      <c r="F48" s="282" t="s">
        <v>74</v>
      </c>
      <c r="G48" s="282" t="s">
        <v>248</v>
      </c>
      <c r="H48" s="282" t="s">
        <v>14</v>
      </c>
      <c r="I48" s="282" t="s">
        <v>75</v>
      </c>
      <c r="J48" s="282" t="s">
        <v>76</v>
      </c>
      <c r="K48" s="282" t="s">
        <v>15</v>
      </c>
      <c r="L48" s="282" t="s">
        <v>77</v>
      </c>
      <c r="M48" s="282" t="s">
        <v>78</v>
      </c>
      <c r="N48" s="282" t="s">
        <v>268</v>
      </c>
      <c r="O48" s="282" t="s">
        <v>79</v>
      </c>
      <c r="P48" s="282" t="s">
        <v>80</v>
      </c>
      <c r="Q48" s="235" t="s">
        <v>81</v>
      </c>
      <c r="R48" s="282" t="s">
        <v>422</v>
      </c>
      <c r="S48" s="282">
        <v>11</v>
      </c>
    </row>
    <row r="50" spans="1:12" ht="22.5" customHeight="1" x14ac:dyDescent="0.25">
      <c r="A50" s="233" t="s">
        <v>262</v>
      </c>
      <c r="L50" s="233" t="s">
        <v>497</v>
      </c>
    </row>
    <row r="51" spans="1:12" ht="22.5" customHeight="1" x14ac:dyDescent="0.25">
      <c r="A51" s="233" t="s">
        <v>263</v>
      </c>
    </row>
    <row r="52" spans="1:12" ht="22.5" customHeight="1" x14ac:dyDescent="0.25">
      <c r="A52" s="233" t="s">
        <v>264</v>
      </c>
    </row>
    <row r="53" spans="1:12" ht="22.5" customHeight="1" x14ac:dyDescent="0.25">
      <c r="A53" s="233" t="s">
        <v>265</v>
      </c>
    </row>
  </sheetData>
  <mergeCells count="6">
    <mergeCell ref="A8:A15"/>
    <mergeCell ref="A23:A30"/>
    <mergeCell ref="A46:A47"/>
    <mergeCell ref="A16:A22"/>
    <mergeCell ref="A31:A37"/>
    <mergeCell ref="A38:A4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59" fitToWidth="2" orientation="portrait" r:id="rId1"/>
  <headerFooter alignWithMargins="0"/>
  <colBreaks count="1" manualBreakCount="1">
    <brk id="10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51"/>
  </sheetPr>
  <dimension ref="A1:HA540"/>
  <sheetViews>
    <sheetView workbookViewId="0"/>
  </sheetViews>
  <sheetFormatPr defaultColWidth="9.109375" defaultRowHeight="13.2" x14ac:dyDescent="0.25"/>
  <cols>
    <col min="1" max="1" width="3.44140625" style="133" bestFit="1" customWidth="1"/>
    <col min="2" max="2" width="5" customWidth="1"/>
    <col min="3" max="3" width="6.33203125" style="53" customWidth="1"/>
    <col min="4" max="4" width="21.88671875" customWidth="1"/>
    <col min="5" max="5" width="4.44140625" style="60" customWidth="1"/>
    <col min="6" max="6" width="10.44140625" customWidth="1"/>
    <col min="7" max="7" width="3.109375" style="133" bestFit="1" customWidth="1"/>
    <col min="8" max="8" width="5" customWidth="1"/>
    <col min="9" max="9" width="9.33203125" style="53" customWidth="1"/>
    <col min="10" max="10" width="21.88671875" customWidth="1"/>
    <col min="11" max="11" width="4.44140625" style="60" customWidth="1"/>
    <col min="12" max="12" width="10.44140625" customWidth="1"/>
    <col min="13" max="13" width="3.109375" style="133" bestFit="1" customWidth="1"/>
    <col min="14" max="14" width="5" customWidth="1"/>
    <col min="15" max="15" width="6.33203125" style="53" customWidth="1"/>
    <col min="16" max="16" width="21.88671875" customWidth="1"/>
    <col min="17" max="17" width="4.44140625" style="60" customWidth="1"/>
    <col min="18" max="18" width="9.109375" style="137"/>
    <col min="19" max="19" width="3.88671875" customWidth="1"/>
    <col min="20" max="20" width="5.6640625" style="53" customWidth="1"/>
    <col min="21" max="21" width="7.44140625" customWidth="1"/>
    <col min="22" max="22" width="20.33203125" style="60" customWidth="1"/>
    <col min="23" max="23" width="4.88671875" customWidth="1"/>
    <col min="24" max="24" width="3.109375" bestFit="1" customWidth="1"/>
    <col min="25" max="25" width="6.33203125" customWidth="1"/>
    <col min="26" max="26" width="6.33203125" style="53" customWidth="1"/>
    <col min="27" max="27" width="19" customWidth="1"/>
    <col min="28" max="28" width="6.33203125" style="60" customWidth="1"/>
    <col min="29" max="29" width="11.44140625" customWidth="1"/>
    <col min="30" max="30" width="3.109375" bestFit="1" customWidth="1"/>
    <col min="31" max="31" width="6.33203125" customWidth="1"/>
    <col min="32" max="32" width="6.33203125" style="53" customWidth="1"/>
    <col min="33" max="33" width="19" customWidth="1"/>
    <col min="34" max="34" width="6.33203125" style="60" customWidth="1"/>
    <col min="35" max="35" width="3.109375" style="137" bestFit="1" customWidth="1"/>
    <col min="36" max="36" width="6.33203125" customWidth="1"/>
    <col min="37" max="37" width="6.33203125" style="53" customWidth="1"/>
    <col min="38" max="38" width="19" customWidth="1"/>
    <col min="39" max="39" width="6.33203125" style="60" customWidth="1"/>
    <col min="40" max="40" width="11.44140625" customWidth="1"/>
    <col min="41" max="41" width="3.109375" bestFit="1" customWidth="1"/>
    <col min="42" max="42" width="6.33203125" customWidth="1"/>
    <col min="43" max="43" width="6.33203125" style="53" customWidth="1"/>
    <col min="44" max="44" width="19" customWidth="1"/>
    <col min="45" max="45" width="6.33203125" style="60" customWidth="1"/>
    <col min="46" max="46" width="11.44140625" customWidth="1"/>
    <col min="47" max="47" width="3.109375" bestFit="1" customWidth="1"/>
    <col min="48" max="48" width="6.33203125" customWidth="1"/>
    <col min="49" max="49" width="6.33203125" style="53" customWidth="1"/>
    <col min="50" max="50" width="19" customWidth="1"/>
    <col min="51" max="51" width="6.33203125" style="60" customWidth="1"/>
    <col min="52" max="52" width="3.44140625" style="137" bestFit="1" customWidth="1"/>
    <col min="53" max="53" width="6.33203125" customWidth="1"/>
    <col min="54" max="54" width="6.33203125" style="53" customWidth="1"/>
    <col min="55" max="55" width="19" customWidth="1"/>
    <col min="56" max="56" width="6.33203125" style="60" customWidth="1"/>
    <col min="57" max="57" width="11.44140625" customWidth="1"/>
    <col min="58" max="58" width="3.44140625" bestFit="1" customWidth="1"/>
    <col min="59" max="59" width="6.33203125" customWidth="1"/>
    <col min="60" max="60" width="6.33203125" style="53" customWidth="1"/>
    <col min="61" max="61" width="19" customWidth="1"/>
    <col min="62" max="62" width="6.33203125" style="60" customWidth="1"/>
    <col min="63" max="63" width="11.44140625" customWidth="1"/>
    <col min="64" max="64" width="3.44140625" bestFit="1" customWidth="1"/>
    <col min="65" max="65" width="6.33203125" customWidth="1"/>
    <col min="66" max="66" width="6.33203125" style="53" customWidth="1"/>
    <col min="67" max="67" width="19" customWidth="1"/>
    <col min="68" max="68" width="6.33203125" style="60" customWidth="1"/>
    <col min="69" max="69" width="3.44140625" style="137" bestFit="1" customWidth="1"/>
    <col min="70" max="70" width="6.33203125" customWidth="1"/>
    <col min="71" max="71" width="6.33203125" style="53" customWidth="1"/>
    <col min="72" max="72" width="19" customWidth="1"/>
    <col min="73" max="73" width="6.33203125" style="60" customWidth="1"/>
    <col min="74" max="74" width="11.44140625" customWidth="1"/>
    <col min="75" max="75" width="3.44140625" bestFit="1" customWidth="1"/>
    <col min="76" max="76" width="6.33203125" customWidth="1"/>
    <col min="77" max="77" width="6.33203125" style="53" customWidth="1"/>
    <col min="78" max="78" width="19" customWidth="1"/>
    <col min="79" max="79" width="6.33203125" style="60" customWidth="1"/>
    <col min="80" max="80" width="11.44140625" customWidth="1"/>
    <col min="81" max="81" width="3.44140625" bestFit="1" customWidth="1"/>
    <col min="82" max="82" width="6.33203125" customWidth="1"/>
    <col min="83" max="83" width="6.33203125" style="53" customWidth="1"/>
    <col min="84" max="84" width="19" customWidth="1"/>
    <col min="85" max="85" width="6.33203125" style="60" customWidth="1"/>
    <col min="86" max="86" width="3.44140625" style="137" bestFit="1" customWidth="1"/>
    <col min="87" max="87" width="6.33203125" customWidth="1"/>
    <col min="88" max="88" width="6.33203125" style="53" customWidth="1"/>
    <col min="89" max="89" width="19" customWidth="1"/>
    <col min="90" max="90" width="6.33203125" style="60" customWidth="1"/>
    <col min="91" max="91" width="11.44140625" customWidth="1"/>
    <col min="92" max="92" width="3.44140625" bestFit="1" customWidth="1"/>
    <col min="93" max="93" width="6.33203125" customWidth="1"/>
    <col min="94" max="94" width="6.33203125" style="53" customWidth="1"/>
    <col min="95" max="95" width="19" customWidth="1"/>
    <col min="96" max="96" width="6.33203125" style="60" customWidth="1"/>
    <col min="97" max="97" width="11.44140625" customWidth="1"/>
    <col min="98" max="98" width="3.44140625" bestFit="1" customWidth="1"/>
    <col min="99" max="99" width="6.33203125" customWidth="1"/>
    <col min="100" max="100" width="6.33203125" style="53" customWidth="1"/>
    <col min="101" max="101" width="19" customWidth="1"/>
    <col min="102" max="102" width="6.33203125" style="60" customWidth="1"/>
    <col min="103" max="103" width="3.44140625" style="137" bestFit="1" customWidth="1"/>
    <col min="104" max="104" width="6.33203125" customWidth="1"/>
    <col min="105" max="105" width="6.33203125" style="53" customWidth="1"/>
    <col min="106" max="106" width="19" customWidth="1"/>
    <col min="107" max="107" width="6.33203125" style="60" customWidth="1"/>
    <col min="108" max="108" width="11.44140625" customWidth="1"/>
    <col min="109" max="109" width="3.44140625" bestFit="1" customWidth="1"/>
    <col min="110" max="110" width="6.33203125" customWidth="1"/>
    <col min="111" max="111" width="6.33203125" style="53" customWidth="1"/>
    <col min="112" max="112" width="19" customWidth="1"/>
    <col min="113" max="113" width="6.33203125" style="60" customWidth="1"/>
    <col min="114" max="114" width="11.44140625" customWidth="1"/>
    <col min="115" max="115" width="3.44140625" bestFit="1" customWidth="1"/>
    <col min="116" max="116" width="6.33203125" customWidth="1"/>
    <col min="117" max="117" width="6.33203125" style="53" customWidth="1"/>
    <col min="118" max="118" width="19" customWidth="1"/>
    <col min="119" max="119" width="6.33203125" style="60" customWidth="1"/>
    <col min="120" max="120" width="3.44140625" style="137" bestFit="1" customWidth="1"/>
    <col min="121" max="121" width="6.33203125" customWidth="1"/>
    <col min="122" max="122" width="6.33203125" style="53" customWidth="1"/>
    <col min="123" max="123" width="19" customWidth="1"/>
    <col min="124" max="124" width="6.33203125" style="60" customWidth="1"/>
    <col min="125" max="125" width="11.44140625" customWidth="1"/>
    <col min="126" max="126" width="3.44140625" bestFit="1" customWidth="1"/>
    <col min="127" max="127" width="6.33203125" customWidth="1"/>
    <col min="128" max="128" width="6.33203125" style="53" customWidth="1"/>
    <col min="129" max="129" width="19" customWidth="1"/>
    <col min="130" max="130" width="6.33203125" style="60" customWidth="1"/>
    <col min="131" max="131" width="11.44140625" customWidth="1"/>
    <col min="132" max="132" width="3.44140625" bestFit="1" customWidth="1"/>
    <col min="133" max="133" width="6.33203125" customWidth="1"/>
    <col min="134" max="134" width="6.33203125" style="53" customWidth="1"/>
    <col min="135" max="135" width="19" customWidth="1"/>
    <col min="136" max="136" width="6.33203125" style="60" customWidth="1"/>
    <col min="137" max="137" width="3.44140625" style="137" bestFit="1" customWidth="1"/>
    <col min="138" max="138" width="6.33203125" customWidth="1"/>
    <col min="139" max="139" width="6.33203125" style="53" customWidth="1"/>
    <col min="140" max="140" width="19" customWidth="1"/>
    <col min="141" max="141" width="6.33203125" style="60" customWidth="1"/>
    <col min="142" max="142" width="11.44140625" customWidth="1"/>
    <col min="143" max="143" width="3.44140625" bestFit="1" customWidth="1"/>
    <col min="144" max="144" width="6.33203125" customWidth="1"/>
    <col min="145" max="145" width="6.33203125" style="53" customWidth="1"/>
    <col min="146" max="146" width="19" customWidth="1"/>
    <col min="147" max="147" width="6.33203125" style="60" customWidth="1"/>
    <col min="148" max="148" width="11.44140625" customWidth="1"/>
    <col min="149" max="149" width="3.44140625" bestFit="1" customWidth="1"/>
    <col min="150" max="150" width="6.33203125" customWidth="1"/>
    <col min="151" max="151" width="6.33203125" style="53" customWidth="1"/>
    <col min="152" max="152" width="19" customWidth="1"/>
    <col min="153" max="153" width="6.33203125" style="60" customWidth="1"/>
    <col min="154" max="154" width="3.44140625" style="137" bestFit="1" customWidth="1"/>
    <col min="155" max="155" width="6.33203125" customWidth="1"/>
    <col min="156" max="156" width="6.33203125" style="53" customWidth="1"/>
    <col min="157" max="157" width="19" customWidth="1"/>
    <col min="158" max="158" width="6.33203125" style="60" customWidth="1"/>
    <col min="159" max="159" width="11.44140625" customWidth="1"/>
    <col min="160" max="160" width="3.44140625" bestFit="1" customWidth="1"/>
    <col min="161" max="161" width="6.33203125" customWidth="1"/>
    <col min="162" max="162" width="6.33203125" style="53" customWidth="1"/>
    <col min="163" max="163" width="19" customWidth="1"/>
    <col min="164" max="164" width="6.33203125" style="60" customWidth="1"/>
    <col min="165" max="165" width="11.44140625" customWidth="1"/>
    <col min="166" max="166" width="3.44140625" bestFit="1" customWidth="1"/>
    <col min="167" max="167" width="6.33203125" customWidth="1"/>
    <col min="168" max="168" width="6.33203125" style="53" customWidth="1"/>
    <col min="169" max="169" width="19" customWidth="1"/>
    <col min="170" max="170" width="6.33203125" style="60" customWidth="1"/>
    <col min="171" max="171" width="3.109375" style="137" bestFit="1" customWidth="1"/>
    <col min="172" max="172" width="6.33203125" customWidth="1"/>
    <col min="173" max="173" width="6.33203125" style="53" customWidth="1"/>
    <col min="174" max="174" width="19" customWidth="1"/>
    <col min="175" max="175" width="6.33203125" style="60" customWidth="1"/>
    <col min="176" max="176" width="11.44140625" customWidth="1"/>
    <col min="177" max="177" width="3.109375" bestFit="1" customWidth="1"/>
    <col min="178" max="178" width="6.33203125" customWidth="1"/>
    <col min="179" max="179" width="6.33203125" style="53" customWidth="1"/>
    <col min="180" max="180" width="19" customWidth="1"/>
    <col min="181" max="181" width="6.33203125" style="60" customWidth="1"/>
    <col min="182" max="182" width="11.44140625" customWidth="1"/>
    <col min="183" max="183" width="3.109375" bestFit="1" customWidth="1"/>
    <col min="184" max="184" width="6.33203125" customWidth="1"/>
    <col min="185" max="185" width="6.33203125" style="53" customWidth="1"/>
    <col min="186" max="186" width="19" customWidth="1"/>
    <col min="187" max="187" width="6.33203125" style="60" customWidth="1"/>
    <col min="188" max="188" width="3.109375" style="137" bestFit="1" customWidth="1"/>
    <col min="189" max="189" width="6.33203125" customWidth="1"/>
    <col min="190" max="190" width="6.33203125" style="53" customWidth="1"/>
    <col min="191" max="191" width="19" customWidth="1"/>
    <col min="192" max="192" width="6.33203125" style="60" customWidth="1"/>
    <col min="193" max="193" width="11.44140625" customWidth="1"/>
    <col min="194" max="194" width="3.109375" bestFit="1" customWidth="1"/>
    <col min="195" max="195" width="6.33203125" customWidth="1"/>
    <col min="196" max="196" width="6.33203125" style="53" customWidth="1"/>
    <col min="197" max="197" width="19" customWidth="1"/>
    <col min="198" max="198" width="6.33203125" style="60" customWidth="1"/>
    <col min="199" max="199" width="11.44140625" customWidth="1"/>
    <col min="200" max="200" width="3.109375" bestFit="1" customWidth="1"/>
    <col min="201" max="201" width="6.33203125" customWidth="1"/>
    <col min="202" max="202" width="6.33203125" style="53" customWidth="1"/>
    <col min="203" max="203" width="19" customWidth="1"/>
    <col min="204" max="204" width="6.33203125" style="60" customWidth="1"/>
    <col min="205" max="205" width="3.109375" style="137" bestFit="1" customWidth="1"/>
    <col min="206" max="206" width="6.33203125" customWidth="1"/>
    <col min="207" max="207" width="6.33203125" style="53" customWidth="1"/>
    <col min="208" max="208" width="19" customWidth="1"/>
    <col min="209" max="209" width="6.33203125" style="60" customWidth="1"/>
    <col min="210" max="244" width="8.88671875" customWidth="1"/>
  </cols>
  <sheetData>
    <row r="1" spans="1:209" s="128" customFormat="1" x14ac:dyDescent="0.25">
      <c r="A1" s="126">
        <v>1</v>
      </c>
      <c r="B1" s="128" t="str">
        <f>INDEX(РАСКЛАДУШКА!$C$120:$C$153,A1)</f>
        <v>Лоз</v>
      </c>
      <c r="C1" s="127" t="str">
        <f>INDEX(РАСКЛАДУШКА!$B$120:$B$153,A1)</f>
        <v>Лозовская А.С.</v>
      </c>
      <c r="G1" s="126">
        <v>2</v>
      </c>
      <c r="H1" s="128" t="str">
        <f>INDEX(РАСКЛАДУШКА!$C$120:$C$153,G1)</f>
        <v>ОГП</v>
      </c>
      <c r="I1" s="127" t="str">
        <f>INDEX(РАСКЛАДУШКА!$B$120:$B$153,G1)</f>
        <v>Орда Г.П.</v>
      </c>
      <c r="M1" s="126">
        <v>3</v>
      </c>
      <c r="N1" s="128" t="str">
        <f>INDEX(РАСКЛАДУШКА!$C$120:$C$153,M1)</f>
        <v>Сок</v>
      </c>
      <c r="O1" s="127" t="str">
        <f>INDEX(РАСКЛАДУШКА!$B$120:$B$153,M1)</f>
        <v>Сокол Н.В.</v>
      </c>
      <c r="FQ1" s="135"/>
      <c r="FS1" s="136"/>
      <c r="FW1" s="135"/>
      <c r="FY1" s="136"/>
      <c r="GC1" s="135"/>
      <c r="GE1" s="136"/>
      <c r="GH1" s="135"/>
      <c r="GJ1" s="136"/>
      <c r="GN1" s="135"/>
      <c r="GP1" s="136"/>
      <c r="GT1" s="135"/>
      <c r="GV1" s="136"/>
      <c r="GY1" s="135"/>
      <c r="HA1" s="136"/>
    </row>
    <row r="2" spans="1:209" s="130" customFormat="1" x14ac:dyDescent="0.25">
      <c r="A2" s="128"/>
      <c r="B2" s="129" t="str">
        <f>INDEX(РАСКЛАДУШКА!$B$120:$B$153,A1)</f>
        <v>Лозовская А.С.</v>
      </c>
      <c r="C2"/>
      <c r="D2"/>
      <c r="E2"/>
      <c r="G2" s="128"/>
      <c r="H2" s="129" t="str">
        <f>INDEX(РАСКЛАДУШКА!$B$120:$B$153,G1)</f>
        <v>Орда Г.П.</v>
      </c>
      <c r="I2"/>
      <c r="J2"/>
      <c r="K2"/>
      <c r="M2" s="128"/>
      <c r="N2" s="129" t="str">
        <f>INDEX(РАСКЛАДУШКА!$B$120:$B$153,M1)</f>
        <v>Сокол Н.В.</v>
      </c>
      <c r="O2"/>
      <c r="P2"/>
      <c r="Q2"/>
    </row>
    <row r="3" spans="1:209" x14ac:dyDescent="0.25">
      <c r="A3" s="128"/>
      <c r="B3" s="130" t="str">
        <f>"(часы сетки: "&amp;INDEX(РАСКЛАДУШКА!$AE$120:$AE$153,A1)&amp;")"</f>
        <v>(часы сетки: 20)</v>
      </c>
      <c r="C3"/>
      <c r="E3"/>
      <c r="F3" s="130"/>
      <c r="G3" s="128"/>
      <c r="H3" s="130" t="str">
        <f>"(часы сетки: "&amp;INDEX(РАСКЛАДУШКА!$AE$120:$AE$153,G1)&amp;")"</f>
        <v>(часы сетки: 18)</v>
      </c>
      <c r="I3"/>
      <c r="K3"/>
      <c r="L3" s="130"/>
      <c r="M3" s="128"/>
      <c r="N3" s="130" t="str">
        <f>"(часы сетки: "&amp;INDEX(РАСКЛАДУШКА!$AE$120:$AE$153,M1)&amp;")"</f>
        <v>(часы сетки: 19)</v>
      </c>
      <c r="O3"/>
      <c r="Q3"/>
      <c r="R3"/>
      <c r="T3"/>
      <c r="V3"/>
      <c r="Z3"/>
      <c r="AB3"/>
      <c r="AF3"/>
      <c r="AH3"/>
    </row>
    <row r="4" spans="1:209" x14ac:dyDescent="0.25">
      <c r="A4" s="128"/>
      <c r="B4" s="131" t="str">
        <f>IF(INDEX(РАСКЛАДУШКА!$E$120:$E$153,A1)="","","Классный руководитель "&amp;INDEX(РАСКЛАДУШКА!$E$120:$E$153,A1)&amp;" класса")</f>
        <v/>
      </c>
      <c r="C4"/>
      <c r="E4"/>
      <c r="G4" s="128"/>
      <c r="H4" s="131" t="str">
        <f>IF(INDEX(РАСКЛАДУШКА!$E$120:$E$153,G1)="","","Классный руководитель "&amp;INDEX(РАСКЛАДУШКА!$E$120:$E$153,G1)&amp;" класса")</f>
        <v>Классный руководитель 6В класса</v>
      </c>
      <c r="I4"/>
      <c r="K4"/>
      <c r="M4" s="128"/>
      <c r="N4" s="131" t="str">
        <f>IF(INDEX(РАСКЛАДУШКА!$E$120:$E$153,M1)="","","Классный руководитель "&amp;INDEX(РАСКЛАДУШКА!$E$120:$E$153,M1)&amp;" класса")</f>
        <v>Классный руководитель 6А класса</v>
      </c>
      <c r="O4"/>
      <c r="Q4"/>
      <c r="R4"/>
      <c r="T4"/>
      <c r="V4"/>
      <c r="Z4"/>
      <c r="AB4"/>
      <c r="AF4"/>
      <c r="AH4"/>
    </row>
    <row r="5" spans="1:209" s="134" customFormat="1" x14ac:dyDescent="0.25">
      <c r="A5" s="126"/>
      <c r="B5" s="132" t="s">
        <v>1</v>
      </c>
      <c r="C5" s="132" t="s">
        <v>147</v>
      </c>
      <c r="D5" s="132" t="s">
        <v>72</v>
      </c>
      <c r="E5" s="132" t="s">
        <v>256</v>
      </c>
      <c r="G5" s="126"/>
      <c r="H5" s="132" t="s">
        <v>1</v>
      </c>
      <c r="I5" s="132" t="s">
        <v>147</v>
      </c>
      <c r="J5" s="132" t="s">
        <v>72</v>
      </c>
      <c r="K5" s="132" t="s">
        <v>256</v>
      </c>
      <c r="M5" s="126"/>
      <c r="N5" s="132" t="s">
        <v>1</v>
      </c>
      <c r="O5" s="132" t="s">
        <v>147</v>
      </c>
      <c r="P5" s="132" t="s">
        <v>72</v>
      </c>
      <c r="Q5" s="132" t="s">
        <v>256</v>
      </c>
    </row>
    <row r="6" spans="1:209" x14ac:dyDescent="0.25">
      <c r="B6" s="2" t="s">
        <v>4</v>
      </c>
      <c r="C6" s="2"/>
      <c r="D6" s="2"/>
      <c r="E6" s="2"/>
      <c r="H6" s="2" t="s">
        <v>4</v>
      </c>
      <c r="I6" s="2"/>
      <c r="J6" s="2"/>
      <c r="K6" s="2"/>
      <c r="N6" s="2" t="s">
        <v>4</v>
      </c>
      <c r="O6" s="2"/>
      <c r="P6" s="2"/>
      <c r="Q6" s="2"/>
      <c r="R6"/>
      <c r="T6"/>
      <c r="V6"/>
      <c r="Z6"/>
      <c r="AB6"/>
      <c r="AF6"/>
      <c r="AH6"/>
    </row>
    <row r="7" spans="1:209" x14ac:dyDescent="0.25">
      <c r="A7" s="126">
        <v>1</v>
      </c>
      <c r="B7" s="37">
        <v>1</v>
      </c>
      <c r="C7" s="37" t="str">
        <f>INDEX(РАСКЛАДУШКА!$K$331:$AR$365,A7,MATCH(Руч!B$1,РАСКЛАДУШКА!$K$330:$AR$330,0))</f>
        <v>5В</v>
      </c>
      <c r="D7" s="27" t="str">
        <f>INDEX(РАСКЛАДУШКА!$K$372:$AR$406,A7,MATCH(Руч!B$1,РАСКЛАДУШКА!$K$371:$AR$371,0))</f>
        <v>Русская литература</v>
      </c>
      <c r="E7" s="29" t="e">
        <f>INDEX(РАСКЛАДУШКА!$J$412:$AO$446,A7,MATCH(Руч!B$1,РАСКЛАДУШКА!$J$411:$AO$411,0))</f>
        <v>#N/A</v>
      </c>
      <c r="G7" s="126">
        <v>1</v>
      </c>
      <c r="H7" s="37">
        <v>1</v>
      </c>
      <c r="I7" s="37" t="str">
        <f>INDEX(РАСКЛАДУШКА!$K$331:$AR$365,G7,MATCH(H$1,РАСКЛАДУШКА!$K$330:$AR$330,0))</f>
        <v>8В</v>
      </c>
      <c r="J7" s="27" t="str">
        <f>INDEX(РАСКЛАДУШКА!$K$372:$AR$406,G7,MATCH(H$1,РАСКЛАДУШКА!$K$371:$AR$371,0))</f>
        <v>Русская литература</v>
      </c>
      <c r="K7" s="29" t="e">
        <f>INDEX(РАСКЛАДУШКА!$J$412:$AO$446,G7,MATCH(H$1,РАСКЛАДУШКА!$J$411:$AO$411,0))</f>
        <v>#N/A</v>
      </c>
      <c r="M7" s="126">
        <v>1</v>
      </c>
      <c r="N7" s="37">
        <v>1</v>
      </c>
      <c r="O7" s="37" t="str">
        <f>INDEX(РАСКЛАДУШКА!$K$331:$AR$365,M7,MATCH(N$1,РАСКЛАДУШКА!$K$330:$AR$330,0))</f>
        <v>6А</v>
      </c>
      <c r="P7" s="27" t="str">
        <f>INDEX(РАСКЛАДУШКА!$K$372:$AR$406,M7,MATCH(N$1,РАСКЛАДУШКА!$K$371:$AR$371,0))</f>
        <v>Русская литература</v>
      </c>
      <c r="Q7" s="29" t="e">
        <f>INDEX(РАСКЛАДУШКА!$J$412:$AO$446,M7,MATCH(N$1,РАСКЛАДУШКА!$J$411:$AO$411,0))</f>
        <v>#N/A</v>
      </c>
      <c r="R7"/>
      <c r="T7"/>
      <c r="V7"/>
      <c r="Z7"/>
      <c r="AB7"/>
      <c r="AF7"/>
      <c r="AH7"/>
    </row>
    <row r="8" spans="1:209" x14ac:dyDescent="0.25">
      <c r="A8" s="126">
        <v>2</v>
      </c>
      <c r="B8" s="37">
        <v>2</v>
      </c>
      <c r="C8" s="37" t="str">
        <f>INDEX(РАСКЛАДУШКА!$K$331:$AR$365,A8,MATCH(Руч!B$1,РАСКЛАДУШКА!$K$330:$AR$330,0))</f>
        <v>5В</v>
      </c>
      <c r="D8" s="27" t="str">
        <f>INDEX(РАСКЛАДУШКА!$K$372:$AR$406,A8,MATCH(Руч!B$1,РАСКЛАДУШКА!$K$371:$AR$371,0))</f>
        <v>Русский язык</v>
      </c>
      <c r="E8" s="29" t="e">
        <f>INDEX(РАСКЛАДУШКА!$J$412:$AO$446,A8,MATCH(Руч!B$1,РАСКЛАДУШКА!$J$411:$AO$411,0))</f>
        <v>#N/A</v>
      </c>
      <c r="G8" s="126">
        <v>2</v>
      </c>
      <c r="H8" s="37">
        <v>2</v>
      </c>
      <c r="I8" s="37" t="str">
        <f>INDEX(РАСКЛАДУШКА!$K$331:$AR$365,G8,MATCH(H$1,РАСКЛАДУШКА!$K$330:$AR$330,0))</f>
        <v>8В</v>
      </c>
      <c r="J8" s="27" t="str">
        <f>INDEX(РАСКЛАДУШКА!$K$372:$AR$406,G8,MATCH(H$1,РАСКЛАДУШКА!$K$371:$AR$371,0))</f>
        <v>Русский язык</v>
      </c>
      <c r="K8" s="29" t="e">
        <f>INDEX(РАСКЛАДУШКА!$J$412:$AO$446,G8,MATCH(H$1,РАСКЛАДУШКА!$J$411:$AO$411,0))</f>
        <v>#N/A</v>
      </c>
      <c r="M8" s="126">
        <v>2</v>
      </c>
      <c r="N8" s="37">
        <v>2</v>
      </c>
      <c r="O8" s="37" t="str">
        <f>INDEX(РАСКЛАДУШКА!$K$331:$AR$365,M8,MATCH(N$1,РАСКЛАДУШКА!$K$330:$AR$330,0))</f>
        <v>6А</v>
      </c>
      <c r="P8" s="27" t="str">
        <f>INDEX(РАСКЛАДУШКА!$K$372:$AR$406,M8,MATCH(N$1,РАСКЛАДУШКА!$K$371:$AR$371,0))</f>
        <v>Русский язык</v>
      </c>
      <c r="Q8" s="29" t="e">
        <f>INDEX(РАСКЛАДУШКА!$J$412:$AO$446,M8,MATCH(N$1,РАСКЛАДУШКА!$J$411:$AO$411,0))</f>
        <v>#N/A</v>
      </c>
      <c r="R8"/>
      <c r="T8"/>
      <c r="V8"/>
      <c r="Z8"/>
      <c r="AB8"/>
      <c r="AF8"/>
      <c r="AH8"/>
    </row>
    <row r="9" spans="1:209" x14ac:dyDescent="0.25">
      <c r="A9" s="126">
        <v>3</v>
      </c>
      <c r="B9" s="37">
        <v>3</v>
      </c>
      <c r="C9" s="37" t="str">
        <f>INDEX(РАСКЛАДУШКА!$K$331:$AR$365,A9,MATCH(Руч!B$1,РАСКЛАДУШКА!$K$330:$AR$330,0))</f>
        <v>5Б</v>
      </c>
      <c r="D9" s="27" t="str">
        <f>INDEX(РАСКЛАДУШКА!$K$372:$AR$406,A9,MATCH(Руч!B$1,РАСКЛАДУШКА!$K$371:$AR$371,0))</f>
        <v>Русский язык</v>
      </c>
      <c r="E9" s="29" t="e">
        <f>INDEX(РАСКЛАДУШКА!$J$412:$AO$446,A9,MATCH(Руч!B$1,РАСКЛАДУШКА!$J$411:$AO$411,0))</f>
        <v>#N/A</v>
      </c>
      <c r="G9" s="126">
        <v>3</v>
      </c>
      <c r="H9" s="37">
        <v>3</v>
      </c>
      <c r="I9" s="37" t="str">
        <f>INDEX(РАСКЛАДУШКА!$K$331:$AR$365,G9,MATCH(H$1,РАСКЛАДУШКА!$K$330:$AR$330,0))</f>
        <v>6В</v>
      </c>
      <c r="J9" s="27" t="str">
        <f>INDEX(РАСКЛАДУШКА!$K$372:$AR$406,G9,MATCH(H$1,РАСКЛАДУШКА!$K$371:$AR$371,0))</f>
        <v>Русский язык</v>
      </c>
      <c r="K9" s="29" t="e">
        <f>INDEX(РАСКЛАДУШКА!$J$412:$AO$446,G9,MATCH(H$1,РАСКЛАДУШКА!$J$411:$AO$411,0))</f>
        <v>#N/A</v>
      </c>
      <c r="M9" s="126">
        <v>3</v>
      </c>
      <c r="N9" s="37">
        <v>3</v>
      </c>
      <c r="O9" s="37" t="str">
        <f>INDEX(РАСКЛАДУШКА!$K$331:$AR$365,M9,MATCH(N$1,РАСКЛАДУШКА!$K$330:$AR$330,0))</f>
        <v>5А</v>
      </c>
      <c r="P9" s="27" t="str">
        <f>INDEX(РАСКЛАДУШКА!$K$372:$AR$406,M9,MATCH(N$1,РАСКЛАДУШКА!$K$371:$AR$371,0))</f>
        <v>Русская литература</v>
      </c>
      <c r="Q9" s="29" t="e">
        <f>INDEX(РАСКЛАДУШКА!$J$412:$AO$446,M9,MATCH(N$1,РАСКЛАДУШКА!$J$411:$AO$411,0))</f>
        <v>#N/A</v>
      </c>
      <c r="R9"/>
      <c r="T9"/>
      <c r="V9"/>
      <c r="Z9"/>
      <c r="AB9"/>
      <c r="AF9"/>
      <c r="AH9"/>
    </row>
    <row r="10" spans="1:209" x14ac:dyDescent="0.25">
      <c r="A10" s="126">
        <v>4</v>
      </c>
      <c r="B10" s="37">
        <v>4</v>
      </c>
      <c r="C10" s="37" t="str">
        <f>INDEX(РАСКЛАДУШКА!$K$331:$AR$365,A10,MATCH(Руч!B$1,РАСКЛАДУШКА!$K$330:$AR$330,0))</f>
        <v>5Б</v>
      </c>
      <c r="D10" s="27" t="str">
        <f>INDEX(РАСКЛАДУШКА!$K$372:$AR$406,A10,MATCH(Руч!B$1,РАСКЛАДУШКА!$K$371:$AR$371,0))</f>
        <v>Русская литература</v>
      </c>
      <c r="E10" s="29" t="e">
        <f>INDEX(РАСКЛАДУШКА!$J$412:$AO$446,A10,MATCH(Руч!B$1,РАСКЛАДУШКА!$J$411:$AO$411,0))</f>
        <v>#N/A</v>
      </c>
      <c r="G10" s="126">
        <v>4</v>
      </c>
      <c r="H10" s="37">
        <v>4</v>
      </c>
      <c r="I10" s="37" t="str">
        <f>INDEX(РАСКЛАДУШКА!$K$331:$AR$365,G10,MATCH(H$1,РАСКЛАДУШКА!$K$330:$AR$330,0))</f>
        <v>9А</v>
      </c>
      <c r="J10" s="27" t="str">
        <f>INDEX(РАСКЛАДУШКА!$K$372:$AR$406,G10,MATCH(H$1,РАСКЛАДУШКА!$K$371:$AR$371,0))</f>
        <v>Русский язык</v>
      </c>
      <c r="K10" s="29" t="e">
        <f>INDEX(РАСКЛАДУШКА!$J$412:$AO$446,G10,MATCH(H$1,РАСКЛАДУШКА!$J$411:$AO$411,0))</f>
        <v>#N/A</v>
      </c>
      <c r="M10" s="126">
        <v>4</v>
      </c>
      <c r="N10" s="37">
        <v>4</v>
      </c>
      <c r="O10" s="37" t="str">
        <f>INDEX(РАСКЛАДУШКА!$K$331:$AR$365,M10,MATCH(N$1,РАСКЛАДУШКА!$K$330:$AR$330,0))</f>
        <v>5А</v>
      </c>
      <c r="P10" s="27" t="str">
        <f>INDEX(РАСКЛАДУШКА!$K$372:$AR$406,M10,MATCH(N$1,РАСКЛАДУШКА!$K$371:$AR$371,0))</f>
        <v>Русский язык</v>
      </c>
      <c r="Q10" s="29" t="e">
        <f>INDEX(РАСКЛАДУШКА!$J$412:$AO$446,M10,MATCH(N$1,РАСКЛАДУШКА!$J$411:$AO$411,0))</f>
        <v>#N/A</v>
      </c>
      <c r="R10"/>
      <c r="T10"/>
      <c r="V10"/>
      <c r="Z10"/>
      <c r="AB10"/>
      <c r="AF10"/>
      <c r="AH10"/>
    </row>
    <row r="11" spans="1:209" x14ac:dyDescent="0.25">
      <c r="A11" s="126">
        <v>5</v>
      </c>
      <c r="B11" s="37">
        <v>5</v>
      </c>
      <c r="C11" s="37" t="str">
        <f>INDEX(РАСКЛАДУШКА!$K$331:$AR$365,A11,MATCH(Руч!B$1,РАСКЛАДУШКА!$K$330:$AR$330,0))</f>
        <v>8А</v>
      </c>
      <c r="D11" s="27" t="str">
        <f>INDEX(РАСКЛАДУШКА!$K$372:$AR$406,A11,MATCH(Руч!B$1,РАСКЛАДУШКА!$K$371:$AR$371,0))</f>
        <v>Русская литература</v>
      </c>
      <c r="E11" s="29" t="e">
        <f>INDEX(РАСКЛАДУШКА!$J$412:$AO$446,A11,MATCH(Руч!B$1,РАСКЛАДУШКА!$J$411:$AO$411,0))</f>
        <v>#N/A</v>
      </c>
      <c r="G11" s="126">
        <v>5</v>
      </c>
      <c r="H11" s="37">
        <v>5</v>
      </c>
      <c r="I11" s="37" t="str">
        <f>INDEX(РАСКЛАДУШКА!$K$331:$AR$365,G11,MATCH(H$1,РАСКЛАДУШКА!$K$330:$AR$330,0))</f>
        <v>9Б</v>
      </c>
      <c r="J11" s="27" t="str">
        <f>INDEX(РАСКЛАДУШКА!$K$372:$AR$406,G11,MATCH(H$1,РАСКЛАДУШКА!$K$371:$AR$371,0))</f>
        <v>Русский язык</v>
      </c>
      <c r="K11" s="29" t="e">
        <f>INDEX(РАСКЛАДУШКА!$J$412:$AO$446,G11,MATCH(H$1,РАСКЛАДУШКА!$J$411:$AO$411,0))</f>
        <v>#N/A</v>
      </c>
      <c r="M11" s="126">
        <v>5</v>
      </c>
      <c r="N11" s="37">
        <v>5</v>
      </c>
      <c r="O11" s="37" t="str">
        <f>INDEX(РАСКЛАДУШКА!$K$331:$AR$365,M11,MATCH(N$1,РАСКЛАДУШКА!$K$330:$AR$330,0))</f>
        <v>7Б</v>
      </c>
      <c r="P11" s="27" t="str">
        <f>INDEX(РАСКЛАДУШКА!$K$372:$AR$406,M11,MATCH(N$1,РАСКЛАДУШКА!$K$371:$AR$371,0))</f>
        <v>Русский язык</v>
      </c>
      <c r="Q11" s="29" t="e">
        <f>INDEX(РАСКЛАДУШКА!$J$412:$AO$446,M11,MATCH(N$1,РАСКЛАДУШКА!$J$411:$AO$411,0))</f>
        <v>#N/A</v>
      </c>
      <c r="R11"/>
      <c r="T11"/>
      <c r="V11"/>
      <c r="Z11"/>
      <c r="AB11"/>
      <c r="AF11"/>
      <c r="AH11"/>
    </row>
    <row r="12" spans="1:209" x14ac:dyDescent="0.25">
      <c r="A12" s="126">
        <v>6</v>
      </c>
      <c r="B12" s="37">
        <v>6</v>
      </c>
      <c r="C12" s="37" t="str">
        <f>INDEX(РАСКЛАДУШКА!$K$331:$AR$365,A12,MATCH(Руч!B$1,РАСКЛАДУШКА!$K$330:$AR$330,0))</f>
        <v>8А</v>
      </c>
      <c r="D12" s="27" t="str">
        <f>INDEX(РАСКЛАДУШКА!$K$372:$AR$406,A12,MATCH(Руч!B$1,РАСКЛАДУШКА!$K$371:$AR$371,0))</f>
        <v>Русский язык</v>
      </c>
      <c r="E12" s="29" t="e">
        <f>INDEX(РАСКЛАДУШКА!$J$412:$AO$446,A12,MATCH(Руч!B$1,РАСКЛАДУШКА!$J$411:$AO$411,0))</f>
        <v>#N/A</v>
      </c>
      <c r="G12" s="126">
        <v>6</v>
      </c>
      <c r="H12" s="37">
        <v>6</v>
      </c>
      <c r="I12" s="37" t="str">
        <f>INDEX(РАСКЛАДУШКА!$K$331:$AR$365,G12,MATCH(H$1,РАСКЛАДУШКА!$K$330:$AR$330,0))</f>
        <v>9А</v>
      </c>
      <c r="J12" s="27" t="str">
        <f>INDEX(РАСКЛАДУШКА!$K$372:$AR$406,G12,MATCH(H$1,РАСКЛАДУШКА!$K$371:$AR$371,0))</f>
        <v>Русская литература</v>
      </c>
      <c r="K12" s="29" t="e">
        <f>INDEX(РАСКЛАДУШКА!$J$412:$AO$446,G12,MATCH(H$1,РАСКЛАДУШКА!$J$411:$AO$411,0))</f>
        <v>#N/A</v>
      </c>
      <c r="M12" s="126">
        <v>6</v>
      </c>
      <c r="N12" s="37">
        <v>6</v>
      </c>
      <c r="O12" s="37" t="str">
        <f>INDEX(РАСКЛАДУШКА!$K$331:$AR$365,M12,MATCH(N$1,РАСКЛАДУШКА!$K$330:$AR$330,0))</f>
        <v/>
      </c>
      <c r="P12" s="27" t="str">
        <f>INDEX(РАСКЛАДУШКА!$K$372:$AR$406,M12,MATCH(N$1,РАСКЛАДУШКА!$K$371:$AR$371,0))</f>
        <v/>
      </c>
      <c r="Q12" s="29" t="e">
        <f>INDEX(РАСКЛАДУШКА!$J$412:$AO$446,M12,MATCH(N$1,РАСКЛАДУШКА!$J$411:$AO$411,0))</f>
        <v>#N/A</v>
      </c>
      <c r="R12"/>
      <c r="T12"/>
      <c r="V12"/>
      <c r="Z12"/>
      <c r="AB12"/>
      <c r="AF12"/>
      <c r="AH12"/>
    </row>
    <row r="13" spans="1:209" s="134" customFormat="1" x14ac:dyDescent="0.25">
      <c r="A13" s="126">
        <v>7</v>
      </c>
      <c r="B13" s="37">
        <v>7</v>
      </c>
      <c r="C13" s="37" t="str">
        <f>INDEX(РАСКЛАДУШКА!$K$331:$AR$365,A13,MATCH(Руч!B$1,РАСКЛАДУШКА!$K$330:$AR$330,0))</f>
        <v/>
      </c>
      <c r="D13" s="27" t="str">
        <f>INDEX(РАСКЛАДУШКА!$K$372:$AR$406,A13,MATCH(Руч!B$1,РАСКЛАДУШКА!$K$371:$AR$371,0))</f>
        <v/>
      </c>
      <c r="E13" s="29" t="e">
        <f>INDEX(РАСКЛАДУШКА!$J$412:$AO$446,A13,MATCH(Руч!B$1,РАСКЛАДУШКА!$J$411:$AO$411,0))</f>
        <v>#N/A</v>
      </c>
      <c r="G13" s="126">
        <v>7</v>
      </c>
      <c r="H13" s="37">
        <v>7</v>
      </c>
      <c r="I13" s="37" t="str">
        <f>INDEX(РАСКЛАДУШКА!$K$331:$AR$365,G13,MATCH(H$1,РАСКЛАДУШКА!$K$330:$AR$330,0))</f>
        <v/>
      </c>
      <c r="J13" s="27" t="str">
        <f>INDEX(РАСКЛАДУШКА!$K$372:$AR$406,G13,MATCH(H$1,РАСКЛАДУШКА!$K$371:$AR$371,0))</f>
        <v/>
      </c>
      <c r="K13" s="29" t="e">
        <f>INDEX(РАСКЛАДУШКА!$J$412:$AO$446,G13,MATCH(H$1,РАСКЛАДУШКА!$J$411:$AO$411,0))</f>
        <v>#N/A</v>
      </c>
      <c r="M13" s="126">
        <v>7</v>
      </c>
      <c r="N13" s="37">
        <v>7</v>
      </c>
      <c r="O13" s="37" t="str">
        <f>INDEX(РАСКЛАДУШКА!$K$331:$AR$365,M13,MATCH(N$1,РАСКЛАДУШКА!$K$330:$AR$330,0))</f>
        <v/>
      </c>
      <c r="P13" s="27" t="str">
        <f>INDEX(РАСКЛАДУШКА!$K$372:$AR$406,M13,MATCH(N$1,РАСКЛАДУШКА!$K$371:$AR$371,0))</f>
        <v/>
      </c>
      <c r="Q13" s="29" t="e">
        <f>INDEX(РАСКЛАДУШКА!$J$412:$AO$446,M13,MATCH(N$1,РАСКЛАДУШКА!$J$411:$AO$411,0))</f>
        <v>#N/A</v>
      </c>
      <c r="V13"/>
    </row>
    <row r="14" spans="1:209" x14ac:dyDescent="0.25">
      <c r="A14" s="128"/>
      <c r="B14" s="2" t="s">
        <v>5</v>
      </c>
      <c r="C14" s="2"/>
      <c r="D14" s="2"/>
      <c r="E14" s="2"/>
      <c r="G14" s="128"/>
      <c r="H14" s="2" t="s">
        <v>5</v>
      </c>
      <c r="I14" s="2"/>
      <c r="J14" s="2"/>
      <c r="K14" s="2"/>
      <c r="M14" s="128"/>
      <c r="N14" s="2" t="s">
        <v>5</v>
      </c>
      <c r="O14" s="2"/>
      <c r="P14" s="2"/>
      <c r="Q14" s="2"/>
      <c r="R14"/>
      <c r="T14"/>
      <c r="V14"/>
      <c r="Z14"/>
      <c r="AB14"/>
      <c r="AF14"/>
      <c r="AH14"/>
    </row>
    <row r="15" spans="1:209" x14ac:dyDescent="0.25">
      <c r="A15" s="126">
        <v>8</v>
      </c>
      <c r="B15" s="37">
        <v>1</v>
      </c>
      <c r="C15" s="37" t="str">
        <f>INDEX(РАСКЛАДУШКА!$K$331:$AR$365,A15,MATCH(Руч!B$1,РАСКЛАДУШКА!$K$330:$AR$330,0))</f>
        <v>10Б</v>
      </c>
      <c r="D15" s="27" t="str">
        <f>INDEX(РАСКЛАДУШКА!$K$372:$AR$406,A15,MATCH(Руч!B$1,РАСКЛАДУШКА!$K$371:$AR$371,0))</f>
        <v>Русская литература</v>
      </c>
      <c r="E15" s="29" t="e">
        <f>INDEX(РАСКЛАДУШКА!$J$412:$AO$446,A15,MATCH(Руч!B$1,РАСКЛАДУШКА!$J$411:$AO$411,0))</f>
        <v>#N/A</v>
      </c>
      <c r="G15" s="126">
        <v>8</v>
      </c>
      <c r="H15" s="37">
        <v>1</v>
      </c>
      <c r="I15" s="37" t="str">
        <f>INDEX(РАСКЛАДУШКА!$K$331:$AR$365,G15,MATCH(H$1,РАСКЛАДУШКА!$K$330:$AR$330,0))</f>
        <v>9Б</v>
      </c>
      <c r="J15" s="27" t="str">
        <f>INDEX(РАСКЛАДУШКА!$K$372:$AR$406,G15,MATCH(H$1,РАСКЛАДУШКА!$K$371:$AR$371,0))</f>
        <v>Русский язык</v>
      </c>
      <c r="K15" s="29" t="e">
        <f>INDEX(РАСКЛАДУШКА!$J$412:$AO$446,G15,MATCH(H$1,РАСКЛАДУШКА!$J$411:$AO$411,0))</f>
        <v>#N/A</v>
      </c>
      <c r="M15" s="126">
        <v>8</v>
      </c>
      <c r="N15" s="37">
        <v>1</v>
      </c>
      <c r="O15" s="37" t="str">
        <f>INDEX(РАСКЛАДУШКА!$K$331:$AR$365,M15,MATCH(N$1,РАСКЛАДУШКА!$K$330:$AR$330,0))</f>
        <v>7В</v>
      </c>
      <c r="P15" s="27" t="str">
        <f>INDEX(РАСКЛАДУШКА!$K$372:$AR$406,M15,MATCH(N$1,РАСКЛАДУШКА!$K$371:$AR$371,0))</f>
        <v>Русский язык</v>
      </c>
      <c r="Q15" s="29" t="e">
        <f>INDEX(РАСКЛАДУШКА!$J$412:$AO$446,M15,MATCH(N$1,РАСКЛАДУШКА!$J$411:$AO$411,0))</f>
        <v>#N/A</v>
      </c>
      <c r="R15"/>
      <c r="T15"/>
      <c r="V15"/>
      <c r="Z15"/>
      <c r="AB15"/>
      <c r="AF15"/>
      <c r="AH15"/>
    </row>
    <row r="16" spans="1:209" x14ac:dyDescent="0.25">
      <c r="A16" s="126">
        <v>9</v>
      </c>
      <c r="B16" s="37">
        <v>2</v>
      </c>
      <c r="C16" s="37" t="str">
        <f>INDEX(РАСКЛАДУШКА!$K$331:$AR$365,A16,MATCH(Руч!B$1,РАСКЛАДУШКА!$K$330:$AR$330,0))</f>
        <v>10Б</v>
      </c>
      <c r="D16" s="27" t="str">
        <f>INDEX(РАСКЛАДУШКА!$K$372:$AR$406,A16,MATCH(Руч!B$1,РАСКЛАДУШКА!$K$371:$AR$371,0))</f>
        <v>Русский язык</v>
      </c>
      <c r="E16" s="29" t="e">
        <f>INDEX(РАСКЛАДУШКА!$J$412:$AO$446,A16,MATCH(Руч!B$1,РАСКЛАДУШКА!$J$411:$AO$411,0))</f>
        <v>#N/A</v>
      </c>
      <c r="G16" s="126">
        <v>9</v>
      </c>
      <c r="H16" s="37">
        <v>2</v>
      </c>
      <c r="I16" s="37" t="str">
        <f>INDEX(РАСКЛАДУШКА!$K$331:$AR$365,G16,MATCH(H$1,РАСКЛАДУШКА!$K$330:$AR$330,0))</f>
        <v>9Б</v>
      </c>
      <c r="J16" s="27" t="str">
        <f>INDEX(РАСКЛАДУШКА!$K$372:$AR$406,G16,MATCH(H$1,РАСКЛАДУШКА!$K$371:$AR$371,0))</f>
        <v>Русская литература</v>
      </c>
      <c r="K16" s="29" t="e">
        <f>INDEX(РАСКЛАДУШКА!$J$412:$AO$446,G16,MATCH(H$1,РАСКЛАДУШКА!$J$411:$AO$411,0))</f>
        <v>#N/A</v>
      </c>
      <c r="M16" s="126">
        <v>9</v>
      </c>
      <c r="N16" s="37">
        <v>2</v>
      </c>
      <c r="O16" s="37" t="str">
        <f>INDEX(РАСКЛАДУШКА!$K$331:$AR$365,M16,MATCH(N$1,РАСКЛАДУШКА!$K$330:$AR$330,0))</f>
        <v>7В</v>
      </c>
      <c r="P16" s="27" t="str">
        <f>INDEX(РАСКЛАДУШКА!$K$372:$AR$406,M16,MATCH(N$1,РАСКЛАДУШКА!$K$371:$AR$371,0))</f>
        <v>Русская литература</v>
      </c>
      <c r="Q16" s="29" t="e">
        <f>INDEX(РАСКЛАДУШКА!$J$412:$AO$446,M16,MATCH(N$1,РАСКЛАДУШКА!$J$411:$AO$411,0))</f>
        <v>#N/A</v>
      </c>
      <c r="R16"/>
      <c r="T16"/>
      <c r="V16"/>
      <c r="Z16"/>
      <c r="AB16"/>
      <c r="AF16"/>
      <c r="AH16"/>
    </row>
    <row r="17" spans="1:34" x14ac:dyDescent="0.25">
      <c r="A17" s="126">
        <v>10</v>
      </c>
      <c r="B17" s="37">
        <v>3</v>
      </c>
      <c r="C17" s="37" t="str">
        <f>INDEX(РАСКЛАДУШКА!$K$331:$AR$365,A17,MATCH(Руч!B$1,РАСКЛАДУШКА!$K$330:$AR$330,0))</f>
        <v/>
      </c>
      <c r="D17" s="27" t="str">
        <f>INDEX(РАСКЛАДУШКА!$K$372:$AR$406,A17,MATCH(Руч!B$1,РАСКЛАДУШКА!$K$371:$AR$371,0))</f>
        <v/>
      </c>
      <c r="E17" s="29" t="e">
        <f>INDEX(РАСКЛАДУШКА!$J$412:$AO$446,A17,MATCH(Руч!B$1,РАСКЛАДУШКА!$J$411:$AO$411,0))</f>
        <v>#N/A</v>
      </c>
      <c r="G17" s="126">
        <v>10</v>
      </c>
      <c r="H17" s="37">
        <v>3</v>
      </c>
      <c r="I17" s="37" t="str">
        <f>INDEX(РАСКЛАДУШКА!$K$331:$AR$365,G17,MATCH(H$1,РАСКЛАДУШКА!$K$330:$AR$330,0))</f>
        <v>6В</v>
      </c>
      <c r="J17" s="27" t="str">
        <f>INDEX(РАСКЛАДУШКА!$K$372:$AR$406,G17,MATCH(H$1,РАСКЛАДУШКА!$K$371:$AR$371,0))</f>
        <v>Русский язык</v>
      </c>
      <c r="K17" s="29" t="e">
        <f>INDEX(РАСКЛАДУШКА!$J$412:$AO$446,G17,MATCH(H$1,РАСКЛАДУШКА!$J$411:$AO$411,0))</f>
        <v>#N/A</v>
      </c>
      <c r="M17" s="126">
        <v>10</v>
      </c>
      <c r="N17" s="37">
        <v>3</v>
      </c>
      <c r="O17" s="37" t="str">
        <f>INDEX(РАСКЛАДУШКА!$K$331:$AR$365,M17,MATCH(N$1,РАСКЛАДУШКА!$K$330:$AR$330,0))</f>
        <v>7Б</v>
      </c>
      <c r="P17" s="27" t="str">
        <f>INDEX(РАСКЛАДУШКА!$K$372:$AR$406,M17,MATCH(N$1,РАСКЛАДУШКА!$K$371:$AR$371,0))</f>
        <v>Русский язык</v>
      </c>
      <c r="Q17" s="29" t="e">
        <f>INDEX(РАСКЛАДУШКА!$J$412:$AO$446,M17,MATCH(N$1,РАСКЛАДУШКА!$J$411:$AO$411,0))</f>
        <v>#N/A</v>
      </c>
      <c r="R17"/>
      <c r="T17"/>
      <c r="V17"/>
      <c r="Z17"/>
      <c r="AB17"/>
      <c r="AF17"/>
      <c r="AH17"/>
    </row>
    <row r="18" spans="1:34" x14ac:dyDescent="0.25">
      <c r="A18" s="126">
        <v>11</v>
      </c>
      <c r="B18" s="37">
        <v>4</v>
      </c>
      <c r="C18" s="37" t="str">
        <f>INDEX(РАСКЛАДУШКА!$K$331:$AR$365,A18,MATCH(Руч!B$1,РАСКЛАДУШКА!$K$330:$AR$330,0))</f>
        <v/>
      </c>
      <c r="D18" s="27" t="str">
        <f>INDEX(РАСКЛАДУШКА!$K$372:$AR$406,A18,MATCH(Руч!B$1,РАСКЛАДУШКА!$K$371:$AR$371,0))</f>
        <v/>
      </c>
      <c r="E18" s="29" t="e">
        <f>INDEX(РАСКЛАДУШКА!$J$412:$AO$446,A18,MATCH(Руч!B$1,РАСКЛАДУШКА!$J$411:$AO$411,0))</f>
        <v>#N/A</v>
      </c>
      <c r="G18" s="126">
        <v>11</v>
      </c>
      <c r="H18" s="37">
        <v>4</v>
      </c>
      <c r="I18" s="37" t="str">
        <f>INDEX(РАСКЛАДУШКА!$K$331:$AR$365,G18,MATCH(H$1,РАСКЛАДУШКА!$K$330:$AR$330,0))</f>
        <v/>
      </c>
      <c r="J18" s="27" t="str">
        <f>INDEX(РАСКЛАДУШКА!$K$372:$AR$406,G18,MATCH(H$1,РАСКЛАДУШКА!$K$371:$AR$371,0))</f>
        <v/>
      </c>
      <c r="K18" s="29" t="e">
        <f>INDEX(РАСКЛАДУШКА!$J$412:$AO$446,G18,MATCH(H$1,РАСКЛАДУШКА!$J$411:$AO$411,0))</f>
        <v>#N/A</v>
      </c>
      <c r="M18" s="126">
        <v>11</v>
      </c>
      <c r="N18" s="37">
        <v>4</v>
      </c>
      <c r="O18" s="37" t="str">
        <f>INDEX(РАСКЛАДУШКА!$K$331:$AR$365,M18,MATCH(N$1,РАСКЛАДУШКА!$K$330:$AR$330,0))</f>
        <v>7Б</v>
      </c>
      <c r="P18" s="27" t="str">
        <f>INDEX(РАСКЛАДУШКА!$K$372:$AR$406,M18,MATCH(N$1,РАСКЛАДУШКА!$K$371:$AR$371,0))</f>
        <v>Русская литература</v>
      </c>
      <c r="Q18" s="29" t="e">
        <f>INDEX(РАСКЛАДУШКА!$J$412:$AO$446,M18,MATCH(N$1,РАСКЛАДУШКА!$J$411:$AO$411,0))</f>
        <v>#N/A</v>
      </c>
      <c r="R18"/>
      <c r="T18"/>
      <c r="V18"/>
      <c r="Z18"/>
      <c r="AB18"/>
      <c r="AF18"/>
      <c r="AH18"/>
    </row>
    <row r="19" spans="1:34" x14ac:dyDescent="0.25">
      <c r="A19" s="126">
        <v>12</v>
      </c>
      <c r="B19" s="37">
        <v>5</v>
      </c>
      <c r="C19" s="37" t="str">
        <f>INDEX(РАСКЛАДУШКА!$K$331:$AR$365,A19,MATCH(Руч!B$1,РАСКЛАДУШКА!$K$330:$AR$330,0))</f>
        <v>8А</v>
      </c>
      <c r="D19" s="27" t="str">
        <f>INDEX(РАСКЛАДУШКА!$K$372:$AR$406,A19,MATCH(Руч!B$1,РАСКЛАДУШКА!$K$371:$AR$371,0))</f>
        <v>Русский язык</v>
      </c>
      <c r="E19" s="29" t="e">
        <f>INDEX(РАСКЛАДУШКА!$J$412:$AO$446,A19,MATCH(Руч!B$1,РАСКЛАДУШКА!$J$411:$AO$411,0))</f>
        <v>#N/A</v>
      </c>
      <c r="G19" s="126">
        <v>12</v>
      </c>
      <c r="H19" s="37">
        <v>5</v>
      </c>
      <c r="I19" s="37" t="str">
        <f>INDEX(РАСКЛАДУШКА!$K$331:$AR$365,G19,MATCH(H$1,РАСКЛАДУШКА!$K$330:$AR$330,0))</f>
        <v/>
      </c>
      <c r="J19" s="27" t="str">
        <f>INDEX(РАСКЛАДУШКА!$K$372:$AR$406,G19,MATCH(H$1,РАСКЛАДУШКА!$K$371:$AR$371,0))</f>
        <v/>
      </c>
      <c r="K19" s="29" t="e">
        <f>INDEX(РАСКЛАДУШКА!$J$412:$AO$446,G19,MATCH(H$1,РАСКЛАДУШКА!$J$411:$AO$411,0))</f>
        <v>#N/A</v>
      </c>
      <c r="M19" s="126">
        <v>12</v>
      </c>
      <c r="N19" s="37">
        <v>5</v>
      </c>
      <c r="O19" s="37" t="str">
        <f>INDEX(РАСКЛАДУШКА!$K$331:$AR$365,M19,MATCH(N$1,РАСКЛАДУШКА!$K$330:$AR$330,0))</f>
        <v>7А</v>
      </c>
      <c r="P19" s="27" t="str">
        <f>INDEX(РАСКЛАДУШКА!$K$372:$AR$406,M19,MATCH(N$1,РАСКЛАДУШКА!$K$371:$AR$371,0))</f>
        <v>Русский язык</v>
      </c>
      <c r="Q19" s="29" t="e">
        <f>INDEX(РАСКЛАДУШКА!$J$412:$AO$446,M19,MATCH(N$1,РАСКЛАДУШКА!$J$411:$AO$411,0))</f>
        <v>#N/A</v>
      </c>
      <c r="R19"/>
      <c r="T19"/>
      <c r="V19"/>
      <c r="Z19"/>
      <c r="AB19"/>
      <c r="AF19"/>
      <c r="AH19"/>
    </row>
    <row r="20" spans="1:34" x14ac:dyDescent="0.25">
      <c r="A20" s="126">
        <v>13</v>
      </c>
      <c r="B20" s="37">
        <v>6</v>
      </c>
      <c r="C20" s="37" t="str">
        <f>INDEX(РАСКЛАДУШКА!$K$331:$AR$365,A20,MATCH(Руч!B$1,РАСКЛАДУШКА!$K$330:$AR$330,0))</f>
        <v/>
      </c>
      <c r="D20" s="27" t="str">
        <f>INDEX(РАСКЛАДУШКА!$K$372:$AR$406,A20,MATCH(Руч!B$1,РАСКЛАДУШКА!$K$371:$AR$371,0))</f>
        <v/>
      </c>
      <c r="E20" s="29" t="e">
        <f>INDEX(РАСКЛАДУШКА!$J$412:$AO$446,A20,MATCH(Руч!B$1,РАСКЛАДУШКА!$J$411:$AO$411,0))</f>
        <v>#N/A</v>
      </c>
      <c r="G20" s="126">
        <v>13</v>
      </c>
      <c r="H20" s="37">
        <v>6</v>
      </c>
      <c r="I20" s="37" t="str">
        <f>INDEX(РАСКЛАДУШКА!$K$331:$AR$365,G20,MATCH(H$1,РАСКЛАДУШКА!$K$330:$AR$330,0))</f>
        <v>8В</v>
      </c>
      <c r="J20" s="27" t="str">
        <f>INDEX(РАСКЛАДУШКА!$K$372:$AR$406,G20,MATCH(H$1,РАСКЛАДУШКА!$K$371:$AR$371,0))</f>
        <v>Русская литература</v>
      </c>
      <c r="K20" s="29" t="e">
        <f>INDEX(РАСКЛАДУШКА!$J$412:$AO$446,G20,MATCH(H$1,РАСКЛАДУШКА!$J$411:$AO$411,0))</f>
        <v>#N/A</v>
      </c>
      <c r="M20" s="126">
        <v>13</v>
      </c>
      <c r="N20" s="37">
        <v>6</v>
      </c>
      <c r="O20" s="37" t="str">
        <f>INDEX(РАСКЛАДУШКА!$K$331:$AR$365,M20,MATCH(N$1,РАСКЛАДУШКА!$K$330:$AR$330,0))</f>
        <v>7А</v>
      </c>
      <c r="P20" s="27" t="str">
        <f>INDEX(РАСКЛАДУШКА!$K$372:$AR$406,M20,MATCH(N$1,РАСКЛАДУШКА!$K$371:$AR$371,0))</f>
        <v>Русская литература</v>
      </c>
      <c r="Q20" s="29" t="e">
        <f>INDEX(РАСКЛАДУШКА!$J$412:$AO$446,M20,MATCH(N$1,РАСКЛАДУШКА!$J$411:$AO$411,0))</f>
        <v>#N/A</v>
      </c>
      <c r="R20"/>
      <c r="T20"/>
      <c r="V20"/>
      <c r="Z20"/>
      <c r="AB20"/>
      <c r="AF20"/>
      <c r="AH20"/>
    </row>
    <row r="21" spans="1:34" s="134" customFormat="1" x14ac:dyDescent="0.25">
      <c r="A21" s="126">
        <v>14</v>
      </c>
      <c r="B21" s="37">
        <v>7</v>
      </c>
      <c r="C21" s="37" t="str">
        <f>INDEX(РАСКЛАДУШКА!$K$331:$AR$365,A21,MATCH(Руч!B$1,РАСКЛАДУШКА!$K$330:$AR$330,0))</f>
        <v/>
      </c>
      <c r="D21" s="27" t="str">
        <f>INDEX(РАСКЛАДУШКА!$K$372:$AR$406,A21,MATCH(Руч!B$1,РАСКЛАДУШКА!$K$371:$AR$371,0))</f>
        <v/>
      </c>
      <c r="E21" s="29" t="e">
        <f>INDEX(РАСКЛАДУШКА!$J$412:$AO$446,A21,MATCH(Руч!B$1,РАСКЛАДУШКА!$J$411:$AO$411,0))</f>
        <v>#N/A</v>
      </c>
      <c r="G21" s="126">
        <v>14</v>
      </c>
      <c r="H21" s="37">
        <v>7</v>
      </c>
      <c r="I21" s="37" t="str">
        <f>INDEX(РАСКЛАДУШКА!$K$331:$AR$365,G21,MATCH(H$1,РАСКЛАДУШКА!$K$330:$AR$330,0))</f>
        <v/>
      </c>
      <c r="J21" s="27" t="str">
        <f>INDEX(РАСКЛАДУШКА!$K$372:$AR$406,G21,MATCH(H$1,РАСКЛАДУШКА!$K$371:$AR$371,0))</f>
        <v/>
      </c>
      <c r="K21" s="29" t="e">
        <f>INDEX(РАСКЛАДУШКА!$J$412:$AO$446,G21,MATCH(H$1,РАСКЛАДУШКА!$J$411:$AO$411,0))</f>
        <v>#N/A</v>
      </c>
      <c r="M21" s="126">
        <v>14</v>
      </c>
      <c r="N21" s="37">
        <v>7</v>
      </c>
      <c r="O21" s="37" t="str">
        <f>INDEX(РАСКЛАДУШКА!$K$331:$AR$365,M21,MATCH(N$1,РАСКЛАДУШКА!$K$330:$AR$330,0))</f>
        <v/>
      </c>
      <c r="P21" s="27" t="str">
        <f>INDEX(РАСКЛАДУШКА!$K$372:$AR$406,M21,MATCH(N$1,РАСКЛАДУШКА!$K$371:$AR$371,0))</f>
        <v/>
      </c>
      <c r="Q21" s="29" t="e">
        <f>INDEX(РАСКЛАДУШКА!$J$412:$AO$446,M21,MATCH(N$1,РАСКЛАДУШКА!$J$411:$AO$411,0))</f>
        <v>#N/A</v>
      </c>
      <c r="V21"/>
    </row>
    <row r="22" spans="1:34" x14ac:dyDescent="0.25">
      <c r="A22" s="128"/>
      <c r="B22" s="2" t="s">
        <v>6</v>
      </c>
      <c r="C22" s="2"/>
      <c r="D22" s="2"/>
      <c r="E22" s="2"/>
      <c r="G22" s="128"/>
      <c r="H22" s="2" t="s">
        <v>6</v>
      </c>
      <c r="I22" s="2"/>
      <c r="J22" s="2"/>
      <c r="K22" s="2"/>
      <c r="M22" s="128"/>
      <c r="N22" s="2" t="s">
        <v>6</v>
      </c>
      <c r="O22" s="2"/>
      <c r="P22" s="2"/>
      <c r="Q22" s="2"/>
      <c r="R22"/>
      <c r="T22"/>
      <c r="V22"/>
      <c r="Z22"/>
      <c r="AB22"/>
      <c r="AF22"/>
      <c r="AH22"/>
    </row>
    <row r="23" spans="1:34" x14ac:dyDescent="0.25">
      <c r="A23" s="126">
        <v>15</v>
      </c>
      <c r="B23" s="37">
        <v>1</v>
      </c>
      <c r="C23" s="37" t="str">
        <f>INDEX(РАСКЛАДУШКА!$K$331:$AR$365,A23,MATCH(Руч!B$1,РАСКЛАДУШКА!$K$330:$AR$330,0))</f>
        <v>5В</v>
      </c>
      <c r="D23" s="27" t="str">
        <f>INDEX(РАСКЛАДУШКА!$K$372:$AR$406,A23,MATCH(Руч!B$1,РАСКЛАДУШКА!$K$371:$AR$371,0))</f>
        <v>Русский язык</v>
      </c>
      <c r="E23" s="29" t="e">
        <f>INDEX(РАСКЛАДУШКА!$J$412:$AO$446,A23,MATCH(Руч!B$1,РАСКЛАДУШКА!$J$411:$AO$411,0))</f>
        <v>#N/A</v>
      </c>
      <c r="G23" s="126">
        <v>15</v>
      </c>
      <c r="H23" s="37">
        <v>1</v>
      </c>
      <c r="I23" s="37" t="str">
        <f>INDEX(РАСКЛАДУШКА!$K$331:$AR$365,G23,MATCH(H$1,РАСКЛАДУШКА!$K$330:$AR$330,0))</f>
        <v>9А</v>
      </c>
      <c r="J23" s="27" t="str">
        <f>INDEX(РАСКЛАДУШКА!$K$372:$AR$406,G23,MATCH(H$1,РАСКЛАДУШКА!$K$371:$AR$371,0))</f>
        <v>Русский язык</v>
      </c>
      <c r="K23" s="29" t="e">
        <f>INDEX(РАСКЛАДУШКА!$J$412:$AO$446,G23,MATCH(H$1,РАСКЛАДУШКА!$J$411:$AO$411,0))</f>
        <v>#N/A</v>
      </c>
      <c r="M23" s="126">
        <v>15</v>
      </c>
      <c r="N23" s="37">
        <v>1</v>
      </c>
      <c r="O23" s="37" t="str">
        <f>INDEX(РАСКЛАДУШКА!$K$331:$AR$365,M23,MATCH(N$1,РАСКЛАДУШКА!$K$330:$AR$330,0))</f>
        <v>6А</v>
      </c>
      <c r="P23" s="27" t="str">
        <f>INDEX(РАСКЛАДУШКА!$K$372:$AR$406,M23,MATCH(N$1,РАСКЛАДУШКА!$K$371:$AR$371,0))</f>
        <v>Русский язык</v>
      </c>
      <c r="Q23" s="29" t="e">
        <f>INDEX(РАСКЛАДУШКА!$J$412:$AO$446,M23,MATCH(N$1,РАСКЛАДУШКА!$J$411:$AO$411,0))</f>
        <v>#N/A</v>
      </c>
      <c r="R23"/>
      <c r="T23"/>
      <c r="V23"/>
      <c r="Z23"/>
      <c r="AB23"/>
      <c r="AF23"/>
      <c r="AH23"/>
    </row>
    <row r="24" spans="1:34" x14ac:dyDescent="0.25">
      <c r="A24" s="126">
        <v>16</v>
      </c>
      <c r="B24" s="37">
        <v>2</v>
      </c>
      <c r="C24" s="37" t="str">
        <f>INDEX(РАСКЛАДУШКА!$K$331:$AR$365,A24,MATCH(Руч!B$1,РАСКЛАДУШКА!$K$330:$AR$330,0))</f>
        <v>5В</v>
      </c>
      <c r="D24" s="27" t="str">
        <f>INDEX(РАСКЛАДУШКА!$K$372:$AR$406,A24,MATCH(Руч!B$1,РАСКЛАДУШКА!$K$371:$AR$371,0))</f>
        <v>Русская литература</v>
      </c>
      <c r="E24" s="29" t="e">
        <f>INDEX(РАСКЛАДУШКА!$J$412:$AO$446,A24,MATCH(Руч!B$1,РАСКЛАДУШКА!$J$411:$AO$411,0))</f>
        <v>#N/A</v>
      </c>
      <c r="G24" s="126">
        <v>16</v>
      </c>
      <c r="H24" s="37">
        <v>2</v>
      </c>
      <c r="I24" s="37" t="str">
        <f>INDEX(РАСКЛАДУШКА!$K$331:$AR$365,G24,MATCH(H$1,РАСКЛАДУШКА!$K$330:$AR$330,0))</f>
        <v>11А</v>
      </c>
      <c r="J24" s="27" t="str">
        <f>INDEX(РАСКЛАДУШКА!$K$372:$AR$406,G24,MATCH(H$1,РАСКЛАДУШКА!$K$371:$AR$371,0))</f>
        <v>Русский язык</v>
      </c>
      <c r="K24" s="29" t="e">
        <f>INDEX(РАСКЛАДУШКА!$J$412:$AO$446,G24,MATCH(H$1,РАСКЛАДУШКА!$J$411:$AO$411,0))</f>
        <v>#N/A</v>
      </c>
      <c r="M24" s="126">
        <v>16</v>
      </c>
      <c r="N24" s="37">
        <v>2</v>
      </c>
      <c r="O24" s="37" t="str">
        <f>INDEX(РАСКЛАДУШКА!$K$331:$AR$365,M24,MATCH(N$1,РАСКЛАДУШКА!$K$330:$AR$330,0))</f>
        <v>5А</v>
      </c>
      <c r="P24" s="27" t="str">
        <f>INDEX(РАСКЛАДУШКА!$K$372:$AR$406,M24,MATCH(N$1,РАСКЛАДУШКА!$K$371:$AR$371,0))</f>
        <v>Русский язык</v>
      </c>
      <c r="Q24" s="29" t="e">
        <f>INDEX(РАСКЛАДУШКА!$J$412:$AO$446,M24,MATCH(N$1,РАСКЛАДУШКА!$J$411:$AO$411,0))</f>
        <v>#N/A</v>
      </c>
      <c r="R24"/>
      <c r="T24"/>
      <c r="V24"/>
      <c r="Z24"/>
      <c r="AB24"/>
      <c r="AF24"/>
      <c r="AH24"/>
    </row>
    <row r="25" spans="1:34" x14ac:dyDescent="0.25">
      <c r="A25" s="126">
        <v>17</v>
      </c>
      <c r="B25" s="37">
        <v>3</v>
      </c>
      <c r="C25" s="37" t="str">
        <f>INDEX(РАСКЛАДУШКА!$K$331:$AR$365,A25,MATCH(Руч!B$1,РАСКЛАДУШКА!$K$330:$AR$330,0))</f>
        <v>10А</v>
      </c>
      <c r="D25" s="27" t="str">
        <f>INDEX(РАСКЛАДУШКА!$K$372:$AR$406,A25,MATCH(Руч!B$1,РАСКЛАДУШКА!$K$371:$AR$371,0))</f>
        <v>Русский язык</v>
      </c>
      <c r="E25" s="29" t="e">
        <f>INDEX(РАСКЛАДУШКА!$J$412:$AO$446,A25,MATCH(Руч!B$1,РАСКЛАДУШКА!$J$411:$AO$411,0))</f>
        <v>#N/A</v>
      </c>
      <c r="G25" s="126">
        <v>17</v>
      </c>
      <c r="H25" s="37">
        <v>3</v>
      </c>
      <c r="I25" s="37" t="str">
        <f>INDEX(РАСКЛАДУШКА!$K$331:$AR$365,G25,MATCH(H$1,РАСКЛАДУШКА!$K$330:$AR$330,0))</f>
        <v>11А</v>
      </c>
      <c r="J25" s="27" t="str">
        <f>INDEX(РАСКЛАДУШКА!$K$372:$AR$406,G25,MATCH(H$1,РАСКЛАДУШКА!$K$371:$AR$371,0))</f>
        <v>Русская литература</v>
      </c>
      <c r="K25" s="29" t="e">
        <f>INDEX(РАСКЛАДУШКА!$J$412:$AO$446,G25,MATCH(H$1,РАСКЛАДУШКА!$J$411:$AO$411,0))</f>
        <v>#N/A</v>
      </c>
      <c r="M25" s="126">
        <v>17</v>
      </c>
      <c r="N25" s="37">
        <v>3</v>
      </c>
      <c r="O25" s="37" t="str">
        <f>INDEX(РАСКЛАДУШКА!$K$331:$AR$365,M25,MATCH(N$1,РАСКЛАДУШКА!$K$330:$AR$330,0))</f>
        <v>5А</v>
      </c>
      <c r="P25" s="27" t="str">
        <f>INDEX(РАСКЛАДУШКА!$K$372:$AR$406,M25,MATCH(N$1,РАСКЛАДУШКА!$K$371:$AR$371,0))</f>
        <v>Русская литература</v>
      </c>
      <c r="Q25" s="29" t="e">
        <f>INDEX(РАСКЛАДУШКА!$J$412:$AO$446,M25,MATCH(N$1,РАСКЛАДУШКА!$J$411:$AO$411,0))</f>
        <v>#N/A</v>
      </c>
      <c r="R25"/>
      <c r="T25"/>
      <c r="V25"/>
      <c r="Z25"/>
      <c r="AB25"/>
      <c r="AF25"/>
      <c r="AH25"/>
    </row>
    <row r="26" spans="1:34" x14ac:dyDescent="0.25">
      <c r="A26" s="126">
        <v>18</v>
      </c>
      <c r="B26" s="37">
        <v>4</v>
      </c>
      <c r="C26" s="37" t="str">
        <f>INDEX(РАСКЛАДУШКА!$K$331:$AR$365,A26,MATCH(Руч!B$1,РАСКЛАДУШКА!$K$330:$AR$330,0))</f>
        <v>10А</v>
      </c>
      <c r="D26" s="27" t="str">
        <f>INDEX(РАСКЛАДУШКА!$K$372:$AR$406,A26,MATCH(Руч!B$1,РАСКЛАДУШКА!$K$371:$AR$371,0))</f>
        <v>Русская литература</v>
      </c>
      <c r="E26" s="29" t="e">
        <f>INDEX(РАСКЛАДУШКА!$J$412:$AO$446,A26,MATCH(Руч!B$1,РАСКЛАДУШКА!$J$411:$AO$411,0))</f>
        <v>#N/A</v>
      </c>
      <c r="G26" s="126">
        <v>18</v>
      </c>
      <c r="H26" s="37">
        <v>4</v>
      </c>
      <c r="I26" s="37" t="str">
        <f>INDEX(РАСКЛАДУШКА!$K$331:$AR$365,G26,MATCH(H$1,РАСКЛАДУШКА!$K$330:$AR$330,0))</f>
        <v>8В</v>
      </c>
      <c r="J26" s="27" t="str">
        <f>INDEX(РАСКЛАДУШКА!$K$372:$AR$406,G26,MATCH(H$1,РАСКЛАДУШКА!$K$371:$AR$371,0))</f>
        <v>Русский язык</v>
      </c>
      <c r="K26" s="29" t="e">
        <f>INDEX(РАСКЛАДУШКА!$J$412:$AO$446,G26,MATCH(H$1,РАСКЛАДУШКА!$J$411:$AO$411,0))</f>
        <v>#N/A</v>
      </c>
      <c r="M26" s="126">
        <v>18</v>
      </c>
      <c r="N26" s="37">
        <v>4</v>
      </c>
      <c r="O26" s="37" t="str">
        <f>INDEX(РАСКЛАДУШКА!$K$331:$AR$365,M26,MATCH(N$1,РАСКЛАДУШКА!$K$330:$AR$330,0))</f>
        <v>6А</v>
      </c>
      <c r="P26" s="27" t="str">
        <f>INDEX(РАСКЛАДУШКА!$K$372:$AR$406,M26,MATCH(N$1,РАСКЛАДУШКА!$K$371:$AR$371,0))</f>
        <v>Русская литература</v>
      </c>
      <c r="Q26" s="29" t="e">
        <f>INDEX(РАСКЛАДУШКА!$J$412:$AO$446,M26,MATCH(N$1,РАСКЛАДУШКА!$J$411:$AO$411,0))</f>
        <v>#N/A</v>
      </c>
      <c r="R26"/>
      <c r="T26"/>
      <c r="V26"/>
      <c r="Z26"/>
      <c r="AB26"/>
      <c r="AF26"/>
      <c r="AH26"/>
    </row>
    <row r="27" spans="1:34" x14ac:dyDescent="0.25">
      <c r="A27" s="126">
        <v>19</v>
      </c>
      <c r="B27" s="37">
        <v>5</v>
      </c>
      <c r="C27" s="37" t="str">
        <f>INDEX(РАСКЛАДУШКА!$K$331:$AR$365,A27,MATCH(Руч!B$1,РАСКЛАДУШКА!$K$330:$AR$330,0))</f>
        <v>5Б</v>
      </c>
      <c r="D27" s="27" t="str">
        <f>INDEX(РАСКЛАДУШКА!$K$372:$AR$406,A27,MATCH(Руч!B$1,РАСКЛАДУШКА!$K$371:$AR$371,0))</f>
        <v>Русская литература</v>
      </c>
      <c r="E27" s="29" t="e">
        <f>INDEX(РАСКЛАДУШКА!$J$412:$AO$446,A27,MATCH(Руч!B$1,РАСКЛАДУШКА!$J$411:$AO$411,0))</f>
        <v>#N/A</v>
      </c>
      <c r="G27" s="126">
        <v>19</v>
      </c>
      <c r="H27" s="37">
        <v>5</v>
      </c>
      <c r="I27" s="37" t="str">
        <f>INDEX(РАСКЛАДУШКА!$K$331:$AR$365,G27,MATCH(H$1,РАСКЛАДУШКА!$K$330:$AR$330,0))</f>
        <v>6В</v>
      </c>
      <c r="J27" s="27" t="str">
        <f>INDEX(РАСКЛАДУШКА!$K$372:$AR$406,G27,MATCH(H$1,РАСКЛАДУШКА!$K$371:$AR$371,0))</f>
        <v>Русская литература</v>
      </c>
      <c r="K27" s="29" t="e">
        <f>INDEX(РАСКЛАДУШКА!$J$412:$AO$446,G27,MATCH(H$1,РАСКЛАДУШКА!$J$411:$AO$411,0))</f>
        <v>#N/A</v>
      </c>
      <c r="M27" s="126">
        <v>19</v>
      </c>
      <c r="N27" s="37">
        <v>5</v>
      </c>
      <c r="O27" s="37" t="str">
        <f>INDEX(РАСКЛАДУШКА!$K$331:$AR$365,M27,MATCH(N$1,РАСКЛАДУШКА!$K$330:$AR$330,0))</f>
        <v/>
      </c>
      <c r="P27" s="27" t="str">
        <f>INDEX(РАСКЛАДУШКА!$K$372:$AR$406,M27,MATCH(N$1,РАСКЛАДУШКА!$K$371:$AR$371,0))</f>
        <v/>
      </c>
      <c r="Q27" s="29" t="e">
        <f>INDEX(РАСКЛАДУШКА!$J$412:$AO$446,M27,MATCH(N$1,РАСКЛАДУШКА!$J$411:$AO$411,0))</f>
        <v>#N/A</v>
      </c>
      <c r="R27"/>
      <c r="T27"/>
      <c r="V27"/>
      <c r="Z27"/>
      <c r="AB27"/>
      <c r="AF27"/>
      <c r="AH27"/>
    </row>
    <row r="28" spans="1:34" x14ac:dyDescent="0.25">
      <c r="A28" s="126">
        <v>20</v>
      </c>
      <c r="B28" s="37">
        <v>6</v>
      </c>
      <c r="C28" s="37" t="str">
        <f>INDEX(РАСКЛАДУШКА!$K$331:$AR$365,A28,MATCH(Руч!B$1,РАСКЛАДУШКА!$K$330:$AR$330,0))</f>
        <v>5Б</v>
      </c>
      <c r="D28" s="27" t="str">
        <f>INDEX(РАСКЛАДУШКА!$K$372:$AR$406,A28,MATCH(Руч!B$1,РАСКЛАДУШКА!$K$371:$AR$371,0))</f>
        <v>Русский язык</v>
      </c>
      <c r="E28" s="29" t="e">
        <f>INDEX(РАСКЛАДУШКА!$J$412:$AO$446,A28,MATCH(Руч!B$1,РАСКЛАДУШКА!$J$411:$AO$411,0))</f>
        <v>#N/A</v>
      </c>
      <c r="G28" s="126">
        <v>20</v>
      </c>
      <c r="H28" s="37">
        <v>6</v>
      </c>
      <c r="I28" s="37" t="str">
        <f>INDEX(РАСКЛАДУШКА!$K$331:$AR$365,G28,MATCH(H$1,РАСКЛАДУШКА!$K$330:$AR$330,0))</f>
        <v>6В</v>
      </c>
      <c r="J28" s="27" t="str">
        <f>INDEX(РАСКЛАДУШКА!$K$372:$AR$406,G28,MATCH(H$1,РАСКЛАДУШКА!$K$371:$AR$371,0))</f>
        <v>Русский язык</v>
      </c>
      <c r="K28" s="29" t="e">
        <f>INDEX(РАСКЛАДУШКА!$J$412:$AO$446,G28,MATCH(H$1,РАСКЛАДУШКА!$J$411:$AO$411,0))</f>
        <v>#N/A</v>
      </c>
      <c r="M28" s="126">
        <v>20</v>
      </c>
      <c r="N28" s="37">
        <v>6</v>
      </c>
      <c r="O28" s="37" t="str">
        <f>INDEX(РАСКЛАДУШКА!$K$331:$AR$365,M28,MATCH(N$1,РАСКЛАДУШКА!$K$330:$AR$330,0))</f>
        <v/>
      </c>
      <c r="P28" s="27" t="str">
        <f>INDEX(РАСКЛАДУШКА!$K$372:$AR$406,M28,MATCH(N$1,РАСКЛАДУШКА!$K$371:$AR$371,0))</f>
        <v/>
      </c>
      <c r="Q28" s="29" t="e">
        <f>INDEX(РАСКЛАДУШКА!$J$412:$AO$446,M28,MATCH(N$1,РАСКЛАДУШКА!$J$411:$AO$411,0))</f>
        <v>#N/A</v>
      </c>
      <c r="R28"/>
      <c r="T28"/>
      <c r="V28"/>
      <c r="Z28"/>
      <c r="AB28"/>
      <c r="AF28"/>
      <c r="AH28"/>
    </row>
    <row r="29" spans="1:34" s="134" customFormat="1" x14ac:dyDescent="0.25">
      <c r="A29" s="126">
        <v>21</v>
      </c>
      <c r="B29" s="37">
        <v>7</v>
      </c>
      <c r="C29" s="37" t="str">
        <f>INDEX(РАСКЛАДУШКА!$K$331:$AR$365,A29,MATCH(Руч!B$1,РАСКЛАДУШКА!$K$330:$AR$330,0))</f>
        <v/>
      </c>
      <c r="D29" s="27" t="str">
        <f>INDEX(РАСКЛАДУШКА!$K$372:$AR$406,A29,MATCH(Руч!B$1,РАСКЛАДУШКА!$K$371:$AR$371,0))</f>
        <v/>
      </c>
      <c r="E29" s="29" t="e">
        <f>INDEX(РАСКЛАДУШКА!$J$412:$AO$446,A29,MATCH(Руч!B$1,РАСКЛАДУШКА!$J$411:$AO$411,0))</f>
        <v>#N/A</v>
      </c>
      <c r="G29" s="126">
        <v>21</v>
      </c>
      <c r="H29" s="37">
        <v>7</v>
      </c>
      <c r="I29" s="37" t="str">
        <f>INDEX(РАСКЛАДУШКА!$K$331:$AR$365,G29,MATCH(H$1,РАСКЛАДУШКА!$K$330:$AR$330,0))</f>
        <v/>
      </c>
      <c r="J29" s="27" t="str">
        <f>INDEX(РАСКЛАДУШКА!$K$372:$AR$406,G29,MATCH(H$1,РАСКЛАДУШКА!$K$371:$AR$371,0))</f>
        <v/>
      </c>
      <c r="K29" s="29" t="e">
        <f>INDEX(РАСКЛАДУШКА!$J$412:$AO$446,G29,MATCH(H$1,РАСКЛАДУШКА!$J$411:$AO$411,0))</f>
        <v>#N/A</v>
      </c>
      <c r="M29" s="126">
        <v>21</v>
      </c>
      <c r="N29" s="37">
        <v>7</v>
      </c>
      <c r="O29" s="37" t="str">
        <f>INDEX(РАСКЛАДУШКА!$K$331:$AR$365,M29,MATCH(N$1,РАСКЛАДУШКА!$K$330:$AR$330,0))</f>
        <v/>
      </c>
      <c r="P29" s="27" t="str">
        <f>INDEX(РАСКЛАДУШКА!$K$372:$AR$406,M29,MATCH(N$1,РАСКЛАДУШКА!$K$371:$AR$371,0))</f>
        <v/>
      </c>
      <c r="Q29" s="29" t="e">
        <f>INDEX(РАСКЛАДУШКА!$J$412:$AO$446,M29,MATCH(N$1,РАСКЛАДУШКА!$J$411:$AO$411,0))</f>
        <v>#N/A</v>
      </c>
    </row>
    <row r="30" spans="1:34" x14ac:dyDescent="0.25">
      <c r="A30" s="128"/>
      <c r="B30" s="2" t="s">
        <v>7</v>
      </c>
      <c r="C30" s="2"/>
      <c r="D30" s="2"/>
      <c r="E30" s="2"/>
      <c r="G30" s="128"/>
      <c r="H30" s="2" t="s">
        <v>7</v>
      </c>
      <c r="I30" s="2"/>
      <c r="J30" s="2"/>
      <c r="K30" s="2"/>
      <c r="M30" s="128"/>
      <c r="N30" s="2" t="s">
        <v>7</v>
      </c>
      <c r="O30" s="2"/>
      <c r="P30" s="2"/>
      <c r="Q30" s="2"/>
      <c r="R30"/>
      <c r="T30"/>
      <c r="V30"/>
      <c r="Z30"/>
      <c r="AB30"/>
      <c r="AF30"/>
      <c r="AH30"/>
    </row>
    <row r="31" spans="1:34" x14ac:dyDescent="0.25">
      <c r="A31" s="126">
        <v>22</v>
      </c>
      <c r="B31" s="37">
        <v>1</v>
      </c>
      <c r="C31" s="37" t="str">
        <f>INDEX(РАСКЛАДУШКА!$K$331:$AR$365,A31,MATCH(Руч!B$1,РАСКЛАДУШКА!$K$330:$AR$330,0))</f>
        <v/>
      </c>
      <c r="D31" s="27" t="str">
        <f>INDEX(РАСКЛАДУШКА!$K$372:$AR$406,A31,MATCH(Руч!B$1,РАСКЛАДУШКА!$K$371:$AR$371,0))</f>
        <v/>
      </c>
      <c r="E31" s="29" t="e">
        <f>INDEX(РАСКЛАДУШКА!$J$412:$AO$446,A31,MATCH(Руч!B$1,РАСКЛАДУШКА!$J$411:$AO$411,0))</f>
        <v>#N/A</v>
      </c>
      <c r="G31" s="126">
        <v>22</v>
      </c>
      <c r="H31" s="37">
        <v>1</v>
      </c>
      <c r="I31" s="37" t="str">
        <f>INDEX(РАСКЛАДУШКА!$K$331:$AR$365,G31,MATCH(H$1,РАСКЛАДУШКА!$K$330:$AR$330,0))</f>
        <v/>
      </c>
      <c r="J31" s="27" t="str">
        <f>INDEX(РАСКЛАДУШКА!$K$372:$AR$406,G31,MATCH(H$1,РАСКЛАДУШКА!$K$371:$AR$371,0))</f>
        <v/>
      </c>
      <c r="K31" s="29" t="e">
        <f>INDEX(РАСКЛАДУШКА!$J$412:$AO$446,G31,MATCH(H$1,РАСКЛАДУШКА!$J$411:$AO$411,0))</f>
        <v>#N/A</v>
      </c>
      <c r="M31" s="126">
        <v>22</v>
      </c>
      <c r="N31" s="37">
        <v>1</v>
      </c>
      <c r="O31" s="37" t="str">
        <f>INDEX(РАСКЛАДУШКА!$K$331:$AR$365,M31,MATCH(N$1,РАСКЛАДУШКА!$K$330:$AR$330,0))</f>
        <v/>
      </c>
      <c r="P31" s="27" t="str">
        <f>INDEX(РАСКЛАДУШКА!$K$372:$AR$406,M31,MATCH(N$1,РАСКЛАДУШКА!$K$371:$AR$371,0))</f>
        <v/>
      </c>
      <c r="Q31" s="29" t="e">
        <f>INDEX(РАСКЛАДУШКА!$J$412:$AO$446,M31,MATCH(N$1,РАСКЛАДУШКА!$J$411:$AO$411,0))</f>
        <v>#N/A</v>
      </c>
      <c r="R31"/>
      <c r="T31"/>
      <c r="V31"/>
      <c r="Z31"/>
      <c r="AB31"/>
      <c r="AF31"/>
      <c r="AH31"/>
    </row>
    <row r="32" spans="1:34" x14ac:dyDescent="0.25">
      <c r="A32" s="126">
        <v>23</v>
      </c>
      <c r="B32" s="37">
        <v>2</v>
      </c>
      <c r="C32" s="37" t="str">
        <f>INDEX(РАСКЛАДУШКА!$K$331:$AR$365,A32,MATCH(Руч!B$1,РАСКЛАДУШКА!$K$330:$AR$330,0))</f>
        <v/>
      </c>
      <c r="D32" s="27" t="str">
        <f>INDEX(РАСКЛАДУШКА!$K$372:$AR$406,A32,MATCH(Руч!B$1,РАСКЛАДУШКА!$K$371:$AR$371,0))</f>
        <v/>
      </c>
      <c r="E32" s="29" t="e">
        <f>INDEX(РАСКЛАДУШКА!$J$412:$AO$446,A32,MATCH(Руч!B$1,РАСКЛАДУШКА!$J$411:$AO$411,0))</f>
        <v>#N/A</v>
      </c>
      <c r="G32" s="126">
        <v>23</v>
      </c>
      <c r="H32" s="37">
        <v>2</v>
      </c>
      <c r="I32" s="37" t="str">
        <f>INDEX(РАСКЛАДУШКА!$K$331:$AR$365,G32,MATCH(H$1,РАСКЛАДУШКА!$K$330:$AR$330,0))</f>
        <v/>
      </c>
      <c r="J32" s="27" t="str">
        <f>INDEX(РАСКЛАДУШКА!$K$372:$AR$406,G32,MATCH(H$1,РАСКЛАДУШКА!$K$371:$AR$371,0))</f>
        <v/>
      </c>
      <c r="K32" s="29" t="e">
        <f>INDEX(РАСКЛАДУШКА!$J$412:$AO$446,G32,MATCH(H$1,РАСКЛАДУШКА!$J$411:$AO$411,0))</f>
        <v>#N/A</v>
      </c>
      <c r="M32" s="126">
        <v>23</v>
      </c>
      <c r="N32" s="37">
        <v>2</v>
      </c>
      <c r="O32" s="37" t="str">
        <f>INDEX(РАСКЛАДУШКА!$K$331:$AR$365,M32,MATCH(N$1,РАСКЛАДУШКА!$K$330:$AR$330,0))</f>
        <v/>
      </c>
      <c r="P32" s="27" t="str">
        <f>INDEX(РАСКЛАДУШКА!$K$372:$AR$406,M32,MATCH(N$1,РАСКЛАДУШКА!$K$371:$AR$371,0))</f>
        <v/>
      </c>
      <c r="Q32" s="29" t="e">
        <f>INDEX(РАСКЛАДУШКА!$J$412:$AO$446,M32,MATCH(N$1,РАСКЛАДУШКА!$J$411:$AO$411,0))</f>
        <v>#N/A</v>
      </c>
      <c r="R32"/>
      <c r="T32"/>
      <c r="V32"/>
      <c r="Z32"/>
      <c r="AB32"/>
      <c r="AF32"/>
      <c r="AH32"/>
    </row>
    <row r="33" spans="1:209" x14ac:dyDescent="0.25">
      <c r="A33" s="126">
        <v>24</v>
      </c>
      <c r="B33" s="37">
        <v>3</v>
      </c>
      <c r="C33" s="37" t="str">
        <f>INDEX(РАСКЛАДУШКА!$K$331:$AR$365,A33,MATCH(Руч!B$1,РАСКЛАДУШКА!$K$330:$AR$330,0))</f>
        <v/>
      </c>
      <c r="D33" s="27" t="str">
        <f>INDEX(РАСКЛАДУШКА!$K$372:$AR$406,A33,MATCH(Руч!B$1,РАСКЛАДУШКА!$K$371:$AR$371,0))</f>
        <v/>
      </c>
      <c r="E33" s="29" t="e">
        <f>INDEX(РАСКЛАДУШКА!$J$412:$AO$446,A33,MATCH(Руч!B$1,РАСКЛАДУШКА!$J$411:$AO$411,0))</f>
        <v>#N/A</v>
      </c>
      <c r="G33" s="126">
        <v>24</v>
      </c>
      <c r="H33" s="37">
        <v>3</v>
      </c>
      <c r="I33" s="37" t="str">
        <f>INDEX(РАСКЛАДУШКА!$K$331:$AR$365,G33,MATCH(H$1,РАСКЛАДУШКА!$K$330:$AR$330,0))</f>
        <v/>
      </c>
      <c r="J33" s="27" t="str">
        <f>INDEX(РАСКЛАДУШКА!$K$372:$AR$406,G33,MATCH(H$1,РАСКЛАДУШКА!$K$371:$AR$371,0))</f>
        <v/>
      </c>
      <c r="K33" s="29" t="e">
        <f>INDEX(РАСКЛАДУШКА!$J$412:$AO$446,G33,MATCH(H$1,РАСКЛАДУШКА!$J$411:$AO$411,0))</f>
        <v>#N/A</v>
      </c>
      <c r="M33" s="126">
        <v>24</v>
      </c>
      <c r="N33" s="37">
        <v>3</v>
      </c>
      <c r="O33" s="37" t="str">
        <f>INDEX(РАСКЛАДУШКА!$K$331:$AR$365,M33,MATCH(N$1,РАСКЛАДУШКА!$K$330:$AR$330,0))</f>
        <v/>
      </c>
      <c r="P33" s="27" t="str">
        <f>INDEX(РАСКЛАДУШКА!$K$372:$AR$406,M33,MATCH(N$1,РАСКЛАДУШКА!$K$371:$AR$371,0))</f>
        <v/>
      </c>
      <c r="Q33" s="29" t="e">
        <f>INDEX(РАСКЛАДУШКА!$J$412:$AO$446,M33,MATCH(N$1,РАСКЛАДУШКА!$J$411:$AO$411,0))</f>
        <v>#N/A</v>
      </c>
      <c r="R33"/>
      <c r="T33"/>
      <c r="V33"/>
      <c r="Z33"/>
      <c r="AB33"/>
      <c r="AF33"/>
      <c r="AH33"/>
    </row>
    <row r="34" spans="1:209" x14ac:dyDescent="0.25">
      <c r="A34" s="126">
        <v>25</v>
      </c>
      <c r="B34" s="37">
        <v>4</v>
      </c>
      <c r="C34" s="37" t="str">
        <f>INDEX(РАСКЛАДУШКА!$K$331:$AR$365,A34,MATCH(Руч!B$1,РАСКЛАДУШКА!$K$330:$AR$330,0))</f>
        <v/>
      </c>
      <c r="D34" s="27" t="str">
        <f>INDEX(РАСКЛАДУШКА!$K$372:$AR$406,A34,MATCH(Руч!B$1,РАСКЛАДУШКА!$K$371:$AR$371,0))</f>
        <v/>
      </c>
      <c r="E34" s="29" t="e">
        <f>INDEX(РАСКЛАДУШКА!$J$412:$AO$446,A34,MATCH(Руч!B$1,РАСКЛАДУШКА!$J$411:$AO$411,0))</f>
        <v>#N/A</v>
      </c>
      <c r="G34" s="126">
        <v>25</v>
      </c>
      <c r="H34" s="37">
        <v>4</v>
      </c>
      <c r="I34" s="37" t="str">
        <f>INDEX(РАСКЛАДУШКА!$K$331:$AR$365,G34,MATCH(H$1,РАСКЛАДУШКА!$K$330:$AR$330,0))</f>
        <v/>
      </c>
      <c r="J34" s="27" t="str">
        <f>INDEX(РАСКЛАДУШКА!$K$372:$AR$406,G34,MATCH(H$1,РАСКЛАДУШКА!$K$371:$AR$371,0))</f>
        <v/>
      </c>
      <c r="K34" s="29" t="e">
        <f>INDEX(РАСКЛАДУШКА!$J$412:$AO$446,G34,MATCH(H$1,РАСКЛАДУШКА!$J$411:$AO$411,0))</f>
        <v>#N/A</v>
      </c>
      <c r="M34" s="126">
        <v>25</v>
      </c>
      <c r="N34" s="37">
        <v>4</v>
      </c>
      <c r="O34" s="37" t="str">
        <f>INDEX(РАСКЛАДУШКА!$K$331:$AR$365,M34,MATCH(N$1,РАСКЛАДУШКА!$K$330:$AR$330,0))</f>
        <v/>
      </c>
      <c r="P34" s="27" t="str">
        <f>INDEX(РАСКЛАДУШКА!$K$372:$AR$406,M34,MATCH(N$1,РАСКЛАДУШКА!$K$371:$AR$371,0))</f>
        <v/>
      </c>
      <c r="Q34" s="29" t="e">
        <f>INDEX(РАСКЛАДУШКА!$J$412:$AO$446,M34,MATCH(N$1,РАСКЛАДУШКА!$J$411:$AO$411,0))</f>
        <v>#N/A</v>
      </c>
      <c r="R34"/>
      <c r="T34"/>
      <c r="V34"/>
      <c r="Z34"/>
      <c r="AB34"/>
      <c r="AF34"/>
      <c r="AH34"/>
    </row>
    <row r="35" spans="1:209" x14ac:dyDescent="0.25">
      <c r="A35" s="126">
        <v>26</v>
      </c>
      <c r="B35" s="37">
        <v>5</v>
      </c>
      <c r="C35" s="37" t="str">
        <f>INDEX(РАСКЛАДУШКА!$K$331:$AR$365,A35,MATCH(Руч!B$1,РАСКЛАДУШКА!$K$330:$AR$330,0))</f>
        <v/>
      </c>
      <c r="D35" s="27" t="str">
        <f>INDEX(РАСКЛАДУШКА!$K$372:$AR$406,A35,MATCH(Руч!B$1,РАСКЛАДУШКА!$K$371:$AR$371,0))</f>
        <v/>
      </c>
      <c r="E35" s="29" t="e">
        <f>INDEX(РАСКЛАДУШКА!$J$412:$AO$446,A35,MATCH(Руч!B$1,РАСКЛАДУШКА!$J$411:$AO$411,0))</f>
        <v>#N/A</v>
      </c>
      <c r="G35" s="126">
        <v>26</v>
      </c>
      <c r="H35" s="37">
        <v>5</v>
      </c>
      <c r="I35" s="37" t="str">
        <f>INDEX(РАСКЛАДУШКА!$K$331:$AR$365,G35,MATCH(H$1,РАСКЛАДУШКА!$K$330:$AR$330,0))</f>
        <v/>
      </c>
      <c r="J35" s="27" t="str">
        <f>INDEX(РАСКЛАДУШКА!$K$372:$AR$406,G35,MATCH(H$1,РАСКЛАДУШКА!$K$371:$AR$371,0))</f>
        <v/>
      </c>
      <c r="K35" s="29" t="e">
        <f>INDEX(РАСКЛАДУШКА!$J$412:$AO$446,G35,MATCH(H$1,РАСКЛАДУШКА!$J$411:$AO$411,0))</f>
        <v>#N/A</v>
      </c>
      <c r="M35" s="126">
        <v>26</v>
      </c>
      <c r="N35" s="37">
        <v>5</v>
      </c>
      <c r="O35" s="37" t="str">
        <f>INDEX(РАСКЛАДУШКА!$K$331:$AR$365,M35,MATCH(N$1,РАСКЛАДУШКА!$K$330:$AR$330,0))</f>
        <v/>
      </c>
      <c r="P35" s="27" t="str">
        <f>INDEX(РАСКЛАДУШКА!$K$372:$AR$406,M35,MATCH(N$1,РАСКЛАДУШКА!$K$371:$AR$371,0))</f>
        <v/>
      </c>
      <c r="Q35" s="29" t="e">
        <f>INDEX(РАСКЛАДУШКА!$J$412:$AO$446,M35,MATCH(N$1,РАСКЛАДУШКА!$J$411:$AO$411,0))</f>
        <v>#N/A</v>
      </c>
      <c r="R35"/>
      <c r="T35"/>
      <c r="V35"/>
      <c r="Z35"/>
      <c r="AB35"/>
      <c r="AF35"/>
      <c r="AH35"/>
    </row>
    <row r="36" spans="1:209" x14ac:dyDescent="0.25">
      <c r="A36" s="126">
        <v>27</v>
      </c>
      <c r="B36" s="37">
        <v>6</v>
      </c>
      <c r="C36" s="37" t="str">
        <f>INDEX(РАСКЛАДУШКА!$K$331:$AR$365,A36,MATCH(Руч!B$1,РАСКЛАДУШКА!$K$330:$AR$330,0))</f>
        <v/>
      </c>
      <c r="D36" s="27" t="str">
        <f>INDEX(РАСКЛАДУШКА!$K$372:$AR$406,A36,MATCH(Руч!B$1,РАСКЛАДУШКА!$K$371:$AR$371,0))</f>
        <v/>
      </c>
      <c r="E36" s="29" t="e">
        <f>INDEX(РАСКЛАДУШКА!$J$412:$AO$446,A36,MATCH(Руч!B$1,РАСКЛАДУШКА!$J$411:$AO$411,0))</f>
        <v>#N/A</v>
      </c>
      <c r="G36" s="126">
        <v>27</v>
      </c>
      <c r="H36" s="37">
        <v>6</v>
      </c>
      <c r="I36" s="37" t="str">
        <f>INDEX(РАСКЛАДУШКА!$K$331:$AR$365,G36,MATCH(H$1,РАСКЛАДУШКА!$K$330:$AR$330,0))</f>
        <v/>
      </c>
      <c r="J36" s="27" t="str">
        <f>INDEX(РАСКЛАДУШКА!$K$372:$AR$406,G36,MATCH(H$1,РАСКЛАДУШКА!$K$371:$AR$371,0))</f>
        <v/>
      </c>
      <c r="K36" s="29" t="e">
        <f>INDEX(РАСКЛАДУШКА!$J$412:$AO$446,G36,MATCH(H$1,РАСКЛАДУШКА!$J$411:$AO$411,0))</f>
        <v>#N/A</v>
      </c>
      <c r="M36" s="126">
        <v>27</v>
      </c>
      <c r="N36" s="37">
        <v>6</v>
      </c>
      <c r="O36" s="37" t="str">
        <f>INDEX(РАСКЛАДУШКА!$K$331:$AR$365,M36,MATCH(N$1,РАСКЛАДУШКА!$K$330:$AR$330,0))</f>
        <v/>
      </c>
      <c r="P36" s="27" t="str">
        <f>INDEX(РАСКЛАДУШКА!$K$372:$AR$406,M36,MATCH(N$1,РАСКЛАДУШКА!$K$371:$AR$371,0))</f>
        <v/>
      </c>
      <c r="Q36" s="29" t="e">
        <f>INDEX(РАСКЛАДУШКА!$J$412:$AO$446,M36,MATCH(N$1,РАСКЛАДУШКА!$J$411:$AO$411,0))</f>
        <v>#N/A</v>
      </c>
      <c r="R36"/>
      <c r="T36"/>
      <c r="V36"/>
      <c r="Z36"/>
      <c r="AB36"/>
      <c r="AF36"/>
      <c r="AH36"/>
    </row>
    <row r="37" spans="1:209" s="134" customFormat="1" x14ac:dyDescent="0.25">
      <c r="A37" s="126">
        <v>28</v>
      </c>
      <c r="B37" s="37">
        <v>7</v>
      </c>
      <c r="C37" s="37" t="str">
        <f>INDEX(РАСКЛАДУШКА!$K$331:$AR$365,A37,MATCH(Руч!B$1,РАСКЛАДУШКА!$K$330:$AR$330,0))</f>
        <v/>
      </c>
      <c r="D37" s="27" t="str">
        <f>INDEX(РАСКЛАДУШКА!$K$372:$AR$406,A37,MATCH(Руч!B$1,РАСКЛАДУШКА!$K$371:$AR$371,0))</f>
        <v/>
      </c>
      <c r="E37" s="29" t="e">
        <f>INDEX(РАСКЛАДУШКА!$J$412:$AO$446,A37,MATCH(Руч!B$1,РАСКЛАДУШКА!$J$411:$AO$411,0))</f>
        <v>#N/A</v>
      </c>
      <c r="G37" s="126">
        <v>28</v>
      </c>
      <c r="H37" s="37">
        <v>7</v>
      </c>
      <c r="I37" s="37" t="str">
        <f>INDEX(РАСКЛАДУШКА!$K$331:$AR$365,G37,MATCH(H$1,РАСКЛАДУШКА!$K$330:$AR$330,0))</f>
        <v/>
      </c>
      <c r="J37" s="27" t="str">
        <f>INDEX(РАСКЛАДУШКА!$K$372:$AR$406,G37,MATCH(H$1,РАСКЛАДУШКА!$K$371:$AR$371,0))</f>
        <v/>
      </c>
      <c r="K37" s="29" t="e">
        <f>INDEX(РАСКЛАДУШКА!$J$412:$AO$446,G37,MATCH(H$1,РАСКЛАДУШКА!$J$411:$AO$411,0))</f>
        <v>#N/A</v>
      </c>
      <c r="M37" s="126">
        <v>28</v>
      </c>
      <c r="N37" s="37">
        <v>7</v>
      </c>
      <c r="O37" s="37" t="str">
        <f>INDEX(РАСКЛАДУШКА!$K$331:$AR$365,M37,MATCH(N$1,РАСКЛАДУШКА!$K$330:$AR$330,0))</f>
        <v/>
      </c>
      <c r="P37" s="27" t="str">
        <f>INDEX(РАСКЛАДУШКА!$K$372:$AR$406,M37,MATCH(N$1,РАСКЛАДУШКА!$K$371:$AR$371,0))</f>
        <v/>
      </c>
      <c r="Q37" s="29" t="e">
        <f>INDEX(РАСКЛАДУШКА!$J$412:$AO$446,M37,MATCH(N$1,РАСКЛАДУШКА!$J$411:$AO$411,0))</f>
        <v>#N/A</v>
      </c>
    </row>
    <row r="38" spans="1:209" x14ac:dyDescent="0.25">
      <c r="A38" s="128"/>
      <c r="B38" s="2" t="s">
        <v>8</v>
      </c>
      <c r="C38" s="2"/>
      <c r="D38" s="2"/>
      <c r="E38" s="2"/>
      <c r="G38" s="128"/>
      <c r="H38" s="2" t="s">
        <v>8</v>
      </c>
      <c r="I38" s="2"/>
      <c r="J38" s="2"/>
      <c r="K38" s="2"/>
      <c r="M38" s="128"/>
      <c r="N38" s="2" t="s">
        <v>8</v>
      </c>
      <c r="O38" s="2"/>
      <c r="P38" s="2"/>
      <c r="Q38" s="2"/>
      <c r="R38"/>
      <c r="T38"/>
      <c r="V38"/>
      <c r="Z38"/>
      <c r="AB38"/>
      <c r="AF38"/>
      <c r="AH38"/>
    </row>
    <row r="39" spans="1:209" x14ac:dyDescent="0.25">
      <c r="A39" s="126">
        <v>29</v>
      </c>
      <c r="B39" s="37">
        <v>1</v>
      </c>
      <c r="C39" s="37" t="str">
        <f>INDEX(РАСКЛАДУШКА!$K$331:$AR$365,A39,MATCH(Руч!B$1,РАСКЛАДУШКА!$K$330:$AR$330,0))</f>
        <v>10Б</v>
      </c>
      <c r="D39" s="27" t="str">
        <f>INDEX(РАСКЛАДУШКА!$K$372:$AR$406,A39,MATCH(Руч!B$1,РАСКЛАДУШКА!$K$371:$AR$371,0))</f>
        <v>Русская литература</v>
      </c>
      <c r="E39" s="29" t="e">
        <f>INDEX(РАСКЛАДУШКА!$J$412:$AO$446,A39,MATCH(Руч!B$1,РАСКЛАДУШКА!$J$411:$AO$411,0))</f>
        <v>#N/A</v>
      </c>
      <c r="G39" s="126">
        <v>29</v>
      </c>
      <c r="H39" s="37">
        <v>1</v>
      </c>
      <c r="I39" s="37" t="str">
        <f>INDEX(РАСКЛАДУШКА!$K$331:$AR$365,G39,MATCH(H$1,РАСКЛАДУШКА!$K$330:$AR$330,0))</f>
        <v/>
      </c>
      <c r="J39" s="27" t="str">
        <f>INDEX(РАСКЛАДУШКА!$K$372:$AR$406,G39,MATCH(H$1,РАСКЛАДУШКА!$K$371:$AR$371,0))</f>
        <v/>
      </c>
      <c r="K39" s="29" t="e">
        <f>INDEX(РАСКЛАДУШКА!$J$412:$AO$446,G39,MATCH(H$1,РАСКЛАДУШКА!$J$411:$AO$411,0))</f>
        <v>#N/A</v>
      </c>
      <c r="M39" s="126">
        <v>29</v>
      </c>
      <c r="N39" s="37">
        <v>1</v>
      </c>
      <c r="O39" s="37" t="str">
        <f>INDEX(РАСКЛАДУШКА!$K$331:$AR$365,M39,MATCH(N$1,РАСКЛАДУШКА!$K$330:$AR$330,0))</f>
        <v>7А</v>
      </c>
      <c r="P39" s="27" t="str">
        <f>INDEX(РАСКЛАДУШКА!$K$372:$AR$406,M39,MATCH(N$1,РАСКЛАДУШКА!$K$371:$AR$371,0))</f>
        <v>Русский язык</v>
      </c>
      <c r="Q39" s="29" t="e">
        <f>INDEX(РАСКЛАДУШКА!$J$412:$AO$446,M39,MATCH(N$1,РАСКЛАДУШКА!$J$411:$AO$411,0))</f>
        <v>#N/A</v>
      </c>
      <c r="R39"/>
      <c r="T39"/>
      <c r="V39"/>
      <c r="Z39"/>
      <c r="AB39"/>
      <c r="AF39"/>
      <c r="AH39"/>
    </row>
    <row r="40" spans="1:209" x14ac:dyDescent="0.25">
      <c r="A40" s="126">
        <v>30</v>
      </c>
      <c r="B40" s="37">
        <v>2</v>
      </c>
      <c r="C40" s="37" t="str">
        <f>INDEX(РАСКЛАДУШКА!$K$331:$AR$365,A40,MATCH(Руч!B$1,РАСКЛАДУШКА!$K$330:$AR$330,0))</f>
        <v/>
      </c>
      <c r="D40" s="27" t="str">
        <f>INDEX(РАСКЛАДУШКА!$K$372:$AR$406,A40,MATCH(Руч!B$1,РАСКЛАДУШКА!$K$371:$AR$371,0))</f>
        <v/>
      </c>
      <c r="E40" s="29" t="e">
        <f>INDEX(РАСКЛАДУШКА!$J$412:$AO$446,A40,MATCH(Руч!B$1,РАСКЛАДУШКА!$J$411:$AO$411,0))</f>
        <v>#N/A</v>
      </c>
      <c r="G40" s="126">
        <v>30</v>
      </c>
      <c r="H40" s="37">
        <v>2</v>
      </c>
      <c r="I40" s="37" t="str">
        <f>INDEX(РАСКЛАДУШКА!$K$331:$AR$365,G40,MATCH(H$1,РАСКЛАДУШКА!$K$330:$AR$330,0))</f>
        <v/>
      </c>
      <c r="J40" s="27" t="str">
        <f>INDEX(РАСКЛАДУШКА!$K$372:$AR$406,G40,MATCH(H$1,РАСКЛАДУШКА!$K$371:$AR$371,0))</f>
        <v/>
      </c>
      <c r="K40" s="29" t="e">
        <f>INDEX(РАСКЛАДУШКА!$J$412:$AO$446,G40,MATCH(H$1,РАСКЛАДУШКА!$J$411:$AO$411,0))</f>
        <v>#N/A</v>
      </c>
      <c r="M40" s="126">
        <v>30</v>
      </c>
      <c r="N40" s="37">
        <v>2</v>
      </c>
      <c r="O40" s="37" t="str">
        <f>INDEX(РАСКЛАДУШКА!$K$331:$AR$365,M40,MATCH(N$1,РАСКЛАДУШКА!$K$330:$AR$330,0))</f>
        <v/>
      </c>
      <c r="P40" s="27" t="str">
        <f>INDEX(РАСКЛАДУШКА!$K$372:$AR$406,M40,MATCH(N$1,РАСКЛАДУШКА!$K$371:$AR$371,0))</f>
        <v/>
      </c>
      <c r="Q40" s="29" t="e">
        <f>INDEX(РАСКЛАДУШКА!$J$412:$AO$446,M40,MATCH(N$1,РАСКЛАДУШКА!$J$411:$AO$411,0))</f>
        <v>#N/A</v>
      </c>
      <c r="R40"/>
      <c r="T40"/>
      <c r="V40"/>
      <c r="Z40"/>
      <c r="AB40"/>
      <c r="AF40"/>
      <c r="AH40"/>
    </row>
    <row r="41" spans="1:209" x14ac:dyDescent="0.25">
      <c r="A41" s="126">
        <v>31</v>
      </c>
      <c r="B41" s="37">
        <v>3</v>
      </c>
      <c r="C41" s="37" t="str">
        <f>INDEX(РАСКЛАДУШКА!$K$331:$AR$365,A41,MATCH(Руч!B$1,РАСКЛАДУШКА!$K$330:$AR$330,0))</f>
        <v>5В</v>
      </c>
      <c r="D41" s="27" t="str">
        <f>INDEX(РАСКЛАДУШКА!$K$372:$AR$406,A41,MATCH(Руч!B$1,РАСКЛАДУШКА!$K$371:$AR$371,0))</f>
        <v>Русский язык</v>
      </c>
      <c r="E41" s="29" t="e">
        <f>INDEX(РАСКЛАДУШКА!$J$412:$AO$446,A41,MATCH(Руч!B$1,РАСКЛАДУШКА!$J$411:$AO$411,0))</f>
        <v>#N/A</v>
      </c>
      <c r="G41" s="126">
        <v>31</v>
      </c>
      <c r="H41" s="37">
        <v>3</v>
      </c>
      <c r="I41" s="37" t="str">
        <f>INDEX(РАСКЛАДУШКА!$K$331:$AR$365,G41,MATCH(H$1,РАСКЛАДУШКА!$K$330:$AR$330,0))</f>
        <v/>
      </c>
      <c r="J41" s="27" t="str">
        <f>INDEX(РАСКЛАДУШКА!$K$372:$AR$406,G41,MATCH(H$1,РАСКЛАДУШКА!$K$371:$AR$371,0))</f>
        <v/>
      </c>
      <c r="K41" s="29" t="e">
        <f>INDEX(РАСКЛАДУШКА!$J$412:$AO$446,G41,MATCH(H$1,РАСКЛАДУШКА!$J$411:$AO$411,0))</f>
        <v>#N/A</v>
      </c>
      <c r="M41" s="126">
        <v>31</v>
      </c>
      <c r="N41" s="37">
        <v>3</v>
      </c>
      <c r="O41" s="37" t="str">
        <f>INDEX(РАСКЛАДУШКА!$K$331:$AR$365,M41,MATCH(N$1,РАСКЛАДУШКА!$K$330:$AR$330,0))</f>
        <v>5А</v>
      </c>
      <c r="P41" s="27" t="str">
        <f>INDEX(РАСКЛАДУШКА!$K$372:$AR$406,M41,MATCH(N$1,РАСКЛАДУШКА!$K$371:$AR$371,0))</f>
        <v>Русский язык</v>
      </c>
      <c r="Q41" s="29" t="e">
        <f>INDEX(РАСКЛАДУШКА!$J$412:$AO$446,M41,MATCH(N$1,РАСКЛАДУШКА!$J$411:$AO$411,0))</f>
        <v>#N/A</v>
      </c>
      <c r="R41"/>
      <c r="T41"/>
      <c r="V41"/>
      <c r="Z41"/>
      <c r="AB41"/>
      <c r="AF41"/>
      <c r="AH41"/>
    </row>
    <row r="42" spans="1:209" x14ac:dyDescent="0.25">
      <c r="A42" s="126">
        <v>32</v>
      </c>
      <c r="B42" s="37">
        <v>4</v>
      </c>
      <c r="C42" s="37" t="str">
        <f>INDEX(РАСКЛАДУШКА!$K$331:$AR$365,A42,MATCH(Руч!B$1,РАСКЛАДУШКА!$K$330:$AR$330,0))</f>
        <v>5Б</v>
      </c>
      <c r="D42" s="27" t="str">
        <f>INDEX(РАСКЛАДУШКА!$K$372:$AR$406,A42,MATCH(Руч!B$1,РАСКЛАДУШКА!$K$371:$AR$371,0))</f>
        <v>Русский язык</v>
      </c>
      <c r="E42" s="29" t="e">
        <f>INDEX(РАСКЛАДУШКА!$J$412:$AO$446,A42,MATCH(Руч!B$1,РАСКЛАДУШКА!$J$411:$AO$411,0))</f>
        <v>#N/A</v>
      </c>
      <c r="G42" s="126">
        <v>32</v>
      </c>
      <c r="H42" s="37">
        <v>4</v>
      </c>
      <c r="I42" s="37" t="str">
        <f>INDEX(РАСКЛАДУШКА!$K$331:$AR$365,G42,MATCH(H$1,РАСКЛАДУШКА!$K$330:$AR$330,0))</f>
        <v/>
      </c>
      <c r="J42" s="27" t="str">
        <f>INDEX(РАСКЛАДУШКА!$K$372:$AR$406,G42,MATCH(H$1,РАСКЛАДУШКА!$K$371:$AR$371,0))</f>
        <v/>
      </c>
      <c r="K42" s="29" t="e">
        <f>INDEX(РАСКЛАДУШКА!$J$412:$AO$446,G42,MATCH(H$1,РАСКЛАДУШКА!$J$411:$AO$411,0))</f>
        <v>#N/A</v>
      </c>
      <c r="M42" s="126">
        <v>32</v>
      </c>
      <c r="N42" s="37">
        <v>4</v>
      </c>
      <c r="O42" s="37" t="str">
        <f>INDEX(РАСКЛАДУШКА!$K$331:$AR$365,M42,MATCH(N$1,РАСКЛАДУШКА!$K$330:$AR$330,0))</f>
        <v>7В</v>
      </c>
      <c r="P42" s="27" t="str">
        <f>INDEX(РАСКЛАДУШКА!$K$372:$AR$406,M42,MATCH(N$1,РАСКЛАДУШКА!$K$371:$AR$371,0))</f>
        <v>Русский язык</v>
      </c>
      <c r="Q42" s="29" t="e">
        <f>INDEX(РАСКЛАДУШКА!$J$412:$AO$446,M42,MATCH(N$1,РАСКЛАДУШКА!$J$411:$AO$411,0))</f>
        <v>#N/A</v>
      </c>
      <c r="R42"/>
      <c r="T42"/>
      <c r="V42"/>
      <c r="Z42"/>
      <c r="AB42"/>
      <c r="AF42"/>
      <c r="AH42"/>
    </row>
    <row r="43" spans="1:209" x14ac:dyDescent="0.25">
      <c r="A43" s="126">
        <v>33</v>
      </c>
      <c r="B43" s="37">
        <v>5</v>
      </c>
      <c r="C43" s="37" t="str">
        <f>INDEX(РАСКЛАДУШКА!$K$331:$AR$365,A43,MATCH(Руч!B$1,РАСКЛАДУШКА!$K$330:$AR$330,0))</f>
        <v>8А</v>
      </c>
      <c r="D43" s="27" t="str">
        <f>INDEX(РАСКЛАДУШКА!$K$372:$AR$406,A43,MATCH(Руч!B$1,РАСКЛАДУШКА!$K$371:$AR$371,0))</f>
        <v>Русская литература</v>
      </c>
      <c r="E43" s="29" t="e">
        <f>INDEX(РАСКЛАДУШКА!$J$412:$AO$446,A43,MATCH(Руч!B$1,РАСКЛАДУШКА!$J$411:$AO$411,0))</f>
        <v>#N/A</v>
      </c>
      <c r="G43" s="126">
        <v>33</v>
      </c>
      <c r="H43" s="37">
        <v>5</v>
      </c>
      <c r="I43" s="37" t="str">
        <f>INDEX(РАСКЛАДУШКА!$K$331:$AR$365,G43,MATCH(H$1,РАСКЛАДУШКА!$K$330:$AR$330,0))</f>
        <v>6В</v>
      </c>
      <c r="J43" s="27" t="str">
        <f>INDEX(РАСКЛАДУШКА!$K$372:$AR$406,G43,MATCH(H$1,РАСКЛАДУШКА!$K$371:$AR$371,0))</f>
        <v>Русская литература</v>
      </c>
      <c r="K43" s="29" t="e">
        <f>INDEX(РАСКЛАДУШКА!$J$412:$AO$446,G43,MATCH(H$1,РАСКЛАДУШКА!$J$411:$AO$411,0))</f>
        <v>#N/A</v>
      </c>
      <c r="M43" s="126">
        <v>33</v>
      </c>
      <c r="N43" s="37">
        <v>5</v>
      </c>
      <c r="O43" s="37" t="str">
        <f>INDEX(РАСКЛАДУШКА!$K$331:$AR$365,M43,MATCH(N$1,РАСКЛАДУШКА!$K$330:$AR$330,0))</f>
        <v>6А</v>
      </c>
      <c r="P43" s="27" t="str">
        <f>INDEX(РАСКЛАДУШКА!$K$372:$AR$406,M43,MATCH(N$1,РАСКЛАДУШКА!$K$371:$AR$371,0))</f>
        <v>Русский язык</v>
      </c>
      <c r="Q43" s="29" t="e">
        <f>INDEX(РАСКЛАДУШКА!$J$412:$AO$446,M43,MATCH(N$1,РАСКЛАДУШКА!$J$411:$AO$411,0))</f>
        <v>#N/A</v>
      </c>
      <c r="R43"/>
      <c r="T43"/>
      <c r="V43"/>
      <c r="Z43"/>
      <c r="AB43"/>
      <c r="AF43"/>
      <c r="AH43"/>
    </row>
    <row r="44" spans="1:209" x14ac:dyDescent="0.25">
      <c r="A44" s="126">
        <v>34</v>
      </c>
      <c r="B44" s="37">
        <v>6</v>
      </c>
      <c r="C44" s="37" t="str">
        <f>INDEX(РАСКЛАДУШКА!$K$331:$AR$365,A44,MATCH(Руч!B$1,РАСКЛАДУШКА!$K$330:$AR$330,0))</f>
        <v>10А</v>
      </c>
      <c r="D44" s="27" t="str">
        <f>INDEX(РАСКЛАДУШКА!$K$372:$AR$406,A44,MATCH(Руч!B$1,РАСКЛАДУШКА!$K$371:$AR$371,0))</f>
        <v>Русская литература</v>
      </c>
      <c r="E44" s="29" t="e">
        <f>INDEX(РАСКЛАДУШКА!$J$412:$AO$446,A44,MATCH(Руч!B$1,РАСКЛАДУШКА!$J$411:$AO$411,0))</f>
        <v>#N/A</v>
      </c>
      <c r="G44" s="126">
        <v>34</v>
      </c>
      <c r="H44" s="37">
        <v>6</v>
      </c>
      <c r="I44" s="37" t="str">
        <f>INDEX(РАСКЛАДУШКА!$K$331:$AR$365,G44,MATCH(H$1,РАСКЛАДУШКА!$K$330:$AR$330,0))</f>
        <v>11А</v>
      </c>
      <c r="J44" s="27" t="str">
        <f>INDEX(РАСКЛАДУШКА!$K$372:$AR$406,G44,MATCH(H$1,РАСКЛАДУШКА!$K$371:$AR$371,0))</f>
        <v>Русский язык</v>
      </c>
      <c r="K44" s="29" t="e">
        <f>INDEX(РАСКЛАДУШКА!$J$412:$AO$446,G44,MATCH(H$1,РАСКЛАДУШКА!$J$411:$AO$411,0))</f>
        <v>#N/A</v>
      </c>
      <c r="M44" s="126">
        <v>34</v>
      </c>
      <c r="N44" s="37">
        <v>6</v>
      </c>
      <c r="O44" s="37" t="str">
        <f>INDEX(РАСКЛАДУШКА!$K$331:$AR$365,M44,MATCH(N$1,РАСКЛАДУШКА!$K$330:$AR$330,0))</f>
        <v/>
      </c>
      <c r="P44" s="27" t="str">
        <f>INDEX(РАСКЛАДУШКА!$K$372:$AR$406,M44,MATCH(N$1,РАСКЛАДУШКА!$K$371:$AR$371,0))</f>
        <v/>
      </c>
      <c r="Q44" s="29" t="e">
        <f>INDEX(РАСКЛАДУШКА!$J$412:$AO$446,M44,MATCH(N$1,РАСКЛАДУШКА!$J$411:$AO$411,0))</f>
        <v>#N/A</v>
      </c>
      <c r="R44"/>
      <c r="T44"/>
      <c r="V44"/>
      <c r="Z44"/>
      <c r="AB44"/>
      <c r="AF44"/>
      <c r="AH44"/>
    </row>
    <row r="45" spans="1:209" s="134" customFormat="1" x14ac:dyDescent="0.25">
      <c r="A45" s="126">
        <v>35</v>
      </c>
      <c r="B45" s="37">
        <v>7</v>
      </c>
      <c r="C45" s="37" t="str">
        <f>INDEX(РАСКЛАДУШКА!$K$331:$AR$365,A45,MATCH(Руч!B$1,РАСКЛАДУШКА!$K$330:$AR$330,0))</f>
        <v/>
      </c>
      <c r="D45" s="27" t="str">
        <f>INDEX(РАСКЛАДУШКА!$K$372:$AR$406,A45,MATCH(Руч!B$1,РАСКЛАДУШКА!$K$371:$AR$371,0))</f>
        <v/>
      </c>
      <c r="E45" s="29" t="e">
        <f>INDEX(РАСКЛАДУШКА!$J$412:$AO$446,A45,MATCH(Руч!B$1,РАСКЛАДУШКА!$J$411:$AO$411,0))</f>
        <v>#N/A</v>
      </c>
      <c r="G45" s="126">
        <v>35</v>
      </c>
      <c r="H45" s="37">
        <v>7</v>
      </c>
      <c r="I45" s="37" t="str">
        <f>INDEX(РАСКЛАДУШКА!$K$331:$AR$365,G45,MATCH(H$1,РАСКЛАДУШКА!$K$330:$AR$330,0))</f>
        <v/>
      </c>
      <c r="J45" s="27" t="str">
        <f>INDEX(РАСКЛАДУШКА!$K$372:$AR$406,G45,MATCH(H$1,РАСКЛАДУШКА!$K$371:$AR$371,0))</f>
        <v/>
      </c>
      <c r="K45" s="29" t="e">
        <f>INDEX(РАСКЛАДУШКА!$J$412:$AO$446,G45,MATCH(H$1,РАСКЛАДУШКА!$J$411:$AO$411,0))</f>
        <v>#N/A</v>
      </c>
      <c r="M45" s="126">
        <v>35</v>
      </c>
      <c r="N45" s="37">
        <v>7</v>
      </c>
      <c r="O45" s="37" t="str">
        <f>INDEX(РАСКЛАДУШКА!$K$331:$AR$365,M45,MATCH(N$1,РАСКЛАДУШКА!$K$330:$AR$330,0))</f>
        <v/>
      </c>
      <c r="P45" s="27" t="str">
        <f>INDEX(РАСКЛАДУШКА!$K$372:$AR$406,M45,MATCH(N$1,РАСКЛАДУШКА!$K$371:$AR$371,0))</f>
        <v/>
      </c>
      <c r="Q45" s="29" t="e">
        <f>INDEX(РАСКЛАДУШКА!$J$412:$AO$446,M45,MATCH(N$1,РАСКЛАДУШКА!$J$411:$AO$411,0))</f>
        <v>#N/A</v>
      </c>
    </row>
    <row r="46" spans="1:209" s="128" customFormat="1" x14ac:dyDescent="0.25">
      <c r="A46" s="126">
        <f>A1+3</f>
        <v>4</v>
      </c>
      <c r="B46" s="128" t="str">
        <f>INDEX(РАСКЛАДУШКА!$C$120:$C$153,A46)</f>
        <v>Мос</v>
      </c>
      <c r="C46" s="127" t="str">
        <f>INDEX(РАСКЛАДУШКА!$B$120:$B$153,A46)</f>
        <v>Москаль Т.К.</v>
      </c>
      <c r="G46" s="126">
        <f>G1+3</f>
        <v>5</v>
      </c>
      <c r="H46" s="128" t="str">
        <f>INDEX(РАСКЛАДУШКА!$C$120:$C$153,G46)</f>
        <v>Зми</v>
      </c>
      <c r="I46" s="127" t="str">
        <f>INDEX(РАСКЛАДУШКА!$B$120:$B$153,G46)</f>
        <v>Змитревич А.Ю.</v>
      </c>
      <c r="M46" s="126">
        <f>M1+3</f>
        <v>6</v>
      </c>
      <c r="N46" s="128" t="str">
        <f>INDEX(РАСКЛАДУШКА!$C$120:$C$153,M46)</f>
        <v>Вай</v>
      </c>
      <c r="O46" s="127" t="str">
        <f>INDEX(РАСКЛАДУШКА!$B$120:$B$153,M46)</f>
        <v>Вайтусенок Л.А.</v>
      </c>
      <c r="AK46" s="135"/>
      <c r="AM46" s="136"/>
      <c r="AQ46" s="135"/>
      <c r="AS46" s="136"/>
      <c r="AW46" s="135"/>
      <c r="AY46" s="136"/>
      <c r="BB46" s="135"/>
      <c r="BD46" s="136"/>
      <c r="BH46" s="135"/>
      <c r="BJ46" s="136"/>
      <c r="BN46" s="135"/>
      <c r="BP46" s="136"/>
      <c r="BS46" s="135"/>
      <c r="BU46" s="136"/>
      <c r="BY46" s="135"/>
      <c r="CA46" s="136"/>
      <c r="CE46" s="135"/>
      <c r="CG46" s="136"/>
      <c r="CJ46" s="135"/>
      <c r="CL46" s="136"/>
      <c r="CP46" s="135"/>
      <c r="CR46" s="136"/>
      <c r="CV46" s="135"/>
      <c r="CX46" s="136"/>
      <c r="DA46" s="135"/>
      <c r="DC46" s="136"/>
      <c r="DG46" s="135"/>
      <c r="DI46" s="136"/>
      <c r="DM46" s="135"/>
      <c r="DO46" s="136"/>
      <c r="DR46" s="135"/>
      <c r="DT46" s="136"/>
      <c r="DX46" s="135"/>
      <c r="DZ46" s="136"/>
      <c r="ED46" s="135"/>
      <c r="EF46" s="136"/>
      <c r="EI46" s="135"/>
      <c r="EK46" s="136"/>
      <c r="EO46" s="135"/>
      <c r="EQ46" s="136"/>
      <c r="EU46" s="135"/>
      <c r="EW46" s="136"/>
      <c r="EZ46" s="135"/>
      <c r="FB46" s="136"/>
      <c r="FF46" s="135"/>
      <c r="FH46" s="136"/>
      <c r="FL46" s="135"/>
      <c r="FN46" s="136"/>
      <c r="FQ46" s="135"/>
      <c r="FS46" s="136"/>
      <c r="FW46" s="135"/>
      <c r="FY46" s="136"/>
      <c r="GC46" s="135"/>
      <c r="GE46" s="136"/>
      <c r="GH46" s="135"/>
      <c r="GJ46" s="136"/>
      <c r="GN46" s="135"/>
      <c r="GP46" s="136"/>
      <c r="GT46" s="135"/>
      <c r="GV46" s="136"/>
      <c r="GY46" s="135"/>
      <c r="HA46" s="136"/>
    </row>
    <row r="47" spans="1:209" x14ac:dyDescent="0.25">
      <c r="A47" s="128"/>
      <c r="B47" s="129" t="str">
        <f>INDEX(РАСКЛАДУШКА!$B$120:$B$153,A46)</f>
        <v>Москаль Т.К.</v>
      </c>
      <c r="C47"/>
      <c r="E47"/>
      <c r="F47" s="130"/>
      <c r="G47" s="128"/>
      <c r="H47" s="129" t="str">
        <f>INDEX(РАСКЛАДУШКА!$B$120:$B$153,G46)</f>
        <v>Змитревич А.Ю.</v>
      </c>
      <c r="I47"/>
      <c r="K47"/>
      <c r="L47" s="130"/>
      <c r="M47" s="128"/>
      <c r="N47" s="129" t="str">
        <f>INDEX(РАСКЛАДУШКА!$B$120:$B$153,M46)</f>
        <v>Вайтусенок Л.А.</v>
      </c>
      <c r="O47"/>
      <c r="Q47"/>
      <c r="R47"/>
      <c r="T47"/>
      <c r="V47"/>
      <c r="Z47"/>
      <c r="AB47"/>
      <c r="AF47"/>
      <c r="AH47"/>
    </row>
    <row r="48" spans="1:209" x14ac:dyDescent="0.25">
      <c r="A48" s="128"/>
      <c r="B48" s="130" t="str">
        <f>"(часы сетки: "&amp;INDEX(РАСКЛАДУШКА!$AE$120:$AE$153,A46)&amp;")"</f>
        <v>(часы сетки: 19)</v>
      </c>
      <c r="C48"/>
      <c r="E48"/>
      <c r="F48" s="130"/>
      <c r="G48" s="128"/>
      <c r="H48" s="130" t="str">
        <f>"(часы сетки: "&amp;INDEX(РАСКЛАДУШКА!$AE$120:$AE$153,G46)&amp;")"</f>
        <v>(часы сетки: 18)</v>
      </c>
      <c r="I48"/>
      <c r="K48"/>
      <c r="L48" s="130"/>
      <c r="M48" s="128"/>
      <c r="N48" s="130" t="str">
        <f>"(часы сетки: "&amp;INDEX(РАСКЛАДУШКА!$AE$120:$AE$153,M46)&amp;")"</f>
        <v>(часы сетки: 7)</v>
      </c>
      <c r="O48"/>
      <c r="Q48"/>
      <c r="R48"/>
      <c r="T48"/>
      <c r="V48"/>
      <c r="Z48"/>
      <c r="AB48"/>
      <c r="AF48"/>
      <c r="AH48"/>
    </row>
    <row r="49" spans="1:34" x14ac:dyDescent="0.25">
      <c r="A49" s="128"/>
      <c r="B49" s="131" t="str">
        <f>IF(INDEX(РАСКЛАДУШКА!$E$120:$E$153,A46)="","","Классный руководитель "&amp;INDEX(РАСКЛАДУШКА!$E$120:$E$153,A46)&amp;" класса")</f>
        <v/>
      </c>
      <c r="C49"/>
      <c r="E49"/>
      <c r="G49" s="128"/>
      <c r="H49" s="131" t="str">
        <f>IF(INDEX(РАСКЛАДУШКА!$E$120:$E$153,G46)="","","Классный руководитель "&amp;INDEX(РАСКЛАДУШКА!$E$120:$E$153,G46)&amp;" класса")</f>
        <v>Классный руководитель 9Б класса</v>
      </c>
      <c r="I49"/>
      <c r="K49"/>
      <c r="M49" s="128"/>
      <c r="N49" s="131" t="str">
        <f>IF(INDEX(РАСКЛАДУШКА!$E$120:$E$153,M46)="","","Классный руководитель "&amp;INDEX(РАСКЛАДУШКА!$E$120:$E$153,M46)&amp;" класса")</f>
        <v>Классный руководитель зав класса</v>
      </c>
      <c r="O49"/>
      <c r="Q49"/>
      <c r="R49"/>
      <c r="T49"/>
      <c r="V49"/>
      <c r="Z49"/>
      <c r="AB49"/>
      <c r="AF49"/>
      <c r="AH49"/>
    </row>
    <row r="50" spans="1:34" x14ac:dyDescent="0.25">
      <c r="A50" s="126"/>
      <c r="B50" s="132" t="s">
        <v>1</v>
      </c>
      <c r="C50" s="132" t="s">
        <v>147</v>
      </c>
      <c r="D50" s="132" t="s">
        <v>72</v>
      </c>
      <c r="E50" s="132" t="s">
        <v>256</v>
      </c>
      <c r="F50" s="134"/>
      <c r="G50" s="126"/>
      <c r="H50" s="132" t="s">
        <v>1</v>
      </c>
      <c r="I50" s="132" t="s">
        <v>147</v>
      </c>
      <c r="J50" s="132" t="s">
        <v>72</v>
      </c>
      <c r="K50" s="132" t="s">
        <v>256</v>
      </c>
      <c r="L50" s="134"/>
      <c r="M50" s="126"/>
      <c r="N50" s="132" t="s">
        <v>1</v>
      </c>
      <c r="O50" s="132" t="s">
        <v>147</v>
      </c>
      <c r="P50" s="132" t="s">
        <v>72</v>
      </c>
      <c r="Q50" s="132" t="s">
        <v>256</v>
      </c>
      <c r="R50"/>
      <c r="T50"/>
      <c r="V50"/>
      <c r="Z50"/>
      <c r="AB50"/>
      <c r="AF50"/>
      <c r="AH50"/>
    </row>
    <row r="51" spans="1:34" x14ac:dyDescent="0.25">
      <c r="B51" s="2" t="s">
        <v>4</v>
      </c>
      <c r="C51" s="2"/>
      <c r="D51" s="2"/>
      <c r="E51" s="2"/>
      <c r="H51" s="2" t="s">
        <v>4</v>
      </c>
      <c r="I51" s="2"/>
      <c r="J51" s="2"/>
      <c r="K51" s="2"/>
      <c r="N51" s="2" t="s">
        <v>4</v>
      </c>
      <c r="O51" s="2"/>
      <c r="P51" s="2"/>
      <c r="Q51" s="2"/>
      <c r="R51"/>
      <c r="T51"/>
      <c r="V51"/>
      <c r="Z51"/>
      <c r="AB51"/>
      <c r="AF51"/>
      <c r="AH51"/>
    </row>
    <row r="52" spans="1:34" x14ac:dyDescent="0.25">
      <c r="A52" s="126">
        <v>1</v>
      </c>
      <c r="B52" s="37">
        <v>1</v>
      </c>
      <c r="C52" s="37" t="str">
        <f>INDEX(РАСКЛАДУШКА!$K$331:$AR$365,A52,MATCH(Руч!B$46,РАСКЛАДУШКА!$K$330:$AR$330,0))</f>
        <v/>
      </c>
      <c r="D52" s="27" t="str">
        <f>INDEX(РАСКЛАДУШКА!$K$372:$AR$406,A52,MATCH(Руч!B$46,РАСКЛАДУШКА!$K$371:$AR$371,0))</f>
        <v/>
      </c>
      <c r="E52" s="29" t="e">
        <f>INDEX(РАСКЛАДУШКА!$J$412:$AO$446,A52,MATCH(Руч!B$46,РАСКЛАДУШКА!$J$411:$AO$411,0))</f>
        <v>#N/A</v>
      </c>
      <c r="G52" s="126">
        <v>1</v>
      </c>
      <c r="H52" s="37">
        <v>1</v>
      </c>
      <c r="I52" s="37" t="str">
        <f>INDEX(РАСКЛАДУШКА!$K$331:$AR$365,G52,MATCH(H$46,РАСКЛАДУШКА!$K$330:$AR$330,0))</f>
        <v/>
      </c>
      <c r="J52" s="27" t="str">
        <f>INDEX(РАСКЛАДУШКА!$K$372:$AR$406,G52,MATCH(H$46,РАСКЛАДУШКА!$K$371:$AR$371,0))</f>
        <v/>
      </c>
      <c r="K52" s="29" t="e">
        <f>INDEX(РАСКЛАДУШКА!$J$412:$AO$446,G52,MATCH(H$46,РАСКЛАДУШКА!$J$411:$AO$411,0))</f>
        <v>#N/A</v>
      </c>
      <c r="M52" s="126">
        <v>1</v>
      </c>
      <c r="N52" s="37">
        <v>1</v>
      </c>
      <c r="O52" s="37" t="str">
        <f>INDEX(РАСКЛАДУШКА!$K$331:$AR$365,M52,MATCH(N$46,РАСКЛАДУШКА!$K$330:$AR$330,0))</f>
        <v>11А</v>
      </c>
      <c r="P52" s="27" t="str">
        <f>INDEX(РАСКЛАДУШКА!$K$372:$AR$406,M52,MATCH(N$46,РАСКЛАДУШКА!$K$371:$AR$371,0))</f>
        <v>Белорусский язык</v>
      </c>
      <c r="Q52" s="29" t="e">
        <f>INDEX(РАСКЛАДУШКА!$J$412:$AO$446,M52,MATCH(N$46,РАСКЛАДУШКА!$J$411:$AO$411,0))</f>
        <v>#N/A</v>
      </c>
      <c r="R52"/>
      <c r="T52"/>
      <c r="V52"/>
      <c r="Z52"/>
      <c r="AB52"/>
      <c r="AF52"/>
      <c r="AH52"/>
    </row>
    <row r="53" spans="1:34" x14ac:dyDescent="0.25">
      <c r="A53" s="126">
        <v>2</v>
      </c>
      <c r="B53" s="37">
        <v>2</v>
      </c>
      <c r="C53" s="37" t="str">
        <f>INDEX(РАСКЛАДУШКА!$K$331:$AR$365,A53,MATCH(Руч!B$46,РАСКЛАДУШКА!$K$330:$AR$330,0))</f>
        <v>8Б</v>
      </c>
      <c r="D53" s="27" t="str">
        <f>INDEX(РАСКЛАДУШКА!$K$372:$AR$406,A53,MATCH(Руч!B$46,РАСКЛАДУШКА!$K$371:$AR$371,0))</f>
        <v>Русский язык</v>
      </c>
      <c r="E53" s="29" t="e">
        <f>INDEX(РАСКЛАДУШКА!$J$412:$AO$446,A53,MATCH(Руч!B$46,РАСКЛАДУШКА!$J$411:$AO$411,0))</f>
        <v>#N/A</v>
      </c>
      <c r="G53" s="126">
        <v>2</v>
      </c>
      <c r="H53" s="37">
        <v>2</v>
      </c>
      <c r="I53" s="37" t="str">
        <f>INDEX(РАСКЛАДУШКА!$K$331:$AR$365,G53,MATCH(H$46,РАСКЛАДУШКА!$K$330:$AR$330,0))</f>
        <v/>
      </c>
      <c r="J53" s="27" t="str">
        <f>INDEX(РАСКЛАДУШКА!$K$372:$AR$406,G53,MATCH(H$46,РАСКЛАДУШКА!$K$371:$AR$371,0))</f>
        <v/>
      </c>
      <c r="K53" s="29" t="e">
        <f>INDEX(РАСКЛАДУШКА!$J$412:$AO$446,G53,MATCH(H$46,РАСКЛАДУШКА!$J$411:$AO$411,0))</f>
        <v>#N/A</v>
      </c>
      <c r="M53" s="126">
        <v>2</v>
      </c>
      <c r="N53" s="37">
        <v>2</v>
      </c>
      <c r="O53" s="37" t="str">
        <f>INDEX(РАСКЛАДУШКА!$K$331:$AR$365,M53,MATCH(N$46,РАСКЛАДУШКА!$K$330:$AR$330,0))</f>
        <v>11А</v>
      </c>
      <c r="P53" s="27" t="str">
        <f>INDEX(РАСКЛАДУШКА!$K$372:$AR$406,M53,MATCH(N$46,РАСКЛАДУШКА!$K$371:$AR$371,0))</f>
        <v>Белорусская литература</v>
      </c>
      <c r="Q53" s="29" t="e">
        <f>INDEX(РАСКЛАДУШКА!$J$412:$AO$446,M53,MATCH(N$46,РАСКЛАДУШКА!$J$411:$AO$411,0))</f>
        <v>#N/A</v>
      </c>
      <c r="R53"/>
      <c r="T53"/>
      <c r="V53"/>
      <c r="Z53"/>
      <c r="AB53"/>
      <c r="AF53"/>
      <c r="AH53"/>
    </row>
    <row r="54" spans="1:34" x14ac:dyDescent="0.25">
      <c r="A54" s="126">
        <v>3</v>
      </c>
      <c r="B54" s="37">
        <v>3</v>
      </c>
      <c r="C54" s="37" t="str">
        <f>INDEX(РАСКЛАДУШКА!$K$331:$AR$365,A54,MATCH(Руч!B$46,РАСКЛАДУШКА!$K$330:$AR$330,0))</f>
        <v>8Б</v>
      </c>
      <c r="D54" s="27" t="str">
        <f>INDEX(РАСКЛАДУШКА!$K$372:$AR$406,A54,MATCH(Руч!B$46,РАСКЛАДУШКА!$K$371:$AR$371,0))</f>
        <v>Русская литература</v>
      </c>
      <c r="E54" s="29" t="e">
        <f>INDEX(РАСКЛАДУШКА!$J$412:$AO$446,A54,MATCH(Руч!B$46,РАСКЛАДУШКА!$J$411:$AO$411,0))</f>
        <v>#N/A</v>
      </c>
      <c r="G54" s="126">
        <v>3</v>
      </c>
      <c r="H54" s="37">
        <v>3</v>
      </c>
      <c r="I54" s="37" t="str">
        <f>INDEX(РАСКЛАДУШКА!$K$331:$AR$365,G54,MATCH(H$46,РАСКЛАДУШКА!$K$330:$AR$330,0))</f>
        <v/>
      </c>
      <c r="J54" s="27" t="str">
        <f>INDEX(РАСКЛАДУШКА!$K$372:$AR$406,G54,MATCH(H$46,РАСКЛАДУШКА!$K$371:$AR$371,0))</f>
        <v/>
      </c>
      <c r="K54" s="29" t="e">
        <f>INDEX(РАСКЛАДУШКА!$J$412:$AO$446,G54,MATCH(H$46,РАСКЛАДУШКА!$J$411:$AO$411,0))</f>
        <v>#N/A</v>
      </c>
      <c r="M54" s="126">
        <v>3</v>
      </c>
      <c r="N54" s="37">
        <v>3</v>
      </c>
      <c r="O54" s="37" t="str">
        <f>INDEX(РАСКЛАДУШКА!$K$331:$AR$365,M54,MATCH(N$46,РАСКЛАДУШКА!$K$330:$AR$330,0))</f>
        <v/>
      </c>
      <c r="P54" s="27" t="str">
        <f>INDEX(РАСКЛАДУШКА!$K$372:$AR$406,M54,MATCH(N$46,РАСКЛАДУШКА!$K$371:$AR$371,0))</f>
        <v/>
      </c>
      <c r="Q54" s="29" t="e">
        <f>INDEX(РАСКЛАДУШКА!$J$412:$AO$446,M54,MATCH(N$46,РАСКЛАДУШКА!$J$411:$AO$411,0))</f>
        <v>#N/A</v>
      </c>
      <c r="R54"/>
      <c r="T54"/>
      <c r="V54"/>
      <c r="Z54"/>
      <c r="AB54"/>
      <c r="AF54"/>
      <c r="AH54"/>
    </row>
    <row r="55" spans="1:34" x14ac:dyDescent="0.25">
      <c r="A55" s="126">
        <v>4</v>
      </c>
      <c r="B55" s="37">
        <v>4</v>
      </c>
      <c r="C55" s="37" t="str">
        <f>INDEX(РАСКЛАДУШКА!$K$331:$AR$365,A55,MATCH(Руч!B$46,РАСКЛАДУШКА!$K$330:$AR$330,0))</f>
        <v>6Б</v>
      </c>
      <c r="D55" s="27" t="str">
        <f>INDEX(РАСКЛАДУШКА!$K$372:$AR$406,A55,MATCH(Руч!B$46,РАСКЛАДУШКА!$K$371:$AR$371,0))</f>
        <v>Русский язык</v>
      </c>
      <c r="E55" s="29" t="e">
        <f>INDEX(РАСКЛАДУШКА!$J$412:$AO$446,A55,MATCH(Руч!B$46,РАСКЛАДУШКА!$J$411:$AO$411,0))</f>
        <v>#N/A</v>
      </c>
      <c r="G55" s="126">
        <v>4</v>
      </c>
      <c r="H55" s="37">
        <v>4</v>
      </c>
      <c r="I55" s="37" t="str">
        <f>INDEX(РАСКЛАДУШКА!$K$331:$AR$365,G55,MATCH(H$46,РАСКЛАДУШКА!$K$330:$AR$330,0))</f>
        <v/>
      </c>
      <c r="J55" s="27" t="str">
        <f>INDEX(РАСКЛАДУШКА!$K$372:$AR$406,G55,MATCH(H$46,РАСКЛАДУШКА!$K$371:$AR$371,0))</f>
        <v/>
      </c>
      <c r="K55" s="29" t="e">
        <f>INDEX(РАСКЛАДУШКА!$J$412:$AO$446,G55,MATCH(H$46,РАСКЛАДУШКА!$J$411:$AO$411,0))</f>
        <v>#N/A</v>
      </c>
      <c r="M55" s="126">
        <v>4</v>
      </c>
      <c r="N55" s="37">
        <v>4</v>
      </c>
      <c r="O55" s="37" t="str">
        <f>INDEX(РАСКЛАДУШКА!$K$331:$AR$365,M55,MATCH(N$46,РАСКЛАДУШКА!$K$330:$AR$330,0))</f>
        <v/>
      </c>
      <c r="P55" s="27" t="str">
        <f>INDEX(РАСКЛАДУШКА!$K$372:$AR$406,M55,MATCH(N$46,РАСКЛАДУШКА!$K$371:$AR$371,0))</f>
        <v/>
      </c>
      <c r="Q55" s="29" t="e">
        <f>INDEX(РАСКЛАДУШКА!$J$412:$AO$446,M55,MATCH(N$46,РАСКЛАДУШКА!$J$411:$AO$411,0))</f>
        <v>#N/A</v>
      </c>
      <c r="R55"/>
      <c r="T55"/>
      <c r="V55"/>
      <c r="Z55"/>
      <c r="AB55"/>
      <c r="AF55"/>
      <c r="AH55"/>
    </row>
    <row r="56" spans="1:34" x14ac:dyDescent="0.25">
      <c r="A56" s="126">
        <v>5</v>
      </c>
      <c r="B56" s="37">
        <v>5</v>
      </c>
      <c r="C56" s="37" t="str">
        <f>INDEX(РАСКЛАДУШКА!$K$331:$AR$365,A56,MATCH(Руч!B$46,РАСКЛАДУШКА!$K$330:$AR$330,0))</f>
        <v>6Б</v>
      </c>
      <c r="D56" s="27" t="str">
        <f>INDEX(РАСКЛАДУШКА!$K$372:$AR$406,A56,MATCH(Руч!B$46,РАСКЛАДУШКА!$K$371:$AR$371,0))</f>
        <v>Русская литература</v>
      </c>
      <c r="E56" s="29" t="e">
        <f>INDEX(РАСКЛАДУШКА!$J$412:$AO$446,A56,MATCH(Руч!B$46,РАСКЛАДУШКА!$J$411:$AO$411,0))</f>
        <v>#N/A</v>
      </c>
      <c r="G56" s="126">
        <v>5</v>
      </c>
      <c r="H56" s="37">
        <v>5</v>
      </c>
      <c r="I56" s="37" t="str">
        <f>INDEX(РАСКЛАДУШКА!$K$331:$AR$365,G56,MATCH(H$46,РАСКЛАДУШКА!$K$330:$AR$330,0))</f>
        <v/>
      </c>
      <c r="J56" s="27" t="str">
        <f>INDEX(РАСКЛАДУШКА!$K$372:$AR$406,G56,MATCH(H$46,РАСКЛАДУШКА!$K$371:$AR$371,0))</f>
        <v/>
      </c>
      <c r="K56" s="29" t="e">
        <f>INDEX(РАСКЛАДУШКА!$J$412:$AO$446,G56,MATCH(H$46,РАСКЛАДУШКА!$J$411:$AO$411,0))</f>
        <v>#N/A</v>
      </c>
      <c r="M56" s="126">
        <v>5</v>
      </c>
      <c r="N56" s="37">
        <v>5</v>
      </c>
      <c r="O56" s="37" t="str">
        <f>INDEX(РАСКЛАДУШКА!$K$331:$AR$365,M56,MATCH(N$46,РАСКЛАДУШКА!$K$330:$AR$330,0))</f>
        <v/>
      </c>
      <c r="P56" s="27" t="str">
        <f>INDEX(РАСКЛАДУШКА!$K$372:$AR$406,M56,MATCH(N$46,РАСКЛАДУШКА!$K$371:$AR$371,0))</f>
        <v/>
      </c>
      <c r="Q56" s="29" t="e">
        <f>INDEX(РАСКЛАДУШКА!$J$412:$AO$446,M56,MATCH(N$46,РАСКЛАДУШКА!$J$411:$AO$411,0))</f>
        <v>#N/A</v>
      </c>
      <c r="R56"/>
      <c r="T56"/>
      <c r="V56"/>
      <c r="Z56"/>
      <c r="AB56"/>
      <c r="AF56"/>
      <c r="AH56"/>
    </row>
    <row r="57" spans="1:34" x14ac:dyDescent="0.25">
      <c r="A57" s="126">
        <v>6</v>
      </c>
      <c r="B57" s="37">
        <v>6</v>
      </c>
      <c r="C57" s="37" t="str">
        <f>INDEX(РАСКЛАДУШКА!$K$331:$AR$365,A57,MATCH(Руч!B$46,РАСКЛАДУШКА!$K$330:$AR$330,0))</f>
        <v/>
      </c>
      <c r="D57" s="27" t="str">
        <f>INDEX(РАСКЛАДУШКА!$K$372:$AR$406,A57,MATCH(Руч!B$46,РАСКЛАДУШКА!$K$371:$AR$371,0))</f>
        <v/>
      </c>
      <c r="E57" s="29" t="e">
        <f>INDEX(РАСКЛАДУШКА!$J$412:$AO$446,A57,MATCH(Руч!B$46,РАСКЛАДУШКА!$J$411:$AO$411,0))</f>
        <v>#N/A</v>
      </c>
      <c r="G57" s="126">
        <v>6</v>
      </c>
      <c r="H57" s="37">
        <v>6</v>
      </c>
      <c r="I57" s="37" t="str">
        <f>INDEX(РАСКЛАДУШКА!$K$331:$AR$365,G57,MATCH(H$46,РАСКЛАДУШКА!$K$330:$AR$330,0))</f>
        <v/>
      </c>
      <c r="J57" s="27" t="str">
        <f>INDEX(РАСКЛАДУШКА!$K$372:$AR$406,G57,MATCH(H$46,РАСКЛАДУШКА!$K$371:$AR$371,0))</f>
        <v/>
      </c>
      <c r="K57" s="29" t="e">
        <f>INDEX(РАСКЛАДУШКА!$J$412:$AO$446,G57,MATCH(H$46,РАСКЛАДУШКА!$J$411:$AO$411,0))</f>
        <v>#N/A</v>
      </c>
      <c r="M57" s="126">
        <v>6</v>
      </c>
      <c r="N57" s="37">
        <v>6</v>
      </c>
      <c r="O57" s="37" t="str">
        <f>INDEX(РАСКЛАДУШКА!$K$331:$AR$365,M57,MATCH(N$46,РАСКЛАДУШКА!$K$330:$AR$330,0))</f>
        <v/>
      </c>
      <c r="P57" s="27" t="str">
        <f>INDEX(РАСКЛАДУШКА!$K$372:$AR$406,M57,MATCH(N$46,РАСКЛАДУШКА!$K$371:$AR$371,0))</f>
        <v/>
      </c>
      <c r="Q57" s="29" t="e">
        <f>INDEX(РАСКЛАДУШКА!$J$412:$AO$446,M57,MATCH(N$46,РАСКЛАДУШКА!$J$411:$AO$411,0))</f>
        <v>#N/A</v>
      </c>
      <c r="R57"/>
      <c r="T57"/>
      <c r="V57"/>
      <c r="Z57"/>
      <c r="AB57"/>
      <c r="AF57"/>
      <c r="AH57"/>
    </row>
    <row r="58" spans="1:34" x14ac:dyDescent="0.25">
      <c r="A58" s="126">
        <v>7</v>
      </c>
      <c r="B58" s="37">
        <v>7</v>
      </c>
      <c r="C58" s="37" t="str">
        <f>INDEX(РАСКЛАДУШКА!$K$331:$AR$365,A58,MATCH(Руч!B$46,РАСКЛАДУШКА!$K$330:$AR$330,0))</f>
        <v/>
      </c>
      <c r="D58" s="27" t="str">
        <f>INDEX(РАСКЛАДУШКА!$K$372:$AR$406,A58,MATCH(Руч!B$46,РАСКЛАДУШКА!$K$371:$AR$371,0))</f>
        <v/>
      </c>
      <c r="E58" s="29" t="e">
        <f>INDEX(РАСКЛАДУШКА!$J$412:$AO$446,A58,MATCH(Руч!B$46,РАСКЛАДУШКА!$J$411:$AO$411,0))</f>
        <v>#N/A</v>
      </c>
      <c r="F58" s="134"/>
      <c r="G58" s="126">
        <v>7</v>
      </c>
      <c r="H58" s="37">
        <v>7</v>
      </c>
      <c r="I58" s="37" t="str">
        <f>INDEX(РАСКЛАДУШКА!$K$331:$AR$365,G58,MATCH(H$46,РАСКЛАДУШКА!$K$330:$AR$330,0))</f>
        <v/>
      </c>
      <c r="J58" s="27" t="str">
        <f>INDEX(РАСКЛАДУШКА!$K$372:$AR$406,G58,MATCH(H$46,РАСКЛАДУШКА!$K$371:$AR$371,0))</f>
        <v/>
      </c>
      <c r="K58" s="29" t="e">
        <f>INDEX(РАСКЛАДУШКА!$J$412:$AO$446,G58,MATCH(H$46,РАСКЛАДУШКА!$J$411:$AO$411,0))</f>
        <v>#N/A</v>
      </c>
      <c r="L58" s="134"/>
      <c r="M58" s="126">
        <v>7</v>
      </c>
      <c r="N58" s="37">
        <v>7</v>
      </c>
      <c r="O58" s="37" t="str">
        <f>INDEX(РАСКЛАДУШКА!$K$331:$AR$365,M58,MATCH(N$46,РАСКЛАДУШКА!$K$330:$AR$330,0))</f>
        <v/>
      </c>
      <c r="P58" s="27" t="str">
        <f>INDEX(РАСКЛАДУШКА!$K$372:$AR$406,M58,MATCH(N$46,РАСКЛАДУШКА!$K$371:$AR$371,0))</f>
        <v/>
      </c>
      <c r="Q58" s="29" t="e">
        <f>INDEX(РАСКЛАДУШКА!$J$412:$AO$446,M58,MATCH(N$46,РАСКЛАДУШКА!$J$411:$AO$411,0))</f>
        <v>#N/A</v>
      </c>
      <c r="R58"/>
      <c r="T58"/>
      <c r="V58"/>
      <c r="Z58"/>
      <c r="AB58"/>
      <c r="AF58"/>
      <c r="AH58"/>
    </row>
    <row r="59" spans="1:34" x14ac:dyDescent="0.25">
      <c r="A59" s="128"/>
      <c r="B59" s="2" t="s">
        <v>5</v>
      </c>
      <c r="C59" s="2"/>
      <c r="D59" s="2"/>
      <c r="E59" s="2"/>
      <c r="G59" s="128"/>
      <c r="H59" s="2" t="s">
        <v>5</v>
      </c>
      <c r="I59" s="2"/>
      <c r="J59" s="2"/>
      <c r="K59" s="2"/>
      <c r="M59" s="128"/>
      <c r="N59" s="2" t="s">
        <v>5</v>
      </c>
      <c r="O59" s="2"/>
      <c r="P59" s="2"/>
      <c r="Q59" s="2"/>
      <c r="R59"/>
      <c r="T59"/>
      <c r="V59"/>
      <c r="Z59"/>
      <c r="AB59"/>
      <c r="AF59"/>
      <c r="AH59"/>
    </row>
    <row r="60" spans="1:34" x14ac:dyDescent="0.25">
      <c r="A60" s="126">
        <v>8</v>
      </c>
      <c r="B60" s="37">
        <v>1</v>
      </c>
      <c r="C60" s="37" t="str">
        <f>INDEX(РАСКЛАДУШКА!$K$331:$AR$365,A60,MATCH(Руч!B$46,РАСКЛАДУШКА!$K$330:$AR$330,0))</f>
        <v>5А</v>
      </c>
      <c r="D60" s="27" t="str">
        <f>INDEX(РАСКЛАДУШКА!$K$372:$AR$406,A60,MATCH(Руч!B$46,РАСКЛАДУШКА!$K$371:$AR$371,0))</f>
        <v>Белорусская литература</v>
      </c>
      <c r="E60" s="29" t="e">
        <f>INDEX(РАСКЛАДУШКА!$J$412:$AO$446,A60,MATCH(Руч!B$46,РАСКЛАДУШКА!$J$411:$AO$411,0))</f>
        <v>#N/A</v>
      </c>
      <c r="G60" s="126">
        <v>8</v>
      </c>
      <c r="H60" s="37">
        <v>1</v>
      </c>
      <c r="I60" s="37" t="str">
        <f>INDEX(РАСКЛАДУШКА!$K$331:$AR$365,G60,MATCH(H$46,РАСКЛАДУШКА!$K$330:$AR$330,0))</f>
        <v/>
      </c>
      <c r="J60" s="27" t="str">
        <f>INDEX(РАСКЛАДУШКА!$K$372:$AR$406,G60,MATCH(H$46,РАСКЛАДУШКА!$K$371:$AR$371,0))</f>
        <v/>
      </c>
      <c r="K60" s="29" t="e">
        <f>INDEX(РАСКЛАДУШКА!$J$412:$AO$446,G60,MATCH(H$46,РАСКЛАДУШКА!$J$411:$AO$411,0))</f>
        <v>#N/A</v>
      </c>
      <c r="M60" s="126">
        <v>8</v>
      </c>
      <c r="N60" s="37">
        <v>1</v>
      </c>
      <c r="O60" s="37" t="str">
        <f>INDEX(РАСКЛАДУШКА!$K$331:$AR$365,M60,MATCH(N$46,РАСКЛАДУШКА!$K$330:$AR$330,0))</f>
        <v/>
      </c>
      <c r="P60" s="27" t="str">
        <f>INDEX(РАСКЛАДУШКА!$K$372:$AR$406,M60,MATCH(N$46,РАСКЛАДУШКА!$K$371:$AR$371,0))</f>
        <v/>
      </c>
      <c r="Q60" s="29" t="e">
        <f>INDEX(РАСКЛАДУШКА!$J$412:$AO$446,M60,MATCH(N$46,РАСКЛАДУШКА!$J$411:$AO$411,0))</f>
        <v>#N/A</v>
      </c>
      <c r="R60"/>
      <c r="T60"/>
      <c r="V60"/>
      <c r="Z60"/>
      <c r="AB60"/>
      <c r="AF60"/>
      <c r="AH60"/>
    </row>
    <row r="61" spans="1:34" x14ac:dyDescent="0.25">
      <c r="A61" s="126">
        <v>9</v>
      </c>
      <c r="B61" s="37">
        <v>2</v>
      </c>
      <c r="C61" s="37" t="str">
        <f>INDEX(РАСКЛАДУШКА!$K$331:$AR$365,A61,MATCH(Руч!B$46,РАСКЛАДУШКА!$K$330:$AR$330,0))</f>
        <v>5А</v>
      </c>
      <c r="D61" s="27" t="str">
        <f>INDEX(РАСКЛАДУШКА!$K$372:$AR$406,A61,MATCH(Руч!B$46,РАСКЛАДУШКА!$K$371:$AR$371,0))</f>
        <v>Белорусский язык</v>
      </c>
      <c r="E61" s="29" t="e">
        <f>INDEX(РАСКЛАДУШКА!$J$412:$AO$446,A61,MATCH(Руч!B$46,РАСКЛАДУШКА!$J$411:$AO$411,0))</f>
        <v>#N/A</v>
      </c>
      <c r="G61" s="126">
        <v>9</v>
      </c>
      <c r="H61" s="37">
        <v>2</v>
      </c>
      <c r="I61" s="37" t="str">
        <f>INDEX(РАСКЛАДУШКА!$K$331:$AR$365,G61,MATCH(H$46,РАСКЛАДУШКА!$K$330:$AR$330,0))</f>
        <v/>
      </c>
      <c r="J61" s="27" t="str">
        <f>INDEX(РАСКЛАДУШКА!$K$372:$AR$406,G61,MATCH(H$46,РАСКЛАДУШКА!$K$371:$AR$371,0))</f>
        <v/>
      </c>
      <c r="K61" s="29" t="e">
        <f>INDEX(РАСКЛАДУШКА!$J$412:$AO$446,G61,MATCH(H$46,РАСКЛАДУШКА!$J$411:$AO$411,0))</f>
        <v>#N/A</v>
      </c>
      <c r="M61" s="126">
        <v>9</v>
      </c>
      <c r="N61" s="37">
        <v>2</v>
      </c>
      <c r="O61" s="37" t="str">
        <f>INDEX(РАСКЛАДУШКА!$K$331:$AR$365,M61,MATCH(N$46,РАСКЛАДУШКА!$K$330:$AR$330,0))</f>
        <v/>
      </c>
      <c r="P61" s="27" t="str">
        <f>INDEX(РАСКЛАДУШКА!$K$372:$AR$406,M61,MATCH(N$46,РАСКЛАДУШКА!$K$371:$AR$371,0))</f>
        <v/>
      </c>
      <c r="Q61" s="29" t="e">
        <f>INDEX(РАСКЛАДУШКА!$J$412:$AO$446,M61,MATCH(N$46,РАСКЛАДУШКА!$J$411:$AO$411,0))</f>
        <v>#N/A</v>
      </c>
      <c r="R61"/>
      <c r="T61"/>
      <c r="V61"/>
      <c r="Z61"/>
      <c r="AB61"/>
      <c r="AF61"/>
      <c r="AH61"/>
    </row>
    <row r="62" spans="1:34" x14ac:dyDescent="0.25">
      <c r="A62" s="126">
        <v>10</v>
      </c>
      <c r="B62" s="37">
        <v>3</v>
      </c>
      <c r="C62" s="37" t="str">
        <f>INDEX(РАСКЛАДУШКА!$K$331:$AR$365,A62,MATCH(Руч!B$46,РАСКЛАДУШКА!$K$330:$AR$330,0))</f>
        <v>5Б</v>
      </c>
      <c r="D62" s="27" t="str">
        <f>INDEX(РАСКЛАДУШКА!$K$372:$AR$406,A62,MATCH(Руч!B$46,РАСКЛАДУШКА!$K$371:$AR$371,0))</f>
        <v>Белорусский язык</v>
      </c>
      <c r="E62" s="29" t="e">
        <f>INDEX(РАСКЛАДУШКА!$J$412:$AO$446,A62,MATCH(Руч!B$46,РАСКЛАДУШКА!$J$411:$AO$411,0))</f>
        <v>#N/A</v>
      </c>
      <c r="G62" s="126">
        <v>10</v>
      </c>
      <c r="H62" s="37">
        <v>3</v>
      </c>
      <c r="I62" s="37" t="str">
        <f>INDEX(РАСКЛАДУШКА!$K$331:$AR$365,G62,MATCH(H$46,РАСКЛАДУШКА!$K$330:$AR$330,0))</f>
        <v>6А</v>
      </c>
      <c r="J62" s="27" t="str">
        <f>INDEX(РАСКЛАДУШКА!$K$372:$AR$406,G62,MATCH(H$46,РАСКЛАДУШКА!$K$371:$AR$371,0))</f>
        <v>Белорусская литература</v>
      </c>
      <c r="K62" s="29" t="e">
        <f>INDEX(РАСКЛАДУШКА!$J$412:$AO$446,G62,MATCH(H$46,РАСКЛАДУШКА!$J$411:$AO$411,0))</f>
        <v>#N/A</v>
      </c>
      <c r="M62" s="126">
        <v>10</v>
      </c>
      <c r="N62" s="37">
        <v>3</v>
      </c>
      <c r="O62" s="37" t="str">
        <f>INDEX(РАСКЛАДУШКА!$K$331:$AR$365,M62,MATCH(N$46,РАСКЛАДУШКА!$K$330:$AR$330,0))</f>
        <v/>
      </c>
      <c r="P62" s="27" t="str">
        <f>INDEX(РАСКЛАДУШКА!$K$372:$AR$406,M62,MATCH(N$46,РАСКЛАДУШКА!$K$371:$AR$371,0))</f>
        <v/>
      </c>
      <c r="Q62" s="29" t="e">
        <f>INDEX(РАСКЛАДУШКА!$J$412:$AO$446,M62,MATCH(N$46,РАСКЛАДУШКА!$J$411:$AO$411,0))</f>
        <v>#N/A</v>
      </c>
      <c r="R62"/>
      <c r="T62"/>
      <c r="V62"/>
      <c r="Z62"/>
      <c r="AB62"/>
      <c r="AF62"/>
      <c r="AH62"/>
    </row>
    <row r="63" spans="1:34" x14ac:dyDescent="0.25">
      <c r="A63" s="126">
        <v>11</v>
      </c>
      <c r="B63" s="37">
        <v>4</v>
      </c>
      <c r="C63" s="37" t="str">
        <f>INDEX(РАСКЛАДУШКА!$K$331:$AR$365,A63,MATCH(Руч!B$46,РАСКЛАДУШКА!$K$330:$AR$330,0))</f>
        <v>5Б</v>
      </c>
      <c r="D63" s="27" t="str">
        <f>INDEX(РАСКЛАДУШКА!$K$372:$AR$406,A63,MATCH(Руч!B$46,РАСКЛАДУШКА!$K$371:$AR$371,0))</f>
        <v>Белорусская литература</v>
      </c>
      <c r="E63" s="29" t="e">
        <f>INDEX(РАСКЛАДУШКА!$J$412:$AO$446,A63,MATCH(Руч!B$46,РАСКЛАДУШКА!$J$411:$AO$411,0))</f>
        <v>#N/A</v>
      </c>
      <c r="G63" s="126">
        <v>11</v>
      </c>
      <c r="H63" s="37">
        <v>4</v>
      </c>
      <c r="I63" s="37" t="str">
        <f>INDEX(РАСКЛАДУШКА!$K$331:$AR$365,G63,MATCH(H$46,РАСКЛАДУШКА!$K$330:$AR$330,0))</f>
        <v>6А</v>
      </c>
      <c r="J63" s="27" t="str">
        <f>INDEX(РАСКЛАДУШКА!$K$372:$AR$406,G63,MATCH(H$46,РАСКЛАДУШКА!$K$371:$AR$371,0))</f>
        <v>Белорусский язык</v>
      </c>
      <c r="K63" s="29" t="e">
        <f>INDEX(РАСКЛАДУШКА!$J$412:$AO$446,G63,MATCH(H$46,РАСКЛАДУШКА!$J$411:$AO$411,0))</f>
        <v>#N/A</v>
      </c>
      <c r="M63" s="126">
        <v>11</v>
      </c>
      <c r="N63" s="37">
        <v>4</v>
      </c>
      <c r="O63" s="37" t="str">
        <f>INDEX(РАСКЛАДУШКА!$K$331:$AR$365,M63,MATCH(N$46,РАСКЛАДУШКА!$K$330:$AR$330,0))</f>
        <v/>
      </c>
      <c r="P63" s="27" t="str">
        <f>INDEX(РАСКЛАДУШКА!$K$372:$AR$406,M63,MATCH(N$46,РАСКЛАДУШКА!$K$371:$AR$371,0))</f>
        <v/>
      </c>
      <c r="Q63" s="29" t="e">
        <f>INDEX(РАСКЛАДУШКА!$J$412:$AO$446,M63,MATCH(N$46,РАСКЛАДУШКА!$J$411:$AO$411,0))</f>
        <v>#N/A</v>
      </c>
      <c r="R63"/>
      <c r="T63"/>
      <c r="V63"/>
      <c r="Z63"/>
      <c r="AB63"/>
      <c r="AF63"/>
      <c r="AH63"/>
    </row>
    <row r="64" spans="1:34" x14ac:dyDescent="0.25">
      <c r="A64" s="126">
        <v>12</v>
      </c>
      <c r="B64" s="37">
        <v>5</v>
      </c>
      <c r="C64" s="37" t="str">
        <f>INDEX(РАСКЛАДУШКА!$K$331:$AR$365,A64,MATCH(Руч!B$46,РАСКЛАДУШКА!$K$330:$AR$330,0))</f>
        <v>6Б</v>
      </c>
      <c r="D64" s="27" t="str">
        <f>INDEX(РАСКЛАДУШКА!$K$372:$AR$406,A64,MATCH(Руч!B$46,РАСКЛАДУШКА!$K$371:$AR$371,0))</f>
        <v>Русский язык</v>
      </c>
      <c r="E64" s="29" t="e">
        <f>INDEX(РАСКЛАДУШКА!$J$412:$AO$446,A64,MATCH(Руч!B$46,РАСКЛАДУШКА!$J$411:$AO$411,0))</f>
        <v>#N/A</v>
      </c>
      <c r="G64" s="126">
        <v>12</v>
      </c>
      <c r="H64" s="37">
        <v>5</v>
      </c>
      <c r="I64" s="37" t="str">
        <f>INDEX(РАСКЛАДУШКА!$K$331:$AR$365,G64,MATCH(H$46,РАСКЛАДУШКА!$K$330:$AR$330,0))</f>
        <v>10Б</v>
      </c>
      <c r="J64" s="27" t="str">
        <f>INDEX(РАСКЛАДУШКА!$K$372:$AR$406,G64,MATCH(H$46,РАСКЛАДУШКА!$K$371:$AR$371,0))</f>
        <v>Белорусский язык</v>
      </c>
      <c r="K64" s="29" t="e">
        <f>INDEX(РАСКЛАДУШКА!$J$412:$AO$446,G64,MATCH(H$46,РАСКЛАДУШКА!$J$411:$AO$411,0))</f>
        <v>#N/A</v>
      </c>
      <c r="M64" s="126">
        <v>12</v>
      </c>
      <c r="N64" s="37">
        <v>5</v>
      </c>
      <c r="O64" s="37" t="str">
        <f>INDEX(РАСКЛАДУШКА!$K$331:$AR$365,M64,MATCH(N$46,РАСКЛАДУШКА!$K$330:$AR$330,0))</f>
        <v/>
      </c>
      <c r="P64" s="27" t="str">
        <f>INDEX(РАСКЛАДУШКА!$K$372:$AR$406,M64,MATCH(N$46,РАСКЛАДУШКА!$K$371:$AR$371,0))</f>
        <v/>
      </c>
      <c r="Q64" s="29" t="e">
        <f>INDEX(РАСКЛАДУШКА!$J$412:$AO$446,M64,MATCH(N$46,РАСКЛАДУШКА!$J$411:$AO$411,0))</f>
        <v>#N/A</v>
      </c>
      <c r="R64"/>
      <c r="T64"/>
      <c r="V64"/>
      <c r="Z64"/>
      <c r="AB64"/>
      <c r="AF64"/>
      <c r="AH64"/>
    </row>
    <row r="65" spans="1:34" x14ac:dyDescent="0.25">
      <c r="A65" s="126">
        <v>13</v>
      </c>
      <c r="B65" s="37">
        <v>6</v>
      </c>
      <c r="C65" s="37" t="str">
        <f>INDEX(РАСКЛАДУШКА!$K$331:$AR$365,A65,MATCH(Руч!B$46,РАСКЛАДУШКА!$K$330:$AR$330,0))</f>
        <v>6Б</v>
      </c>
      <c r="D65" s="27" t="str">
        <f>INDEX(РАСКЛАДУШКА!$K$372:$AR$406,A65,MATCH(Руч!B$46,РАСКЛАДУШКА!$K$371:$AR$371,0))</f>
        <v>Русская литература</v>
      </c>
      <c r="E65" s="29" t="e">
        <f>INDEX(РАСКЛАДУШКА!$J$412:$AO$446,A65,MATCH(Руч!B$46,РАСКЛАДУШКА!$J$411:$AO$411,0))</f>
        <v>#N/A</v>
      </c>
      <c r="G65" s="126">
        <v>13</v>
      </c>
      <c r="H65" s="37">
        <v>6</v>
      </c>
      <c r="I65" s="37" t="str">
        <f>INDEX(РАСКЛАДУШКА!$K$331:$AR$365,G65,MATCH(H$46,РАСКЛАДУШКА!$K$330:$AR$330,0))</f>
        <v>10Б</v>
      </c>
      <c r="J65" s="27" t="str">
        <f>INDEX(РАСКЛАДУШКА!$K$372:$AR$406,G65,MATCH(H$46,РАСКЛАДУШКА!$K$371:$AR$371,0))</f>
        <v>Белорусская литература</v>
      </c>
      <c r="K65" s="29" t="e">
        <f>INDEX(РАСКЛАДУШКА!$J$412:$AO$446,G65,MATCH(H$46,РАСКЛАДУШКА!$J$411:$AO$411,0))</f>
        <v>#N/A</v>
      </c>
      <c r="M65" s="126">
        <v>13</v>
      </c>
      <c r="N65" s="37">
        <v>6</v>
      </c>
      <c r="O65" s="37" t="str">
        <f>INDEX(РАСКЛАДУШКА!$K$331:$AR$365,M65,MATCH(N$46,РАСКЛАДУШКА!$K$330:$AR$330,0))</f>
        <v/>
      </c>
      <c r="P65" s="27" t="str">
        <f>INDEX(РАСКЛАДУШКА!$K$372:$AR$406,M65,MATCH(N$46,РАСКЛАДУШКА!$K$371:$AR$371,0))</f>
        <v/>
      </c>
      <c r="Q65" s="29" t="e">
        <f>INDEX(РАСКЛАДУШКА!$J$412:$AO$446,M65,MATCH(N$46,РАСКЛАДУШКА!$J$411:$AO$411,0))</f>
        <v>#N/A</v>
      </c>
      <c r="R65"/>
      <c r="T65"/>
      <c r="V65"/>
      <c r="Z65"/>
      <c r="AB65"/>
      <c r="AF65"/>
      <c r="AH65"/>
    </row>
    <row r="66" spans="1:34" x14ac:dyDescent="0.25">
      <c r="A66" s="126">
        <v>14</v>
      </c>
      <c r="B66" s="37">
        <v>7</v>
      </c>
      <c r="C66" s="37" t="str">
        <f>INDEX(РАСКЛАДУШКА!$K$331:$AR$365,A66,MATCH(Руч!B$46,РАСКЛАДУШКА!$K$330:$AR$330,0))</f>
        <v/>
      </c>
      <c r="D66" s="27" t="str">
        <f>INDEX(РАСКЛАДУШКА!$K$372:$AR$406,A66,MATCH(Руч!B$46,РАСКЛАДУШКА!$K$371:$AR$371,0))</f>
        <v/>
      </c>
      <c r="E66" s="29" t="e">
        <f>INDEX(РАСКЛАДУШКА!$J$412:$AO$446,A66,MATCH(Руч!B$46,РАСКЛАДУШКА!$J$411:$AO$411,0))</f>
        <v>#N/A</v>
      </c>
      <c r="F66" s="134"/>
      <c r="G66" s="126">
        <v>14</v>
      </c>
      <c r="H66" s="37">
        <v>7</v>
      </c>
      <c r="I66" s="37" t="str">
        <f>INDEX(РАСКЛАДУШКА!$K$331:$AR$365,G66,MATCH(H$46,РАСКЛАДУШКА!$K$330:$AR$330,0))</f>
        <v/>
      </c>
      <c r="J66" s="27" t="str">
        <f>INDEX(РАСКЛАДУШКА!$K$372:$AR$406,G66,MATCH(H$46,РАСКЛАДУШКА!$K$371:$AR$371,0))</f>
        <v/>
      </c>
      <c r="K66" s="29" t="e">
        <f>INDEX(РАСКЛАДУШКА!$J$412:$AO$446,G66,MATCH(H$46,РАСКЛАДУШКА!$J$411:$AO$411,0))</f>
        <v>#N/A</v>
      </c>
      <c r="L66" s="134"/>
      <c r="M66" s="126">
        <v>14</v>
      </c>
      <c r="N66" s="37">
        <v>7</v>
      </c>
      <c r="O66" s="37" t="str">
        <f>INDEX(РАСКЛАДУШКА!$K$331:$AR$365,M66,MATCH(N$46,РАСКЛАДУШКА!$K$330:$AR$330,0))</f>
        <v/>
      </c>
      <c r="P66" s="27" t="str">
        <f>INDEX(РАСКЛАДУШКА!$K$372:$AR$406,M66,MATCH(N$46,РАСКЛАДУШКА!$K$371:$AR$371,0))</f>
        <v/>
      </c>
      <c r="Q66" s="29" t="e">
        <f>INDEX(РАСКЛАДУШКА!$J$412:$AO$446,M66,MATCH(N$46,РАСКЛАДУШКА!$J$411:$AO$411,0))</f>
        <v>#N/A</v>
      </c>
      <c r="R66"/>
      <c r="T66"/>
      <c r="V66"/>
      <c r="Z66"/>
      <c r="AB66"/>
      <c r="AF66"/>
      <c r="AH66"/>
    </row>
    <row r="67" spans="1:34" x14ac:dyDescent="0.25">
      <c r="A67" s="128"/>
      <c r="B67" s="2" t="s">
        <v>6</v>
      </c>
      <c r="C67" s="2"/>
      <c r="D67" s="2"/>
      <c r="E67" s="2"/>
      <c r="G67" s="128"/>
      <c r="H67" s="2" t="s">
        <v>6</v>
      </c>
      <c r="I67" s="2"/>
      <c r="J67" s="2"/>
      <c r="K67" s="2"/>
      <c r="M67" s="128"/>
      <c r="N67" s="2" t="s">
        <v>6</v>
      </c>
      <c r="O67" s="2"/>
      <c r="P67" s="2"/>
      <c r="Q67" s="2"/>
      <c r="R67"/>
      <c r="T67"/>
      <c r="V67"/>
      <c r="Z67"/>
      <c r="AB67"/>
      <c r="AF67"/>
      <c r="AH67"/>
    </row>
    <row r="68" spans="1:34" x14ac:dyDescent="0.25">
      <c r="A68" s="126">
        <v>15</v>
      </c>
      <c r="B68" s="37">
        <v>1</v>
      </c>
      <c r="C68" s="37" t="str">
        <f>INDEX(РАСКЛАДУШКА!$K$331:$AR$365,A68,MATCH(Руч!B$46,РАСКЛАДУШКА!$K$330:$AR$330,0))</f>
        <v>5Б</v>
      </c>
      <c r="D68" s="27" t="str">
        <f>INDEX(РАСКЛАДУШКА!$K$372:$AR$406,A68,MATCH(Руч!B$46,РАСКЛАДУШКА!$K$371:$AR$371,0))</f>
        <v>Белорусская литература</v>
      </c>
      <c r="E68" s="29" t="e">
        <f>INDEX(РАСКЛАДУШКА!$J$412:$AO$446,A68,MATCH(Руч!B$46,РАСКЛАДУШКА!$J$411:$AO$411,0))</f>
        <v>#N/A</v>
      </c>
      <c r="G68" s="126">
        <v>15</v>
      </c>
      <c r="H68" s="37">
        <v>1</v>
      </c>
      <c r="I68" s="37" t="str">
        <f>INDEX(РАСКЛАДУШКА!$K$331:$AR$365,G68,MATCH(H$46,РАСКЛАДУШКА!$K$330:$AR$330,0))</f>
        <v>8А</v>
      </c>
      <c r="J68" s="27" t="str">
        <f>INDEX(РАСКЛАДУШКА!$K$372:$AR$406,G68,MATCH(H$46,РАСКЛАДУШКА!$K$371:$AR$371,0))</f>
        <v>Белорусский язык</v>
      </c>
      <c r="K68" s="29" t="e">
        <f>INDEX(РАСКЛАДУШКА!$J$412:$AO$446,G68,MATCH(H$46,РАСКЛАДУШКА!$J$411:$AO$411,0))</f>
        <v>#N/A</v>
      </c>
      <c r="M68" s="126">
        <v>15</v>
      </c>
      <c r="N68" s="37">
        <v>1</v>
      </c>
      <c r="O68" s="37" t="str">
        <f>INDEX(РАСКЛАДУШКА!$K$331:$AR$365,M68,MATCH(N$46,РАСКЛАДУШКА!$K$330:$AR$330,0))</f>
        <v/>
      </c>
      <c r="P68" s="27" t="str">
        <f>INDEX(РАСКЛАДУШКА!$K$372:$AR$406,M68,MATCH(N$46,РАСКЛАДУШКА!$K$371:$AR$371,0))</f>
        <v/>
      </c>
      <c r="Q68" s="29" t="e">
        <f>INDEX(РАСКЛАДУШКА!$J$412:$AO$446,M68,MATCH(N$46,РАСКЛАДУШКА!$J$411:$AO$411,0))</f>
        <v>#N/A</v>
      </c>
      <c r="R68"/>
      <c r="T68"/>
      <c r="V68"/>
      <c r="Z68"/>
      <c r="AB68"/>
      <c r="AF68"/>
      <c r="AH68"/>
    </row>
    <row r="69" spans="1:34" x14ac:dyDescent="0.25">
      <c r="A69" s="126">
        <v>16</v>
      </c>
      <c r="B69" s="37">
        <v>2</v>
      </c>
      <c r="C69" s="37" t="str">
        <f>INDEX(РАСКЛАДУШКА!$K$331:$AR$365,A69,MATCH(Руч!B$46,РАСКЛАДУШКА!$K$330:$AR$330,0))</f>
        <v>5Б</v>
      </c>
      <c r="D69" s="27" t="str">
        <f>INDEX(РАСКЛАДУШКА!$K$372:$AR$406,A69,MATCH(Руч!B$46,РАСКЛАДУШКА!$K$371:$AR$371,0))</f>
        <v>Белорусский язык</v>
      </c>
      <c r="E69" s="29" t="e">
        <f>INDEX(РАСКЛАДУШКА!$J$412:$AO$446,A69,MATCH(Руч!B$46,РАСКЛАДУШКА!$J$411:$AO$411,0))</f>
        <v>#N/A</v>
      </c>
      <c r="G69" s="126">
        <v>16</v>
      </c>
      <c r="H69" s="37">
        <v>2</v>
      </c>
      <c r="I69" s="37" t="str">
        <f>INDEX(РАСКЛАДУШКА!$K$331:$AR$365,G69,MATCH(H$46,РАСКЛАДУШКА!$K$330:$AR$330,0))</f>
        <v>8А</v>
      </c>
      <c r="J69" s="27" t="str">
        <f>INDEX(РАСКЛАДУШКА!$K$372:$AR$406,G69,MATCH(H$46,РАСКЛАДУШКА!$K$371:$AR$371,0))</f>
        <v>Белорусская литература</v>
      </c>
      <c r="K69" s="29" t="e">
        <f>INDEX(РАСКЛАДУШКА!$J$412:$AO$446,G69,MATCH(H$46,РАСКЛАДУШКА!$J$411:$AO$411,0))</f>
        <v>#N/A</v>
      </c>
      <c r="M69" s="126">
        <v>16</v>
      </c>
      <c r="N69" s="37">
        <v>2</v>
      </c>
      <c r="O69" s="37" t="str">
        <f>INDEX(РАСКЛАДУШКА!$K$331:$AR$365,M69,MATCH(N$46,РАСКЛАДУШКА!$K$330:$AR$330,0))</f>
        <v/>
      </c>
      <c r="P69" s="27" t="str">
        <f>INDEX(РАСКЛАДУШКА!$K$372:$AR$406,M69,MATCH(N$46,РАСКЛАДУШКА!$K$371:$AR$371,0))</f>
        <v/>
      </c>
      <c r="Q69" s="29" t="e">
        <f>INDEX(РАСКЛАДУШКА!$J$412:$AO$446,M69,MATCH(N$46,РАСКЛАДУШКА!$J$411:$AO$411,0))</f>
        <v>#N/A</v>
      </c>
      <c r="R69"/>
      <c r="T69"/>
      <c r="V69"/>
      <c r="Z69"/>
      <c r="AB69"/>
      <c r="AF69"/>
      <c r="AH69"/>
    </row>
    <row r="70" spans="1:34" x14ac:dyDescent="0.25">
      <c r="A70" s="126">
        <v>17</v>
      </c>
      <c r="B70" s="37">
        <v>3</v>
      </c>
      <c r="C70" s="37" t="str">
        <f>INDEX(РАСКЛАДУШКА!$K$331:$AR$365,A70,MATCH(Руч!B$46,РАСКЛАДУШКА!$K$330:$AR$330,0))</f>
        <v>8Б</v>
      </c>
      <c r="D70" s="27" t="str">
        <f>INDEX(РАСКЛАДУШКА!$K$372:$AR$406,A70,MATCH(Руч!B$46,РАСКЛАДУШКА!$K$371:$AR$371,0))</f>
        <v>Русский язык</v>
      </c>
      <c r="E70" s="29" t="e">
        <f>INDEX(РАСКЛАДУШКА!$J$412:$AO$446,A70,MATCH(Руч!B$46,РАСКЛАДУШКА!$J$411:$AO$411,0))</f>
        <v>#N/A</v>
      </c>
      <c r="G70" s="126">
        <v>17</v>
      </c>
      <c r="H70" s="37">
        <v>3</v>
      </c>
      <c r="I70" s="37" t="str">
        <f>INDEX(РАСКЛАДУШКА!$K$331:$AR$365,G70,MATCH(H$46,РАСКЛАДУШКА!$K$330:$AR$330,0))</f>
        <v>9Б</v>
      </c>
      <c r="J70" s="27" t="str">
        <f>INDEX(РАСКЛАДУШКА!$K$372:$AR$406,G70,MATCH(H$46,РАСКЛАДУШКА!$K$371:$AR$371,0))</f>
        <v>Белорусская литература</v>
      </c>
      <c r="K70" s="29" t="e">
        <f>INDEX(РАСКЛАДУШКА!$J$412:$AO$446,G70,MATCH(H$46,РАСКЛАДУШКА!$J$411:$AO$411,0))</f>
        <v>#N/A</v>
      </c>
      <c r="M70" s="126">
        <v>17</v>
      </c>
      <c r="N70" s="37">
        <v>3</v>
      </c>
      <c r="O70" s="37" t="str">
        <f>INDEX(РАСКЛАДУШКА!$K$331:$AR$365,M70,MATCH(N$46,РАСКЛАДУШКА!$K$330:$AR$330,0))</f>
        <v/>
      </c>
      <c r="P70" s="27" t="str">
        <f>INDEX(РАСКЛАДУШКА!$K$372:$AR$406,M70,MATCH(N$46,РАСКЛАДУШКА!$K$371:$AR$371,0))</f>
        <v/>
      </c>
      <c r="Q70" s="29" t="e">
        <f>INDEX(РАСКЛАДУШКА!$J$412:$AO$446,M70,MATCH(N$46,РАСКЛАДУШКА!$J$411:$AO$411,0))</f>
        <v>#N/A</v>
      </c>
      <c r="R70"/>
      <c r="T70"/>
      <c r="V70"/>
      <c r="Z70"/>
      <c r="AB70"/>
      <c r="AF70"/>
      <c r="AH70"/>
    </row>
    <row r="71" spans="1:34" x14ac:dyDescent="0.25">
      <c r="A71" s="126">
        <v>18</v>
      </c>
      <c r="B71" s="37">
        <v>4</v>
      </c>
      <c r="C71" s="37" t="str">
        <f>INDEX(РАСКЛАДУШКА!$K$331:$AR$365,A71,MATCH(Руч!B$46,РАСКЛАДУШКА!$K$330:$AR$330,0))</f>
        <v>5А</v>
      </c>
      <c r="D71" s="27" t="str">
        <f>INDEX(РАСКЛАДУШКА!$K$372:$AR$406,A71,MATCH(Руч!B$46,РАСКЛАДУШКА!$K$371:$AR$371,0))</f>
        <v>Белорусский язык</v>
      </c>
      <c r="E71" s="29" t="e">
        <f>INDEX(РАСКЛАДУШКА!$J$412:$AO$446,A71,MATCH(Руч!B$46,РАСКЛАДУШКА!$J$411:$AO$411,0))</f>
        <v>#N/A</v>
      </c>
      <c r="G71" s="126">
        <v>18</v>
      </c>
      <c r="H71" s="37">
        <v>4</v>
      </c>
      <c r="I71" s="37" t="str">
        <f>INDEX(РАСКЛАДУШКА!$K$331:$AR$365,G71,MATCH(H$46,РАСКЛАДУШКА!$K$330:$AR$330,0))</f>
        <v>9Б</v>
      </c>
      <c r="J71" s="27" t="str">
        <f>INDEX(РАСКЛАДУШКА!$K$372:$AR$406,G71,MATCH(H$46,РАСКЛАДУШКА!$K$371:$AR$371,0))</f>
        <v>Белорусский язык</v>
      </c>
      <c r="K71" s="29" t="e">
        <f>INDEX(РАСКЛАДУШКА!$J$412:$AO$446,G71,MATCH(H$46,РАСКЛАДУШКА!$J$411:$AO$411,0))</f>
        <v>#N/A</v>
      </c>
      <c r="M71" s="126">
        <v>18</v>
      </c>
      <c r="N71" s="37">
        <v>4</v>
      </c>
      <c r="O71" s="37" t="str">
        <f>INDEX(РАСКЛАДУШКА!$K$331:$AR$365,M71,MATCH(N$46,РАСКЛАДУШКА!$K$330:$AR$330,0))</f>
        <v/>
      </c>
      <c r="P71" s="27" t="str">
        <f>INDEX(РАСКЛАДУШКА!$K$372:$AR$406,M71,MATCH(N$46,РАСКЛАДУШКА!$K$371:$AR$371,0))</f>
        <v/>
      </c>
      <c r="Q71" s="29" t="e">
        <f>INDEX(РАСКЛАДУШКА!$J$412:$AO$446,M71,MATCH(N$46,РАСКЛАДУШКА!$J$411:$AO$411,0))</f>
        <v>#N/A</v>
      </c>
      <c r="R71"/>
      <c r="T71"/>
      <c r="V71"/>
      <c r="Z71"/>
      <c r="AB71"/>
      <c r="AF71"/>
      <c r="AH71"/>
    </row>
    <row r="72" spans="1:34" x14ac:dyDescent="0.25">
      <c r="A72" s="126">
        <v>19</v>
      </c>
      <c r="B72" s="37">
        <v>5</v>
      </c>
      <c r="C72" s="37" t="str">
        <f>INDEX(РАСКЛАДУШКА!$K$331:$AR$365,A72,MATCH(Руч!B$46,РАСКЛАДУШКА!$K$330:$AR$330,0))</f>
        <v>5А</v>
      </c>
      <c r="D72" s="27" t="str">
        <f>INDEX(РАСКЛАДУШКА!$K$372:$AR$406,A72,MATCH(Руч!B$46,РАСКЛАДУШКА!$K$371:$AR$371,0))</f>
        <v>Белорусская литература</v>
      </c>
      <c r="E72" s="29" t="e">
        <f>INDEX(РАСКЛАДУШКА!$J$412:$AO$446,A72,MATCH(Руч!B$46,РАСКЛАДУШКА!$J$411:$AO$411,0))</f>
        <v>#N/A</v>
      </c>
      <c r="G72" s="126">
        <v>19</v>
      </c>
      <c r="H72" s="37">
        <v>5</v>
      </c>
      <c r="I72" s="37" t="str">
        <f>INDEX(РАСКЛАДУШКА!$K$331:$AR$365,G72,MATCH(H$46,РАСКЛАДУШКА!$K$330:$AR$330,0))</f>
        <v>6А</v>
      </c>
      <c r="J72" s="27" t="str">
        <f>INDEX(РАСКЛАДУШКА!$K$372:$AR$406,G72,MATCH(H$46,РАСКЛАДУШКА!$K$371:$AR$371,0))</f>
        <v>Белорусский язык</v>
      </c>
      <c r="K72" s="29" t="e">
        <f>INDEX(РАСКЛАДУШКА!$J$412:$AO$446,G72,MATCH(H$46,РАСКЛАДУШКА!$J$411:$AO$411,0))</f>
        <v>#N/A</v>
      </c>
      <c r="M72" s="126">
        <v>19</v>
      </c>
      <c r="N72" s="37">
        <v>5</v>
      </c>
      <c r="O72" s="37" t="str">
        <f>INDEX(РАСКЛАДУШКА!$K$331:$AR$365,M72,MATCH(N$46,РАСКЛАДУШКА!$K$330:$AR$330,0))</f>
        <v/>
      </c>
      <c r="P72" s="27" t="str">
        <f>INDEX(РАСКЛАДУШКА!$K$372:$AR$406,M72,MATCH(N$46,РАСКЛАДУШКА!$K$371:$AR$371,0))</f>
        <v/>
      </c>
      <c r="Q72" s="29" t="e">
        <f>INDEX(РАСКЛАДУШКА!$J$412:$AO$446,M72,MATCH(N$46,РАСКЛАДУШКА!$J$411:$AO$411,0))</f>
        <v>#N/A</v>
      </c>
      <c r="R72"/>
      <c r="T72"/>
      <c r="V72"/>
      <c r="Z72"/>
      <c r="AB72"/>
      <c r="AF72"/>
      <c r="AH72"/>
    </row>
    <row r="73" spans="1:34" x14ac:dyDescent="0.25">
      <c r="A73" s="126">
        <v>20</v>
      </c>
      <c r="B73" s="37">
        <v>6</v>
      </c>
      <c r="C73" s="37" t="str">
        <f>INDEX(РАСКЛАДУШКА!$K$331:$AR$365,A73,MATCH(Руч!B$46,РАСКЛАДУШКА!$K$330:$AR$330,0))</f>
        <v>6Б</v>
      </c>
      <c r="D73" s="27" t="str">
        <f>INDEX(РАСКЛАДУШКА!$K$372:$AR$406,A73,MATCH(Руч!B$46,РАСКЛАДУШКА!$K$371:$AR$371,0))</f>
        <v>Русский язык</v>
      </c>
      <c r="E73" s="29" t="e">
        <f>INDEX(РАСКЛАДУШКА!$J$412:$AO$446,A73,MATCH(Руч!B$46,РАСКЛАДУШКА!$J$411:$AO$411,0))</f>
        <v>#N/A</v>
      </c>
      <c r="G73" s="126">
        <v>20</v>
      </c>
      <c r="H73" s="37">
        <v>6</v>
      </c>
      <c r="I73" s="37" t="str">
        <f>INDEX(РАСКЛАДУШКА!$K$331:$AR$365,G73,MATCH(H$46,РАСКЛАДУШКА!$K$330:$AR$330,0))</f>
        <v>6А</v>
      </c>
      <c r="J73" s="27" t="str">
        <f>INDEX(РАСКЛАДУШКА!$K$372:$AR$406,G73,MATCH(H$46,РАСКЛАДУШКА!$K$371:$AR$371,0))</f>
        <v>Белорусская литература</v>
      </c>
      <c r="K73" s="29" t="e">
        <f>INDEX(РАСКЛАДУШКА!$J$412:$AO$446,G73,MATCH(H$46,РАСКЛАДУШКА!$J$411:$AO$411,0))</f>
        <v>#N/A</v>
      </c>
      <c r="M73" s="126">
        <v>20</v>
      </c>
      <c r="N73" s="37">
        <v>6</v>
      </c>
      <c r="O73" s="37" t="str">
        <f>INDEX(РАСКЛАДУШКА!$K$331:$AR$365,M73,MATCH(N$46,РАСКЛАДУШКА!$K$330:$AR$330,0))</f>
        <v>7В</v>
      </c>
      <c r="P73" s="27" t="str">
        <f>INDEX(РАСКЛАДУШКА!$K$372:$AR$406,M73,MATCH(N$46,РАСКЛАДУШКА!$K$371:$AR$371,0))</f>
        <v>Белорусский язык</v>
      </c>
      <c r="Q73" s="29" t="e">
        <f>INDEX(РАСКЛАДУШКА!$J$412:$AO$446,M73,MATCH(N$46,РАСКЛАДУШКА!$J$411:$AO$411,0))</f>
        <v>#N/A</v>
      </c>
      <c r="R73"/>
      <c r="T73"/>
      <c r="V73"/>
      <c r="Z73"/>
      <c r="AB73"/>
      <c r="AF73"/>
      <c r="AH73"/>
    </row>
    <row r="74" spans="1:34" x14ac:dyDescent="0.25">
      <c r="A74" s="126">
        <v>21</v>
      </c>
      <c r="B74" s="37">
        <v>7</v>
      </c>
      <c r="C74" s="37" t="str">
        <f>INDEX(РАСКЛАДУШКА!$K$331:$AR$365,A74,MATCH(Руч!B$46,РАСКЛАДУШКА!$K$330:$AR$330,0))</f>
        <v/>
      </c>
      <c r="D74" s="27" t="str">
        <f>INDEX(РАСКЛАДУШКА!$K$372:$AR$406,A74,MATCH(Руч!B$46,РАСКЛАДУШКА!$K$371:$AR$371,0))</f>
        <v/>
      </c>
      <c r="E74" s="29" t="e">
        <f>INDEX(РАСКЛАДУШКА!$J$412:$AO$446,A74,MATCH(Руч!B$46,РАСКЛАДУШКА!$J$411:$AO$411,0))</f>
        <v>#N/A</v>
      </c>
      <c r="F74" s="134"/>
      <c r="G74" s="126">
        <v>21</v>
      </c>
      <c r="H74" s="37">
        <v>7</v>
      </c>
      <c r="I74" s="37" t="str">
        <f>INDEX(РАСКЛАДУШКА!$K$331:$AR$365,G74,MATCH(H$46,РАСКЛАДУШКА!$K$330:$AR$330,0))</f>
        <v/>
      </c>
      <c r="J74" s="27" t="str">
        <f>INDEX(РАСКЛАДУШКА!$K$372:$AR$406,G74,MATCH(H$46,РАСКЛАДУШКА!$K$371:$AR$371,0))</f>
        <v/>
      </c>
      <c r="K74" s="29" t="e">
        <f>INDEX(РАСКЛАДУШКА!$J$412:$AO$446,G74,MATCH(H$46,РАСКЛАДУШКА!$J$411:$AO$411,0))</f>
        <v>#N/A</v>
      </c>
      <c r="L74" s="134"/>
      <c r="M74" s="126">
        <v>21</v>
      </c>
      <c r="N74" s="37">
        <v>7</v>
      </c>
      <c r="O74" s="37" t="str">
        <f>INDEX(РАСКЛАДУШКА!$K$331:$AR$365,M74,MATCH(N$46,РАСКЛАДУШКА!$K$330:$AR$330,0))</f>
        <v/>
      </c>
      <c r="P74" s="27" t="str">
        <f>INDEX(РАСКЛАДУШКА!$K$372:$AR$406,M74,MATCH(N$46,РАСКЛАДУШКА!$K$371:$AR$371,0))</f>
        <v/>
      </c>
      <c r="Q74" s="29" t="e">
        <f>INDEX(РАСКЛАДУШКА!$J$412:$AO$446,M74,MATCH(N$46,РАСКЛАДУШКА!$J$411:$AO$411,0))</f>
        <v>#N/A</v>
      </c>
      <c r="R74"/>
      <c r="T74"/>
      <c r="V74"/>
      <c r="Z74"/>
      <c r="AB74"/>
      <c r="AF74"/>
      <c r="AH74"/>
    </row>
    <row r="75" spans="1:34" x14ac:dyDescent="0.25">
      <c r="A75" s="128"/>
      <c r="B75" s="2" t="s">
        <v>7</v>
      </c>
      <c r="C75" s="2"/>
      <c r="D75" s="2"/>
      <c r="E75" s="2"/>
      <c r="G75" s="128"/>
      <c r="H75" s="2" t="s">
        <v>7</v>
      </c>
      <c r="I75" s="2"/>
      <c r="J75" s="2"/>
      <c r="K75" s="2"/>
      <c r="M75" s="128"/>
      <c r="N75" s="2" t="s">
        <v>7</v>
      </c>
      <c r="O75" s="2"/>
      <c r="P75" s="2"/>
      <c r="Q75" s="2"/>
      <c r="R75"/>
      <c r="T75"/>
      <c r="V75"/>
      <c r="Z75"/>
      <c r="AB75"/>
      <c r="AF75"/>
      <c r="AH75"/>
    </row>
    <row r="76" spans="1:34" x14ac:dyDescent="0.25">
      <c r="A76" s="126">
        <v>22</v>
      </c>
      <c r="B76" s="37">
        <v>1</v>
      </c>
      <c r="C76" s="37" t="str">
        <f>INDEX(РАСКЛАДУШКА!$K$331:$AR$365,A76,MATCH(Руч!B$46,РАСКЛАДУШКА!$K$330:$AR$330,0))</f>
        <v>5Б</v>
      </c>
      <c r="D76" s="27" t="str">
        <f>INDEX(РАСКЛАДУШКА!$K$372:$AR$406,A76,MATCH(Руч!B$46,РАСКЛАДУШКА!$K$371:$AR$371,0))</f>
        <v>Белорусский язык</v>
      </c>
      <c r="E76" s="29" t="e">
        <f>INDEX(РАСКЛАДУШКА!$J$412:$AO$446,A76,MATCH(Руч!B$46,РАСКЛАДУШКА!$J$411:$AO$411,0))</f>
        <v>#N/A</v>
      </c>
      <c r="G76" s="126">
        <v>22</v>
      </c>
      <c r="H76" s="37">
        <v>1</v>
      </c>
      <c r="I76" s="37" t="str">
        <f>INDEX(РАСКЛАДУШКА!$K$331:$AR$365,G76,MATCH(H$46,РАСКЛАДУШКА!$K$330:$AR$330,0))</f>
        <v>9Б</v>
      </c>
      <c r="J76" s="27" t="str">
        <f>INDEX(РАСКЛАДУШКА!$K$372:$AR$406,G76,MATCH(H$46,РАСКЛАДУШКА!$K$371:$AR$371,0))</f>
        <v>Белорусский язык</v>
      </c>
      <c r="K76" s="29" t="e">
        <f>INDEX(РАСКЛАДУШКА!$J$412:$AO$446,G76,MATCH(H$46,РАСКЛАДУШКА!$J$411:$AO$411,0))</f>
        <v>#N/A</v>
      </c>
      <c r="M76" s="126">
        <v>22</v>
      </c>
      <c r="N76" s="37">
        <v>1</v>
      </c>
      <c r="O76" s="37" t="str">
        <f>INDEX(РАСКЛАДУШКА!$K$331:$AR$365,M76,MATCH(N$46,РАСКЛАДУШКА!$K$330:$AR$330,0))</f>
        <v/>
      </c>
      <c r="P76" s="27" t="str">
        <f>INDEX(РАСКЛАДУШКА!$K$372:$AR$406,M76,MATCH(N$46,РАСКЛАДУШКА!$K$371:$AR$371,0))</f>
        <v/>
      </c>
      <c r="Q76" s="29" t="e">
        <f>INDEX(РАСКЛАДУШКА!$J$412:$AO$446,M76,MATCH(N$46,РАСКЛАДУШКА!$J$411:$AO$411,0))</f>
        <v>#N/A</v>
      </c>
      <c r="R76"/>
      <c r="T76"/>
      <c r="V76"/>
      <c r="Z76"/>
      <c r="AB76"/>
      <c r="AF76"/>
      <c r="AH76"/>
    </row>
    <row r="77" spans="1:34" x14ac:dyDescent="0.25">
      <c r="A77" s="126">
        <v>23</v>
      </c>
      <c r="B77" s="37">
        <v>2</v>
      </c>
      <c r="C77" s="37" t="str">
        <f>INDEX(РАСКЛАДУШКА!$K$331:$AR$365,A77,MATCH(Руч!B$46,РАСКЛАДУШКА!$K$330:$AR$330,0))</f>
        <v>8Б</v>
      </c>
      <c r="D77" s="27" t="str">
        <f>INDEX(РАСКЛАДУШКА!$K$372:$AR$406,A77,MATCH(Руч!B$46,РАСКЛАДУШКА!$K$371:$AR$371,0))</f>
        <v>Русская литература</v>
      </c>
      <c r="E77" s="29" t="e">
        <f>INDEX(РАСКЛАДУШКА!$J$412:$AO$446,A77,MATCH(Руч!B$46,РАСКЛАДУШКА!$J$411:$AO$411,0))</f>
        <v>#N/A</v>
      </c>
      <c r="G77" s="126">
        <v>23</v>
      </c>
      <c r="H77" s="37">
        <v>2</v>
      </c>
      <c r="I77" s="37" t="str">
        <f>INDEX(РАСКЛАДУШКА!$K$331:$AR$365,G77,MATCH(H$46,РАСКЛАДУШКА!$K$330:$AR$330,0))</f>
        <v>9Б</v>
      </c>
      <c r="J77" s="27" t="str">
        <f>INDEX(РАСКЛАДУШКА!$K$372:$AR$406,G77,MATCH(H$46,РАСКЛАДУШКА!$K$371:$AR$371,0))</f>
        <v>Белорусская литература</v>
      </c>
      <c r="K77" s="29" t="e">
        <f>INDEX(РАСКЛАДУШКА!$J$412:$AO$446,G77,MATCH(H$46,РАСКЛАДУШКА!$J$411:$AO$411,0))</f>
        <v>#N/A</v>
      </c>
      <c r="M77" s="126">
        <v>23</v>
      </c>
      <c r="N77" s="37">
        <v>2</v>
      </c>
      <c r="O77" s="37" t="str">
        <f>INDEX(РАСКЛАДУШКА!$K$331:$AR$365,M77,MATCH(N$46,РАСКЛАДУШКА!$K$330:$AR$330,0))</f>
        <v/>
      </c>
      <c r="P77" s="27" t="str">
        <f>INDEX(РАСКЛАДУШКА!$K$372:$AR$406,M77,MATCH(N$46,РАСКЛАДУШКА!$K$371:$AR$371,0))</f>
        <v/>
      </c>
      <c r="Q77" s="29" t="e">
        <f>INDEX(РАСКЛАДУШКА!$J$412:$AO$446,M77,MATCH(N$46,РАСКЛАДУШКА!$J$411:$AO$411,0))</f>
        <v>#N/A</v>
      </c>
      <c r="R77"/>
      <c r="T77"/>
      <c r="V77"/>
      <c r="Z77"/>
      <c r="AB77"/>
      <c r="AF77"/>
      <c r="AH77"/>
    </row>
    <row r="78" spans="1:34" x14ac:dyDescent="0.25">
      <c r="A78" s="126">
        <v>24</v>
      </c>
      <c r="B78" s="37">
        <v>3</v>
      </c>
      <c r="C78" s="37" t="str">
        <f>INDEX(РАСКЛАДУШКА!$K$331:$AR$365,A78,MATCH(Руч!B$46,РАСКЛАДУШКА!$K$330:$AR$330,0))</f>
        <v/>
      </c>
      <c r="D78" s="27" t="str">
        <f>INDEX(РАСКЛАДУШКА!$K$372:$AR$406,A78,MATCH(Руч!B$46,РАСКЛАДУШКА!$K$371:$AR$371,0))</f>
        <v/>
      </c>
      <c r="E78" s="29" t="e">
        <f>INDEX(РАСКЛАДУШКА!$J$412:$AO$446,A78,MATCH(Руч!B$46,РАСКЛАДУШКА!$J$411:$AO$411,0))</f>
        <v>#N/A</v>
      </c>
      <c r="G78" s="126">
        <v>24</v>
      </c>
      <c r="H78" s="37">
        <v>3</v>
      </c>
      <c r="I78" s="37" t="str">
        <f>INDEX(РАСКЛАДУШКА!$K$331:$AR$365,G78,MATCH(H$46,РАСКЛАДУШКА!$K$330:$AR$330,0))</f>
        <v/>
      </c>
      <c r="J78" s="27" t="str">
        <f>INDEX(РАСКЛАДУШКА!$K$372:$AR$406,G78,MATCH(H$46,РАСКЛАДУШКА!$K$371:$AR$371,0))</f>
        <v/>
      </c>
      <c r="K78" s="29" t="e">
        <f>INDEX(РАСКЛАДУШКА!$J$412:$AO$446,G78,MATCH(H$46,РАСКЛАДУШКА!$J$411:$AO$411,0))</f>
        <v>#N/A</v>
      </c>
      <c r="M78" s="126">
        <v>24</v>
      </c>
      <c r="N78" s="37">
        <v>3</v>
      </c>
      <c r="O78" s="37" t="str">
        <f>INDEX(РАСКЛАДУШКА!$K$331:$AR$365,M78,MATCH(N$46,РАСКЛАДУШКА!$K$330:$AR$330,0))</f>
        <v/>
      </c>
      <c r="P78" s="27" t="str">
        <f>INDEX(РАСКЛАДУШКА!$K$372:$AR$406,M78,MATCH(N$46,РАСКЛАДУШКА!$K$371:$AR$371,0))</f>
        <v/>
      </c>
      <c r="Q78" s="29" t="e">
        <f>INDEX(РАСКЛАДУШКА!$J$412:$AO$446,M78,MATCH(N$46,РАСКЛАДУШКА!$J$411:$AO$411,0))</f>
        <v>#N/A</v>
      </c>
      <c r="R78"/>
      <c r="T78"/>
      <c r="V78"/>
      <c r="Z78"/>
      <c r="AB78"/>
      <c r="AF78"/>
      <c r="AH78"/>
    </row>
    <row r="79" spans="1:34" x14ac:dyDescent="0.25">
      <c r="A79" s="126">
        <v>25</v>
      </c>
      <c r="B79" s="37">
        <v>4</v>
      </c>
      <c r="C79" s="37" t="str">
        <f>INDEX(РАСКЛАДУШКА!$K$331:$AR$365,A79,MATCH(Руч!B$46,РАСКЛАДУШКА!$K$330:$AR$330,0))</f>
        <v/>
      </c>
      <c r="D79" s="27" t="str">
        <f>INDEX(РАСКЛАДУШКА!$K$372:$AR$406,A79,MATCH(Руч!B$46,РАСКЛАДУШКА!$K$371:$AR$371,0))</f>
        <v/>
      </c>
      <c r="E79" s="29" t="e">
        <f>INDEX(РАСКЛАДУШКА!$J$412:$AO$446,A79,MATCH(Руч!B$46,РАСКЛАДУШКА!$J$411:$AO$411,0))</f>
        <v>#N/A</v>
      </c>
      <c r="G79" s="126">
        <v>25</v>
      </c>
      <c r="H79" s="37">
        <v>4</v>
      </c>
      <c r="I79" s="37" t="str">
        <f>INDEX(РАСКЛАДУШКА!$K$331:$AR$365,G79,MATCH(H$46,РАСКЛАДУШКА!$K$330:$AR$330,0))</f>
        <v>8А</v>
      </c>
      <c r="J79" s="27" t="str">
        <f>INDEX(РАСКЛАДУШКА!$K$372:$AR$406,G79,MATCH(H$46,РАСКЛАДУШКА!$K$371:$AR$371,0))</f>
        <v>Белорусский язык</v>
      </c>
      <c r="K79" s="29" t="e">
        <f>INDEX(РАСКЛАДУШКА!$J$412:$AO$446,G79,MATCH(H$46,РАСКЛАДУШКА!$J$411:$AO$411,0))</f>
        <v>#N/A</v>
      </c>
      <c r="M79" s="126">
        <v>25</v>
      </c>
      <c r="N79" s="37">
        <v>4</v>
      </c>
      <c r="O79" s="37" t="str">
        <f>INDEX(РАСКЛАДУШКА!$K$331:$AR$365,M79,MATCH(N$46,РАСКЛАДУШКА!$K$330:$AR$330,0))</f>
        <v>7В</v>
      </c>
      <c r="P79" s="27" t="str">
        <f>INDEX(РАСКЛАДУШКА!$K$372:$AR$406,M79,MATCH(N$46,РАСКЛАДУШКА!$K$371:$AR$371,0))</f>
        <v>Белорусская литература</v>
      </c>
      <c r="Q79" s="29" t="e">
        <f>INDEX(РАСКЛАДУШКА!$J$412:$AO$446,M79,MATCH(N$46,РАСКЛАДУШКА!$J$411:$AO$411,0))</f>
        <v>#N/A</v>
      </c>
      <c r="R79"/>
      <c r="T79"/>
      <c r="V79"/>
      <c r="Z79"/>
      <c r="AB79"/>
      <c r="AF79"/>
      <c r="AH79"/>
    </row>
    <row r="80" spans="1:34" x14ac:dyDescent="0.25">
      <c r="A80" s="126">
        <v>26</v>
      </c>
      <c r="B80" s="37">
        <v>5</v>
      </c>
      <c r="C80" s="37" t="str">
        <f>INDEX(РАСКЛАДУШКА!$K$331:$AR$365,A80,MATCH(Руч!B$46,РАСКЛАДУШКА!$K$330:$AR$330,0))</f>
        <v>5А</v>
      </c>
      <c r="D80" s="27" t="str">
        <f>INDEX(РАСКЛАДУШКА!$K$372:$AR$406,A80,MATCH(Руч!B$46,РАСКЛАДУШКА!$K$371:$AR$371,0))</f>
        <v>Белорусский язык</v>
      </c>
      <c r="E80" s="29" t="e">
        <f>INDEX(РАСКЛАДУШКА!$J$412:$AO$446,A80,MATCH(Руч!B$46,РАСКЛАДУШКА!$J$411:$AO$411,0))</f>
        <v>#N/A</v>
      </c>
      <c r="G80" s="126">
        <v>26</v>
      </c>
      <c r="H80" s="37">
        <v>5</v>
      </c>
      <c r="I80" s="37" t="str">
        <f>INDEX(РАСКЛАДУШКА!$K$331:$AR$365,G80,MATCH(H$46,РАСКЛАДУШКА!$K$330:$AR$330,0))</f>
        <v>8Б</v>
      </c>
      <c r="J80" s="27" t="str">
        <f>INDEX(РАСКЛАДУШКА!$K$372:$AR$406,G80,MATCH(H$46,РАСКЛАДУШКА!$K$371:$AR$371,0))</f>
        <v>Белорусский язык</v>
      </c>
      <c r="K80" s="29" t="e">
        <f>INDEX(РАСКЛАДУШКА!$J$412:$AO$446,G80,MATCH(H$46,РАСКЛАДУШКА!$J$411:$AO$411,0))</f>
        <v>#N/A</v>
      </c>
      <c r="M80" s="126">
        <v>26</v>
      </c>
      <c r="N80" s="37">
        <v>5</v>
      </c>
      <c r="O80" s="37" t="str">
        <f>INDEX(РАСКЛАДУШКА!$K$331:$AR$365,M80,MATCH(N$46,РАСКЛАДУШКА!$K$330:$AR$330,0))</f>
        <v/>
      </c>
      <c r="P80" s="27" t="str">
        <f>INDEX(РАСКЛАДУШКА!$K$372:$AR$406,M80,MATCH(N$46,РАСКЛАДУШКА!$K$371:$AR$371,0))</f>
        <v/>
      </c>
      <c r="Q80" s="29" t="e">
        <f>INDEX(РАСКЛАДУШКА!$J$412:$AO$446,M80,MATCH(N$46,РАСКЛАДУШКА!$J$411:$AO$411,0))</f>
        <v>#N/A</v>
      </c>
      <c r="R80"/>
      <c r="T80"/>
      <c r="V80"/>
      <c r="Z80"/>
      <c r="AB80"/>
      <c r="AF80"/>
      <c r="AH80"/>
    </row>
    <row r="81" spans="1:209" x14ac:dyDescent="0.25">
      <c r="A81" s="126">
        <v>27</v>
      </c>
      <c r="B81" s="37">
        <v>6</v>
      </c>
      <c r="C81" s="37" t="str">
        <f>INDEX(РАСКЛАДУШКА!$K$331:$AR$365,A81,MATCH(Руч!B$46,РАСКЛАДУШКА!$K$330:$AR$330,0))</f>
        <v/>
      </c>
      <c r="D81" s="27" t="str">
        <f>INDEX(РАСКЛАДУШКА!$K$372:$AR$406,A81,MATCH(Руч!B$46,РАСКЛАДУШКА!$K$371:$AR$371,0))</f>
        <v/>
      </c>
      <c r="E81" s="29" t="e">
        <f>INDEX(РАСКЛАДУШКА!$J$412:$AO$446,A81,MATCH(Руч!B$46,РАСКЛАДУШКА!$J$411:$AO$411,0))</f>
        <v>#N/A</v>
      </c>
      <c r="G81" s="126">
        <v>27</v>
      </c>
      <c r="H81" s="37">
        <v>6</v>
      </c>
      <c r="I81" s="37" t="str">
        <f>INDEX(РАСКЛАДУШКА!$K$331:$AR$365,G81,MATCH(H$46,РАСКЛАДУШКА!$K$330:$AR$330,0))</f>
        <v>8Б</v>
      </c>
      <c r="J81" s="27" t="str">
        <f>INDEX(РАСКЛАДУШКА!$K$372:$AR$406,G81,MATCH(H$46,РАСКЛАДУШКА!$K$371:$AR$371,0))</f>
        <v>Белорусская литература</v>
      </c>
      <c r="K81" s="29" t="e">
        <f>INDEX(РАСКЛАДУШКА!$J$412:$AO$446,G81,MATCH(H$46,РАСКЛАДУШКА!$J$411:$AO$411,0))</f>
        <v>#N/A</v>
      </c>
      <c r="M81" s="126">
        <v>27</v>
      </c>
      <c r="N81" s="37">
        <v>6</v>
      </c>
      <c r="O81" s="37" t="str">
        <f>INDEX(РАСКЛАДУШКА!$K$331:$AR$365,M81,MATCH(N$46,РАСКЛАДУШКА!$K$330:$AR$330,0))</f>
        <v/>
      </c>
      <c r="P81" s="27" t="str">
        <f>INDEX(РАСКЛАДУШКА!$K$372:$AR$406,M81,MATCH(N$46,РАСКЛАДУШКА!$K$371:$AR$371,0))</f>
        <v/>
      </c>
      <c r="Q81" s="29" t="e">
        <f>INDEX(РАСКЛАДУШКА!$J$412:$AO$446,M81,MATCH(N$46,РАСКЛАДУШКА!$J$411:$AO$411,0))</f>
        <v>#N/A</v>
      </c>
      <c r="R81"/>
      <c r="T81"/>
      <c r="V81"/>
      <c r="Z81"/>
      <c r="AB81"/>
      <c r="AF81"/>
      <c r="AH81"/>
    </row>
    <row r="82" spans="1:209" x14ac:dyDescent="0.25">
      <c r="A82" s="126">
        <v>28</v>
      </c>
      <c r="B82" s="37">
        <v>7</v>
      </c>
      <c r="C82" s="37" t="str">
        <f>INDEX(РАСКЛАДУШКА!$K$331:$AR$365,A82,MATCH(Руч!B$46,РАСКЛАДУШКА!$K$330:$AR$330,0))</f>
        <v/>
      </c>
      <c r="D82" s="27" t="str">
        <f>INDEX(РАСКЛАДУШКА!$K$372:$AR$406,A82,MATCH(Руч!B$46,РАСКЛАДУШКА!$K$371:$AR$371,0))</f>
        <v/>
      </c>
      <c r="E82" s="29" t="e">
        <f>INDEX(РАСКЛАДУШКА!$J$412:$AO$446,A82,MATCH(Руч!B$46,РАСКЛАДУШКА!$J$411:$AO$411,0))</f>
        <v>#N/A</v>
      </c>
      <c r="F82" s="134"/>
      <c r="G82" s="126">
        <v>28</v>
      </c>
      <c r="H82" s="37">
        <v>7</v>
      </c>
      <c r="I82" s="37" t="str">
        <f>INDEX(РАСКЛАДУШКА!$K$331:$AR$365,G82,MATCH(H$46,РАСКЛАДУШКА!$K$330:$AR$330,0))</f>
        <v/>
      </c>
      <c r="J82" s="27" t="str">
        <f>INDEX(РАСКЛАДУШКА!$K$372:$AR$406,G82,MATCH(H$46,РАСКЛАДУШКА!$K$371:$AR$371,0))</f>
        <v/>
      </c>
      <c r="K82" s="29" t="e">
        <f>INDEX(РАСКЛАДУШКА!$J$412:$AO$446,G82,MATCH(H$46,РАСКЛАДУШКА!$J$411:$AO$411,0))</f>
        <v>#N/A</v>
      </c>
      <c r="L82" s="134"/>
      <c r="M82" s="126">
        <v>28</v>
      </c>
      <c r="N82" s="37">
        <v>7</v>
      </c>
      <c r="O82" s="37" t="str">
        <f>INDEX(РАСКЛАДУШКА!$K$331:$AR$365,M82,MATCH(N$46,РАСКЛАДУШКА!$K$330:$AR$330,0))</f>
        <v/>
      </c>
      <c r="P82" s="27" t="str">
        <f>INDEX(РАСКЛАДУШКА!$K$372:$AR$406,M82,MATCH(N$46,РАСКЛАДУШКА!$K$371:$AR$371,0))</f>
        <v/>
      </c>
      <c r="Q82" s="29" t="e">
        <f>INDEX(РАСКЛАДУШКА!$J$412:$AO$446,M82,MATCH(N$46,РАСКЛАДУШКА!$J$411:$AO$411,0))</f>
        <v>#N/A</v>
      </c>
      <c r="R82"/>
      <c r="T82"/>
      <c r="V82"/>
      <c r="Z82"/>
      <c r="AB82"/>
      <c r="AF82"/>
      <c r="AH82"/>
    </row>
    <row r="83" spans="1:209" x14ac:dyDescent="0.25">
      <c r="A83" s="128"/>
      <c r="B83" s="2" t="s">
        <v>8</v>
      </c>
      <c r="C83" s="2"/>
      <c r="D83" s="2"/>
      <c r="E83" s="2"/>
      <c r="G83" s="128"/>
      <c r="H83" s="2" t="s">
        <v>8</v>
      </c>
      <c r="I83" s="2"/>
      <c r="J83" s="2"/>
      <c r="K83" s="2"/>
      <c r="M83" s="128"/>
      <c r="N83" s="2" t="s">
        <v>8</v>
      </c>
      <c r="O83" s="2"/>
      <c r="P83" s="2"/>
      <c r="Q83" s="2"/>
      <c r="R83"/>
      <c r="T83"/>
      <c r="V83"/>
      <c r="Z83"/>
      <c r="AB83"/>
      <c r="AF83"/>
      <c r="AH83"/>
    </row>
    <row r="84" spans="1:209" x14ac:dyDescent="0.25">
      <c r="A84" s="126">
        <v>29</v>
      </c>
      <c r="B84" s="37">
        <v>1</v>
      </c>
      <c r="C84" s="37" t="str">
        <f>INDEX(РАСКЛАДУШКА!$K$331:$AR$365,A84,MATCH(Руч!B$46,РАСКЛАДУШКА!$K$330:$AR$330,0))</f>
        <v/>
      </c>
      <c r="D84" s="27" t="str">
        <f>INDEX(РАСКЛАДУШКА!$K$372:$AR$406,A84,MATCH(Руч!B$46,РАСКЛАДУШКА!$K$371:$AR$371,0))</f>
        <v/>
      </c>
      <c r="E84" s="29" t="e">
        <f>INDEX(РАСКЛАДУШКА!$J$412:$AO$446,A84,MATCH(Руч!B$46,РАСКЛАДУШКА!$J$411:$AO$411,0))</f>
        <v>#N/A</v>
      </c>
      <c r="G84" s="126">
        <v>29</v>
      </c>
      <c r="H84" s="37">
        <v>1</v>
      </c>
      <c r="I84" s="37" t="str">
        <f>INDEX(РАСКЛАДУШКА!$K$331:$AR$365,G84,MATCH(H$46,РАСКЛАДУШКА!$K$330:$AR$330,0))</f>
        <v>6А</v>
      </c>
      <c r="J84" s="27" t="str">
        <f>INDEX(РАСКЛАДУШКА!$K$372:$AR$406,G84,MATCH(H$46,РАСКЛАДУШКА!$K$371:$AR$371,0))</f>
        <v>Белорусский язык</v>
      </c>
      <c r="K84" s="29" t="e">
        <f>INDEX(РАСКЛАДУШКА!$J$412:$AO$446,G84,MATCH(H$46,РАСКЛАДУШКА!$J$411:$AO$411,0))</f>
        <v>#N/A</v>
      </c>
      <c r="M84" s="126">
        <v>29</v>
      </c>
      <c r="N84" s="37">
        <v>1</v>
      </c>
      <c r="O84" s="37" t="str">
        <f>INDEX(РАСКЛАДУШКА!$K$331:$AR$365,M84,MATCH(N$46,РАСКЛАДУШКА!$K$330:$AR$330,0))</f>
        <v/>
      </c>
      <c r="P84" s="27" t="str">
        <f>INDEX(РАСКЛАДУШКА!$K$372:$AR$406,M84,MATCH(N$46,РАСКЛАДУШКА!$K$371:$AR$371,0))</f>
        <v/>
      </c>
      <c r="Q84" s="29" t="e">
        <f>INDEX(РАСКЛАДУШКА!$J$412:$AO$446,M84,MATCH(N$46,РАСКЛАДУШКА!$J$411:$AO$411,0))</f>
        <v>#N/A</v>
      </c>
      <c r="R84"/>
      <c r="T84"/>
      <c r="V84"/>
      <c r="Z84"/>
      <c r="AB84"/>
      <c r="AF84"/>
      <c r="AH84"/>
    </row>
    <row r="85" spans="1:209" x14ac:dyDescent="0.25">
      <c r="A85" s="126">
        <v>30</v>
      </c>
      <c r="B85" s="37">
        <v>2</v>
      </c>
      <c r="C85" s="37" t="str">
        <f>INDEX(РАСКЛАДУШКА!$K$331:$AR$365,A85,MATCH(Руч!B$46,РАСКЛАДУШКА!$K$330:$AR$330,0))</f>
        <v/>
      </c>
      <c r="D85" s="27" t="str">
        <f>INDEX(РАСКЛАДУШКА!$K$372:$AR$406,A85,MATCH(Руч!B$46,РАСКЛАДУШКА!$K$371:$AR$371,0))</f>
        <v/>
      </c>
      <c r="E85" s="29" t="e">
        <f>INDEX(РАСКЛАДУШКА!$J$412:$AO$446,A85,MATCH(Руч!B$46,РАСКЛАДУШКА!$J$411:$AO$411,0))</f>
        <v>#N/A</v>
      </c>
      <c r="G85" s="126">
        <v>30</v>
      </c>
      <c r="H85" s="37">
        <v>2</v>
      </c>
      <c r="I85" s="37" t="str">
        <f>INDEX(РАСКЛАДУШКА!$K$331:$AR$365,G85,MATCH(H$46,РАСКЛАДУШКА!$K$330:$AR$330,0))</f>
        <v/>
      </c>
      <c r="J85" s="27" t="str">
        <f>INDEX(РАСКЛАДУШКА!$K$372:$AR$406,G85,MATCH(H$46,РАСКЛАДУШКА!$K$371:$AR$371,0))</f>
        <v/>
      </c>
      <c r="K85" s="29" t="e">
        <f>INDEX(РАСКЛАДУШКА!$J$412:$AO$446,G85,MATCH(H$46,РАСКЛАДУШКА!$J$411:$AO$411,0))</f>
        <v>#N/A</v>
      </c>
      <c r="M85" s="126">
        <v>30</v>
      </c>
      <c r="N85" s="37">
        <v>2</v>
      </c>
      <c r="O85" s="37" t="str">
        <f>INDEX(РАСКЛАДУШКА!$K$331:$AR$365,M85,MATCH(N$46,РАСКЛАДУШКА!$K$330:$AR$330,0))</f>
        <v>7В</v>
      </c>
      <c r="P85" s="27" t="str">
        <f>INDEX(РАСКЛАДУШКА!$K$372:$AR$406,M85,MATCH(N$46,РАСКЛАДУШКА!$K$371:$AR$371,0))</f>
        <v>Белорусский язык</v>
      </c>
      <c r="Q85" s="29" t="e">
        <f>INDEX(РАСКЛАДУШКА!$J$412:$AO$446,M85,MATCH(N$46,РАСКЛАДУШКА!$J$411:$AO$411,0))</f>
        <v>#N/A</v>
      </c>
      <c r="R85"/>
      <c r="T85"/>
      <c r="V85"/>
      <c r="Z85"/>
      <c r="AB85"/>
      <c r="AF85"/>
      <c r="AH85"/>
    </row>
    <row r="86" spans="1:209" x14ac:dyDescent="0.25">
      <c r="A86" s="126">
        <v>31</v>
      </c>
      <c r="B86" s="37">
        <v>3</v>
      </c>
      <c r="C86" s="37" t="str">
        <f>INDEX(РАСКЛАДУШКА!$K$331:$AR$365,A86,MATCH(Руч!B$46,РАСКЛАДУШКА!$K$330:$AR$330,0))</f>
        <v/>
      </c>
      <c r="D86" s="27" t="str">
        <f>INDEX(РАСКЛАДУШКА!$K$372:$AR$406,A86,MATCH(Руч!B$46,РАСКЛАДУШКА!$K$371:$AR$371,0))</f>
        <v/>
      </c>
      <c r="E86" s="29" t="e">
        <f>INDEX(РАСКЛАДУШКА!$J$412:$AO$446,A86,MATCH(Руч!B$46,РАСКЛАДУШКА!$J$411:$AO$411,0))</f>
        <v>#N/A</v>
      </c>
      <c r="G86" s="126">
        <v>31</v>
      </c>
      <c r="H86" s="37">
        <v>3</v>
      </c>
      <c r="I86" s="37" t="str">
        <f>INDEX(РАСКЛАДУШКА!$K$331:$AR$365,G86,MATCH(H$46,РАСКЛАДУШКА!$K$330:$AR$330,0))</f>
        <v/>
      </c>
      <c r="J86" s="27" t="str">
        <f>INDEX(РАСКЛАДУШКА!$K$372:$AR$406,G86,MATCH(H$46,РАСКЛАДУШКА!$K$371:$AR$371,0))</f>
        <v/>
      </c>
      <c r="K86" s="29" t="e">
        <f>INDEX(РАСКЛАДУШКА!$J$412:$AO$446,G86,MATCH(H$46,РАСКЛАДУШКА!$J$411:$AO$411,0))</f>
        <v>#N/A</v>
      </c>
      <c r="M86" s="126">
        <v>31</v>
      </c>
      <c r="N86" s="37">
        <v>3</v>
      </c>
      <c r="O86" s="37" t="str">
        <f>INDEX(РАСКЛАДУШКА!$K$331:$AR$365,M86,MATCH(N$46,РАСКЛАДУШКА!$K$330:$AR$330,0))</f>
        <v>7В</v>
      </c>
      <c r="P86" s="27" t="str">
        <f>INDEX(РАСКЛАДУШКА!$K$372:$AR$406,M86,MATCH(N$46,РАСКЛАДУШКА!$K$371:$AR$371,0))</f>
        <v>Белорусская литература</v>
      </c>
      <c r="Q86" s="29" t="e">
        <f>INDEX(РАСКЛАДУШКА!$J$412:$AO$446,M86,MATCH(N$46,РАСКЛАДУШКА!$J$411:$AO$411,0))</f>
        <v>#N/A</v>
      </c>
      <c r="R86"/>
      <c r="T86"/>
      <c r="V86"/>
      <c r="Z86"/>
      <c r="AB86"/>
      <c r="AF86"/>
      <c r="AH86"/>
    </row>
    <row r="87" spans="1:209" x14ac:dyDescent="0.25">
      <c r="A87" s="126">
        <v>32</v>
      </c>
      <c r="B87" s="37">
        <v>4</v>
      </c>
      <c r="C87" s="37" t="str">
        <f>INDEX(РАСКЛАДУШКА!$K$331:$AR$365,A87,MATCH(Руч!B$46,РАСКЛАДУШКА!$K$330:$AR$330,0))</f>
        <v/>
      </c>
      <c r="D87" s="27" t="str">
        <f>INDEX(РАСКЛАДУШКА!$K$372:$AR$406,A87,MATCH(Руч!B$46,РАСКЛАДУШКА!$K$371:$AR$371,0))</f>
        <v/>
      </c>
      <c r="E87" s="29" t="e">
        <f>INDEX(РАСКЛАДУШКА!$J$412:$AO$446,A87,MATCH(Руч!B$46,РАСКЛАДУШКА!$J$411:$AO$411,0))</f>
        <v>#N/A</v>
      </c>
      <c r="G87" s="126">
        <v>32</v>
      </c>
      <c r="H87" s="37">
        <v>4</v>
      </c>
      <c r="I87" s="37" t="str">
        <f>INDEX(РАСКЛАДУШКА!$K$331:$AR$365,G87,MATCH(H$46,РАСКЛАДУШКА!$K$330:$AR$330,0))</f>
        <v>8Б</v>
      </c>
      <c r="J87" s="27" t="str">
        <f>INDEX(РАСКЛАДУШКА!$K$372:$AR$406,G87,MATCH(H$46,РАСКЛАДУШКА!$K$371:$AR$371,0))</f>
        <v>Белорусский язык</v>
      </c>
      <c r="K87" s="29" t="e">
        <f>INDEX(РАСКЛАДУШКА!$J$412:$AO$446,G87,MATCH(H$46,РАСКЛАДУШКА!$J$411:$AO$411,0))</f>
        <v>#N/A</v>
      </c>
      <c r="M87" s="126">
        <v>32</v>
      </c>
      <c r="N87" s="37">
        <v>4</v>
      </c>
      <c r="O87" s="37" t="str">
        <f>INDEX(РАСКЛАДУШКА!$K$331:$AR$365,M87,MATCH(N$46,РАСКЛАДУШКА!$K$330:$AR$330,0))</f>
        <v/>
      </c>
      <c r="P87" s="27" t="str">
        <f>INDEX(РАСКЛАДУШКА!$K$372:$AR$406,M87,MATCH(N$46,РАСКЛАДУШКА!$K$371:$AR$371,0))</f>
        <v/>
      </c>
      <c r="Q87" s="29" t="e">
        <f>INDEX(РАСКЛАДУШКА!$J$412:$AO$446,M87,MATCH(N$46,РАСКЛАДУШКА!$J$411:$AO$411,0))</f>
        <v>#N/A</v>
      </c>
      <c r="R87"/>
      <c r="T87"/>
      <c r="V87"/>
      <c r="Z87"/>
      <c r="AB87"/>
      <c r="AF87"/>
      <c r="AH87"/>
    </row>
    <row r="88" spans="1:209" x14ac:dyDescent="0.25">
      <c r="A88" s="126">
        <v>33</v>
      </c>
      <c r="B88" s="37">
        <v>5</v>
      </c>
      <c r="C88" s="37" t="str">
        <f>INDEX(РАСКЛАДУШКА!$K$331:$AR$365,A88,MATCH(Руч!B$46,РАСКЛАДУШКА!$K$330:$AR$330,0))</f>
        <v/>
      </c>
      <c r="D88" s="27" t="str">
        <f>INDEX(РАСКЛАДУШКА!$K$372:$AR$406,A88,MATCH(Руч!B$46,РАСКЛАДУШКА!$K$371:$AR$371,0))</f>
        <v/>
      </c>
      <c r="E88" s="29" t="e">
        <f>INDEX(РАСКЛАДУШКА!$J$412:$AO$446,A88,MATCH(Руч!B$46,РАСКЛАДУШКА!$J$411:$AO$411,0))</f>
        <v>#N/A</v>
      </c>
      <c r="G88" s="126">
        <v>33</v>
      </c>
      <c r="H88" s="37">
        <v>5</v>
      </c>
      <c r="I88" s="37" t="str">
        <f>INDEX(РАСКЛАДУШКА!$K$331:$AR$365,G88,MATCH(H$46,РАСКЛАДУШКА!$K$330:$AR$330,0))</f>
        <v>10Б</v>
      </c>
      <c r="J88" s="27" t="str">
        <f>INDEX(РАСКЛАДУШКА!$K$372:$AR$406,G88,MATCH(H$46,РАСКЛАДУШКА!$K$371:$AR$371,0))</f>
        <v>Белорусский язык</v>
      </c>
      <c r="K88" s="29" t="e">
        <f>INDEX(РАСКЛАДУШКА!$J$412:$AO$446,G88,MATCH(H$46,РАСКЛАДУШКА!$J$411:$AO$411,0))</f>
        <v>#N/A</v>
      </c>
      <c r="M88" s="126">
        <v>33</v>
      </c>
      <c r="N88" s="37">
        <v>5</v>
      </c>
      <c r="O88" s="37" t="str">
        <f>INDEX(РАСКЛАДУШКА!$K$331:$AR$365,M88,MATCH(N$46,РАСКЛАДУШКА!$K$330:$AR$330,0))</f>
        <v>11А</v>
      </c>
      <c r="P88" s="27" t="str">
        <f>INDEX(РАСКЛАДУШКА!$K$372:$AR$406,M88,MATCH(N$46,РАСКЛАДУШКА!$K$371:$AR$371,0))</f>
        <v>Белорусская литература</v>
      </c>
      <c r="Q88" s="29" t="e">
        <f>INDEX(РАСКЛАДУШКА!$J$412:$AO$446,M88,MATCH(N$46,РАСКЛАДУШКА!$J$411:$AO$411,0))</f>
        <v>#N/A</v>
      </c>
      <c r="R88"/>
      <c r="T88"/>
      <c r="V88"/>
      <c r="Z88"/>
      <c r="AB88"/>
      <c r="AF88"/>
      <c r="AH88"/>
    </row>
    <row r="89" spans="1:209" x14ac:dyDescent="0.25">
      <c r="A89" s="126">
        <v>34</v>
      </c>
      <c r="B89" s="37">
        <v>6</v>
      </c>
      <c r="C89" s="37" t="str">
        <f>INDEX(РАСКЛАДУШКА!$K$331:$AR$365,A89,MATCH(Руч!B$46,РАСКЛАДУШКА!$K$330:$AR$330,0))</f>
        <v/>
      </c>
      <c r="D89" s="27" t="str">
        <f>INDEX(РАСКЛАДУШКА!$K$372:$AR$406,A89,MATCH(Руч!B$46,РАСКЛАДУШКА!$K$371:$AR$371,0))</f>
        <v/>
      </c>
      <c r="E89" s="29" t="e">
        <f>INDEX(РАСКЛАДУШКА!$J$412:$AO$446,A89,MATCH(Руч!B$46,РАСКЛАДУШКА!$J$411:$AO$411,0))</f>
        <v>#N/A</v>
      </c>
      <c r="G89" s="126">
        <v>34</v>
      </c>
      <c r="H89" s="37">
        <v>6</v>
      </c>
      <c r="I89" s="37" t="str">
        <f>INDEX(РАСКЛАДУШКА!$K$331:$AR$365,G89,MATCH(H$46,РАСКЛАДУШКА!$K$330:$AR$330,0))</f>
        <v/>
      </c>
      <c r="J89" s="27" t="str">
        <f>INDEX(РАСКЛАДУШКА!$K$372:$AR$406,G89,MATCH(H$46,РАСКЛАДУШКА!$K$371:$AR$371,0))</f>
        <v/>
      </c>
      <c r="K89" s="29" t="e">
        <f>INDEX(РАСКЛАДУШКА!$J$412:$AO$446,G89,MATCH(H$46,РАСКЛАДУШКА!$J$411:$AO$411,0))</f>
        <v>#N/A</v>
      </c>
      <c r="M89" s="126">
        <v>34</v>
      </c>
      <c r="N89" s="37">
        <v>6</v>
      </c>
      <c r="O89" s="37" t="str">
        <f>INDEX(РАСКЛАДУШКА!$K$331:$AR$365,M89,MATCH(N$46,РАСКЛАДУШКА!$K$330:$AR$330,0))</f>
        <v/>
      </c>
      <c r="P89" s="27" t="str">
        <f>INDEX(РАСКЛАДУШКА!$K$372:$AR$406,M89,MATCH(N$46,РАСКЛАДУШКА!$K$371:$AR$371,0))</f>
        <v/>
      </c>
      <c r="Q89" s="29" t="e">
        <f>INDEX(РАСКЛАДУШКА!$J$412:$AO$446,M89,MATCH(N$46,РАСКЛАДУШКА!$J$411:$AO$411,0))</f>
        <v>#N/A</v>
      </c>
      <c r="R89"/>
      <c r="T89"/>
      <c r="V89"/>
      <c r="Z89"/>
      <c r="AB89"/>
      <c r="AF89"/>
      <c r="AH89"/>
    </row>
    <row r="90" spans="1:209" x14ac:dyDescent="0.25">
      <c r="A90" s="126">
        <v>35</v>
      </c>
      <c r="B90" s="37">
        <v>7</v>
      </c>
      <c r="C90" s="37" t="str">
        <f>INDEX(РАСКЛАДУШКА!$K$331:$AR$365,A90,MATCH(Руч!B$46,РАСКЛАДУШКА!$K$330:$AR$330,0))</f>
        <v/>
      </c>
      <c r="D90" s="27" t="str">
        <f>INDEX(РАСКЛАДУШКА!$K$372:$AR$406,A90,MATCH(Руч!B$46,РАСКЛАДУШКА!$K$371:$AR$371,0))</f>
        <v/>
      </c>
      <c r="E90" s="29" t="e">
        <f>INDEX(РАСКЛАДУШКА!$J$412:$AO$446,A90,MATCH(Руч!B$46,РАСКЛАДУШКА!$J$411:$AO$411,0))</f>
        <v>#N/A</v>
      </c>
      <c r="F90" s="134"/>
      <c r="G90" s="126">
        <v>35</v>
      </c>
      <c r="H90" s="37">
        <v>7</v>
      </c>
      <c r="I90" s="37" t="str">
        <f>INDEX(РАСКЛАДУШКА!$K$331:$AR$365,G90,MATCH(H$46,РАСКЛАДУШКА!$K$330:$AR$330,0))</f>
        <v/>
      </c>
      <c r="J90" s="27" t="str">
        <f>INDEX(РАСКЛАДУШКА!$K$372:$AR$406,G90,MATCH(H$46,РАСКЛАДУШКА!$K$371:$AR$371,0))</f>
        <v/>
      </c>
      <c r="K90" s="29" t="e">
        <f>INDEX(РАСКЛАДУШКА!$J$412:$AO$446,G90,MATCH(H$46,РАСКЛАДУШКА!$J$411:$AO$411,0))</f>
        <v>#N/A</v>
      </c>
      <c r="L90" s="134"/>
      <c r="M90" s="126">
        <v>35</v>
      </c>
      <c r="N90" s="37">
        <v>7</v>
      </c>
      <c r="O90" s="37" t="str">
        <f>INDEX(РАСКЛАДУШКА!$K$331:$AR$365,M90,MATCH(N$46,РАСКЛАДУШКА!$K$330:$AR$330,0))</f>
        <v/>
      </c>
      <c r="P90" s="27" t="str">
        <f>INDEX(РАСКЛАДУШКА!$K$372:$AR$406,M90,MATCH(N$46,РАСКЛАДУШКА!$K$371:$AR$371,0))</f>
        <v/>
      </c>
      <c r="Q90" s="29" t="e">
        <f>INDEX(РАСКЛАДУШКА!$J$412:$AO$446,M90,MATCH(N$46,РАСКЛАДУШКА!$J$411:$AO$411,0))</f>
        <v>#N/A</v>
      </c>
      <c r="R90"/>
      <c r="T90"/>
      <c r="V90"/>
      <c r="Z90"/>
      <c r="AB90"/>
      <c r="AF90"/>
      <c r="AH90"/>
    </row>
    <row r="91" spans="1:209" s="128" customFormat="1" x14ac:dyDescent="0.25">
      <c r="A91" s="126">
        <f>A46+3</f>
        <v>7</v>
      </c>
      <c r="B91" s="128" t="str">
        <f>INDEX(РАСКЛАДУШКА!$C$120:$C$153,A91)</f>
        <v>БЕВ</v>
      </c>
      <c r="C91" s="127" t="str">
        <f>INDEX(РАСКЛАДУШКА!$B$120:$B$153,A91)</f>
        <v>Бородач Е.В.</v>
      </c>
      <c r="G91" s="126">
        <f>G46+3</f>
        <v>8</v>
      </c>
      <c r="H91" s="128" t="str">
        <f>INDEX(РАСКЛАДУШКА!$C$120:$C$153,G91)</f>
        <v>Зах</v>
      </c>
      <c r="I91" s="127" t="str">
        <f>INDEX(РАСКЛАДУШКА!$B$120:$B$153,G91)</f>
        <v>Захарова Т.И.</v>
      </c>
      <c r="M91" s="126">
        <f>M46+3</f>
        <v>9</v>
      </c>
      <c r="N91" s="128" t="str">
        <f>INDEX(РАСКЛАДУШКА!$C$120:$C$153,M91)</f>
        <v>Вла</v>
      </c>
      <c r="O91" s="127" t="str">
        <f>INDEX(РАСКЛАДУШКА!$B$120:$B$153,M91)</f>
        <v>Власевич С.П.</v>
      </c>
      <c r="AK91" s="135"/>
      <c r="AM91" s="136"/>
      <c r="AQ91" s="135"/>
      <c r="AS91" s="136"/>
      <c r="AW91" s="135"/>
      <c r="AY91" s="136"/>
      <c r="BB91" s="135"/>
      <c r="BD91" s="136"/>
      <c r="BH91" s="135"/>
      <c r="BJ91" s="136"/>
      <c r="BN91" s="135"/>
      <c r="BP91" s="136"/>
      <c r="BS91" s="135"/>
      <c r="BU91" s="136"/>
      <c r="BY91" s="135"/>
      <c r="CA91" s="136"/>
      <c r="CE91" s="135"/>
      <c r="CG91" s="136"/>
      <c r="CJ91" s="135"/>
      <c r="CL91" s="136"/>
      <c r="CP91" s="135"/>
      <c r="CR91" s="136"/>
      <c r="CV91" s="135"/>
      <c r="CX91" s="136"/>
      <c r="DA91" s="135"/>
      <c r="DC91" s="136"/>
      <c r="DG91" s="135"/>
      <c r="DI91" s="136"/>
      <c r="DM91" s="135"/>
      <c r="DO91" s="136"/>
      <c r="DR91" s="135"/>
      <c r="DT91" s="136"/>
      <c r="DX91" s="135"/>
      <c r="DZ91" s="136"/>
      <c r="ED91" s="135"/>
      <c r="EF91" s="136"/>
      <c r="EI91" s="135"/>
      <c r="EK91" s="136"/>
      <c r="EO91" s="135"/>
      <c r="EQ91" s="136"/>
      <c r="EU91" s="135"/>
      <c r="EW91" s="136"/>
      <c r="EZ91" s="135"/>
      <c r="FB91" s="136"/>
      <c r="FF91" s="135"/>
      <c r="FH91" s="136"/>
      <c r="FL91" s="135"/>
      <c r="FN91" s="136"/>
      <c r="FQ91" s="135"/>
      <c r="FS91" s="136"/>
      <c r="FW91" s="135"/>
      <c r="FY91" s="136"/>
      <c r="GC91" s="135"/>
      <c r="GE91" s="136"/>
      <c r="GH91" s="135"/>
      <c r="GJ91" s="136"/>
      <c r="GN91" s="135"/>
      <c r="GP91" s="136"/>
      <c r="GT91" s="135"/>
      <c r="GV91" s="136"/>
      <c r="GY91" s="135"/>
      <c r="HA91" s="136"/>
    </row>
    <row r="92" spans="1:209" x14ac:dyDescent="0.25">
      <c r="A92" s="128"/>
      <c r="B92" s="129" t="str">
        <f>INDEX(РАСКЛАДУШКА!$B$120:$B$153,A91)</f>
        <v>Бородач Е.В.</v>
      </c>
      <c r="C92"/>
      <c r="E92"/>
      <c r="F92" s="130"/>
      <c r="G92" s="128"/>
      <c r="H92" s="129" t="str">
        <f>INDEX(РАСКЛАДУШКА!$B$120:$B$153,G91)</f>
        <v>Захарова Т.И.</v>
      </c>
      <c r="I92"/>
      <c r="K92"/>
      <c r="L92" s="130"/>
      <c r="M92" s="128"/>
      <c r="N92" s="129" t="str">
        <f>INDEX(РАСКЛАДУШКА!$B$120:$B$153,M91)</f>
        <v>Власевич С.П.</v>
      </c>
      <c r="O92"/>
      <c r="Q92"/>
      <c r="R92"/>
      <c r="T92"/>
      <c r="V92"/>
      <c r="Z92"/>
      <c r="AB92"/>
      <c r="AF92"/>
      <c r="AH92"/>
    </row>
    <row r="93" spans="1:209" x14ac:dyDescent="0.25">
      <c r="A93" s="128"/>
      <c r="B93" s="130" t="str">
        <f>"(часы сетки: "&amp;INDEX(РАСКЛАДУШКА!$AE$120:$AE$153,A91)&amp;")"</f>
        <v>(часы сетки: 21)</v>
      </c>
      <c r="C93"/>
      <c r="E93"/>
      <c r="F93" s="130"/>
      <c r="G93" s="128"/>
      <c r="H93" s="130" t="str">
        <f>"(часы сетки: "&amp;INDEX(РАСКЛАДУШКА!$AE$120:$AE$153,G91)&amp;")"</f>
        <v>(часы сетки: 12)</v>
      </c>
      <c r="I93"/>
      <c r="K93"/>
      <c r="L93" s="130"/>
      <c r="M93" s="128"/>
      <c r="N93" s="130" t="str">
        <f>"(часы сетки: "&amp;INDEX(РАСКЛАДУШКА!$AE$120:$AE$153,M91)&amp;")"</f>
        <v>(часы сетки: 25)</v>
      </c>
      <c r="O93"/>
      <c r="Q93"/>
      <c r="R93"/>
      <c r="T93"/>
      <c r="V93"/>
      <c r="Z93"/>
      <c r="AB93"/>
      <c r="AF93"/>
      <c r="AH93"/>
    </row>
    <row r="94" spans="1:209" x14ac:dyDescent="0.25">
      <c r="A94" s="128"/>
      <c r="B94" s="131" t="str">
        <f>IF(INDEX(РАСКЛАДУШКА!$E$120:$E$153,A91)="","","Классный руководитель "&amp;INDEX(РАСКЛАДУШКА!$E$120:$E$153,A91)&amp;" класса")</f>
        <v>Классный руководитель 10А класса</v>
      </c>
      <c r="C94"/>
      <c r="E94"/>
      <c r="G94" s="128"/>
      <c r="H94" s="131" t="str">
        <f>IF(INDEX(РАСКЛАДУШКА!$E$120:$E$153,G91)="","","Классный руководитель "&amp;INDEX(РАСКЛАДУШКА!$E$120:$E$153,G91)&amp;" класса")</f>
        <v>Классный руководитель 9А класса</v>
      </c>
      <c r="I94"/>
      <c r="K94"/>
      <c r="M94" s="128"/>
      <c r="N94" s="131" t="str">
        <f>IF(INDEX(РАСКЛАДУШКА!$E$120:$E$153,M91)="","","Классный руководитель "&amp;INDEX(РАСКЛАДУШКА!$E$120:$E$153,M91)&amp;" класса")</f>
        <v>Классный руководитель 7А класса</v>
      </c>
      <c r="O94"/>
      <c r="Q94"/>
      <c r="R94"/>
      <c r="T94"/>
      <c r="V94"/>
      <c r="Z94"/>
      <c r="AB94"/>
      <c r="AF94"/>
      <c r="AH94"/>
    </row>
    <row r="95" spans="1:209" x14ac:dyDescent="0.25">
      <c r="A95" s="126"/>
      <c r="B95" s="132" t="s">
        <v>1</v>
      </c>
      <c r="C95" s="132" t="s">
        <v>147</v>
      </c>
      <c r="D95" s="132" t="s">
        <v>72</v>
      </c>
      <c r="E95" s="132" t="s">
        <v>256</v>
      </c>
      <c r="F95" s="134"/>
      <c r="G95" s="126"/>
      <c r="H95" s="132" t="s">
        <v>1</v>
      </c>
      <c r="I95" s="132" t="s">
        <v>147</v>
      </c>
      <c r="J95" s="132" t="s">
        <v>72</v>
      </c>
      <c r="K95" s="132" t="s">
        <v>256</v>
      </c>
      <c r="L95" s="134"/>
      <c r="M95" s="126"/>
      <c r="N95" s="132" t="s">
        <v>1</v>
      </c>
      <c r="O95" s="132" t="s">
        <v>147</v>
      </c>
      <c r="P95" s="132" t="s">
        <v>72</v>
      </c>
      <c r="Q95" s="132" t="s">
        <v>256</v>
      </c>
      <c r="R95"/>
      <c r="T95"/>
      <c r="V95"/>
      <c r="Z95"/>
      <c r="AB95"/>
      <c r="AF95"/>
      <c r="AH95"/>
    </row>
    <row r="96" spans="1:209" x14ac:dyDescent="0.25">
      <c r="B96" s="2" t="s">
        <v>4</v>
      </c>
      <c r="C96" s="2"/>
      <c r="D96" s="2"/>
      <c r="E96" s="2"/>
      <c r="H96" s="2" t="s">
        <v>4</v>
      </c>
      <c r="I96" s="2"/>
      <c r="J96" s="2"/>
      <c r="K96" s="2"/>
      <c r="N96" s="2" t="s">
        <v>4</v>
      </c>
      <c r="O96" s="2"/>
      <c r="P96" s="2"/>
      <c r="Q96" s="2"/>
      <c r="R96"/>
      <c r="T96"/>
      <c r="V96"/>
      <c r="Z96"/>
      <c r="AB96"/>
      <c r="AF96"/>
      <c r="AH96"/>
    </row>
    <row r="97" spans="1:34" x14ac:dyDescent="0.25">
      <c r="A97" s="126">
        <v>1</v>
      </c>
      <c r="B97" s="37">
        <v>1</v>
      </c>
      <c r="C97" s="37" t="str">
        <f>INDEX(РАСКЛАДУШКА!$K$331:$AR$365,A97,MATCH(Руч!B$91,РАСКЛАДУШКА!$K$330:$AR$330,0))</f>
        <v/>
      </c>
      <c r="D97" s="27" t="str">
        <f>INDEX(РАСКЛАДУШКА!$K$372:$AR$406,A97,MATCH(Руч!B$91,РАСКЛАДУШКА!$K$371:$AR$371,0))</f>
        <v/>
      </c>
      <c r="E97" s="29" t="e">
        <f>INDEX(РАСКЛАДУШКА!$J$412:$AO$446,A97,MATCH(Руч!B$91,РАСКЛАДУШКА!$J$411:$AO$411,0))</f>
        <v>#N/A</v>
      </c>
      <c r="G97" s="126">
        <v>1</v>
      </c>
      <c r="H97" s="37">
        <v>1</v>
      </c>
      <c r="I97" s="37" t="str">
        <f>INDEX(РАСКЛАДУШКА!$K$331:$AR$365,G97,MATCH(H$91,РАСКЛАДУШКА!$K$330:$AR$330,0))</f>
        <v/>
      </c>
      <c r="J97" s="27" t="str">
        <f>INDEX(РАСКЛАДУШКА!$K$372:$AR$406,G97,MATCH(H$91,РАСКЛАДУШКА!$K$371:$AR$371,0))</f>
        <v/>
      </c>
      <c r="K97" s="29" t="e">
        <f>INDEX(РАСКЛАДУШКА!$J$412:$AO$446,G97,MATCH(H$91,РАСКЛАДУШКА!$J$411:$AO$411,0))</f>
        <v>#N/A</v>
      </c>
      <c r="M97" s="126">
        <v>1</v>
      </c>
      <c r="N97" s="37">
        <v>1</v>
      </c>
      <c r="O97" s="37" t="str">
        <f>INDEX(РАСКЛАДУШКА!$K$331:$AR$365,M97,MATCH(N$91,РАСКЛАДУШКА!$K$330:$AR$330,0))</f>
        <v>8А</v>
      </c>
      <c r="P97" s="27" t="str">
        <f>INDEX(РАСКЛАДУШКА!$K$372:$AR$406,M97,MATCH(N$91,РАСКЛАДУШКА!$K$371:$AR$371,0))</f>
        <v>Английский язык</v>
      </c>
      <c r="Q97" s="29" t="e">
        <f>INDEX(РАСКЛАДУШКА!$J$412:$AO$446,M97,MATCH(N$91,РАСКЛАДУШКА!$J$411:$AO$411,0))</f>
        <v>#N/A</v>
      </c>
      <c r="R97"/>
      <c r="T97"/>
      <c r="V97"/>
      <c r="Z97"/>
      <c r="AB97"/>
      <c r="AF97"/>
      <c r="AH97"/>
    </row>
    <row r="98" spans="1:34" x14ac:dyDescent="0.25">
      <c r="A98" s="126">
        <v>2</v>
      </c>
      <c r="B98" s="37">
        <v>2</v>
      </c>
      <c r="C98" s="37" t="str">
        <f>INDEX(РАСКЛАДУШКА!$K$331:$AR$365,A98,MATCH(Руч!B$91,РАСКЛАДУШКА!$K$330:$AR$330,0))</f>
        <v/>
      </c>
      <c r="D98" s="27" t="str">
        <f>INDEX(РАСКЛАДУШКА!$K$372:$AR$406,A98,MATCH(Руч!B$91,РАСКЛАДУШКА!$K$371:$AR$371,0))</f>
        <v/>
      </c>
      <c r="E98" s="29" t="e">
        <f>INDEX(РАСКЛАДУШКА!$J$412:$AO$446,A98,MATCH(Руч!B$91,РАСКЛАДУШКА!$J$411:$AO$411,0))</f>
        <v>#N/A</v>
      </c>
      <c r="G98" s="126">
        <v>2</v>
      </c>
      <c r="H98" s="37">
        <v>2</v>
      </c>
      <c r="I98" s="37" t="str">
        <f>INDEX(РАСКЛАДУШКА!$K$331:$AR$365,G98,MATCH(H$91,РАСКЛАДУШКА!$K$330:$AR$330,0))</f>
        <v/>
      </c>
      <c r="J98" s="27" t="str">
        <f>INDEX(РАСКЛАДУШКА!$K$372:$AR$406,G98,MATCH(H$91,РАСКЛАДУШКА!$K$371:$AR$371,0))</f>
        <v/>
      </c>
      <c r="K98" s="29" t="e">
        <f>INDEX(РАСКЛАДУШКА!$J$412:$AO$446,G98,MATCH(H$91,РАСКЛАДУШКА!$J$411:$AO$411,0))</f>
        <v>#N/A</v>
      </c>
      <c r="M98" s="126">
        <v>2</v>
      </c>
      <c r="N98" s="37">
        <v>2</v>
      </c>
      <c r="O98" s="37" t="str">
        <f>INDEX(РАСКЛАДУШКА!$K$331:$AR$365,M98,MATCH(N$91,РАСКЛАДУШКА!$K$330:$AR$330,0))</f>
        <v>3А</v>
      </c>
      <c r="P98" s="27" t="str">
        <f>INDEX(РАСКЛАДУШКА!$K$372:$AR$406,M98,MATCH(N$91,РАСКЛАДУШКА!$K$371:$AR$371,0))</f>
        <v>Английский язык</v>
      </c>
      <c r="Q98" s="29" t="e">
        <f>INDEX(РАСКЛАДУШКА!$J$412:$AO$446,M98,MATCH(N$91,РАСКЛАДУШКА!$J$411:$AO$411,0))</f>
        <v>#N/A</v>
      </c>
      <c r="R98"/>
      <c r="T98"/>
      <c r="V98"/>
      <c r="Z98"/>
      <c r="AB98"/>
      <c r="AF98"/>
      <c r="AH98"/>
    </row>
    <row r="99" spans="1:34" x14ac:dyDescent="0.25">
      <c r="A99" s="126">
        <v>3</v>
      </c>
      <c r="B99" s="37">
        <v>3</v>
      </c>
      <c r="C99" s="37" t="str">
        <f>INDEX(РАСКЛАДУШКА!$K$331:$AR$365,A99,MATCH(Руч!B$91,РАСКЛАДУШКА!$K$330:$AR$330,0))</f>
        <v/>
      </c>
      <c r="D99" s="27" t="str">
        <f>INDEX(РАСКЛАДУШКА!$K$372:$AR$406,A99,MATCH(Руч!B$91,РАСКЛАДУШКА!$K$371:$AR$371,0))</f>
        <v/>
      </c>
      <c r="E99" s="29" t="e">
        <f>INDEX(РАСКЛАДУШКА!$J$412:$AO$446,A99,MATCH(Руч!B$91,РАСКЛАДУШКА!$J$411:$AO$411,0))</f>
        <v>#N/A</v>
      </c>
      <c r="G99" s="126">
        <v>3</v>
      </c>
      <c r="H99" s="37">
        <v>3</v>
      </c>
      <c r="I99" s="37" t="str">
        <f>INDEX(РАСКЛАДУШКА!$K$331:$AR$365,G99,MATCH(H$91,РАСКЛАДУШКА!$K$330:$AR$330,0))</f>
        <v/>
      </c>
      <c r="J99" s="27" t="str">
        <f>INDEX(РАСКЛАДУШКА!$K$372:$AR$406,G99,MATCH(H$91,РАСКЛАДУШКА!$K$371:$AR$371,0))</f>
        <v/>
      </c>
      <c r="K99" s="29" t="e">
        <f>INDEX(РАСКЛАДУШКА!$J$412:$AO$446,G99,MATCH(H$91,РАСКЛАДУШКА!$J$411:$AO$411,0))</f>
        <v>#N/A</v>
      </c>
      <c r="M99" s="126">
        <v>3</v>
      </c>
      <c r="N99" s="37">
        <v>3</v>
      </c>
      <c r="O99" s="37" t="str">
        <f>INDEX(РАСКЛАДУШКА!$K$331:$AR$365,M99,MATCH(N$91,РАСКЛАДУШКА!$K$330:$AR$330,0))</f>
        <v>11А</v>
      </c>
      <c r="P99" s="27" t="str">
        <f>INDEX(РАСКЛАДУШКА!$K$372:$AR$406,M99,MATCH(N$91,РАСКЛАДУШКА!$K$371:$AR$371,0))</f>
        <v>Английский язык</v>
      </c>
      <c r="Q99" s="29" t="e">
        <f>INDEX(РАСКЛАДУШКА!$J$412:$AO$446,M99,MATCH(N$91,РАСКЛАДУШКА!$J$411:$AO$411,0))</f>
        <v>#N/A</v>
      </c>
      <c r="R99"/>
      <c r="T99"/>
      <c r="V99"/>
      <c r="Z99"/>
      <c r="AB99"/>
      <c r="AF99"/>
      <c r="AH99"/>
    </row>
    <row r="100" spans="1:34" x14ac:dyDescent="0.25">
      <c r="A100" s="126">
        <v>4</v>
      </c>
      <c r="B100" s="37">
        <v>4</v>
      </c>
      <c r="C100" s="37" t="str">
        <f>INDEX(РАСКЛАДУШКА!$K$331:$AR$365,A100,MATCH(Руч!B$91,РАСКЛАДУШКА!$K$330:$AR$330,0))</f>
        <v/>
      </c>
      <c r="D100" s="27" t="str">
        <f>INDEX(РАСКЛАДУШКА!$K$372:$AR$406,A100,MATCH(Руч!B$91,РАСКЛАДУШКА!$K$371:$AR$371,0))</f>
        <v/>
      </c>
      <c r="E100" s="29" t="e">
        <f>INDEX(РАСКЛАДУШКА!$J$412:$AO$446,A100,MATCH(Руч!B$91,РАСКЛАДУШКА!$J$411:$AO$411,0))</f>
        <v>#N/A</v>
      </c>
      <c r="G100" s="126">
        <v>4</v>
      </c>
      <c r="H100" s="37">
        <v>4</v>
      </c>
      <c r="I100" s="37" t="str">
        <f>INDEX(РАСКЛАДУШКА!$K$331:$AR$365,G100,MATCH(H$91,РАСКЛАДУШКА!$K$330:$AR$330,0))</f>
        <v/>
      </c>
      <c r="J100" s="27" t="str">
        <f>INDEX(РАСКЛАДУШКА!$K$372:$AR$406,G100,MATCH(H$91,РАСКЛАДУШКА!$K$371:$AR$371,0))</f>
        <v/>
      </c>
      <c r="K100" s="29" t="e">
        <f>INDEX(РАСКЛАДУШКА!$J$412:$AO$446,G100,MATCH(H$91,РАСКЛАДУШКА!$J$411:$AO$411,0))</f>
        <v>#N/A</v>
      </c>
      <c r="M100" s="126">
        <v>4</v>
      </c>
      <c r="N100" s="37">
        <v>4</v>
      </c>
      <c r="O100" s="37" t="str">
        <f>INDEX(РАСКЛАДУШКА!$K$331:$AR$365,M100,MATCH(N$91,РАСКЛАДУШКА!$K$330:$AR$330,0))</f>
        <v>4А</v>
      </c>
      <c r="P100" s="27" t="str">
        <f>INDEX(РАСКЛАДУШКА!$K$372:$AR$406,M100,MATCH(N$91,РАСКЛАДУШКА!$K$371:$AR$371,0))</f>
        <v>Английский язык</v>
      </c>
      <c r="Q100" s="29" t="e">
        <f>INDEX(РАСКЛАДУШКА!$J$412:$AO$446,M100,MATCH(N$91,РАСКЛАДУШКА!$J$411:$AO$411,0))</f>
        <v>#N/A</v>
      </c>
      <c r="R100"/>
      <c r="T100"/>
      <c r="V100"/>
      <c r="Z100"/>
      <c r="AB100"/>
      <c r="AF100"/>
      <c r="AH100"/>
    </row>
    <row r="101" spans="1:34" x14ac:dyDescent="0.25">
      <c r="A101" s="126">
        <v>5</v>
      </c>
      <c r="B101" s="37">
        <v>5</v>
      </c>
      <c r="C101" s="37" t="str">
        <f>INDEX(РАСКЛАДУШКА!$K$331:$AR$365,A101,MATCH(Руч!B$91,РАСКЛАДУШКА!$K$330:$AR$330,0))</f>
        <v/>
      </c>
      <c r="D101" s="27" t="str">
        <f>INDEX(РАСКЛАДУШКА!$K$372:$AR$406,A101,MATCH(Руч!B$91,РАСКЛАДУШКА!$K$371:$AR$371,0))</f>
        <v/>
      </c>
      <c r="E101" s="29" t="e">
        <f>INDEX(РАСКЛАДУШКА!$J$412:$AO$446,A101,MATCH(Руч!B$91,РАСКЛАДУШКА!$J$411:$AO$411,0))</f>
        <v>#N/A</v>
      </c>
      <c r="G101" s="126">
        <v>5</v>
      </c>
      <c r="H101" s="37">
        <v>5</v>
      </c>
      <c r="I101" s="37" t="str">
        <f>INDEX(РАСКЛАДУШКА!$K$331:$AR$365,G101,MATCH(H$91,РАСКЛАДУШКА!$K$330:$AR$330,0))</f>
        <v/>
      </c>
      <c r="J101" s="27" t="str">
        <f>INDEX(РАСКЛАДУШКА!$K$372:$AR$406,G101,MATCH(H$91,РАСКЛАДУШКА!$K$371:$AR$371,0))</f>
        <v/>
      </c>
      <c r="K101" s="29" t="e">
        <f>INDEX(РАСКЛАДУШКА!$J$412:$AO$446,G101,MATCH(H$91,РАСКЛАДУШКА!$J$411:$AO$411,0))</f>
        <v>#N/A</v>
      </c>
      <c r="M101" s="126">
        <v>5</v>
      </c>
      <c r="N101" s="37">
        <v>5</v>
      </c>
      <c r="O101" s="37" t="str">
        <f>INDEX(РАСКЛАДУШКА!$K$331:$AR$365,M101,MATCH(N$91,РАСКЛАДУШКА!$K$330:$AR$330,0))</f>
        <v>7А</v>
      </c>
      <c r="P101" s="27" t="str">
        <f>INDEX(РАСКЛАДУШКА!$K$372:$AR$406,M101,MATCH(N$91,РАСКЛАДУШКА!$K$371:$AR$371,0))</f>
        <v>Английский язык</v>
      </c>
      <c r="Q101" s="29" t="e">
        <f>INDEX(РАСКЛАДУШКА!$J$412:$AO$446,M101,MATCH(N$91,РАСКЛАДУШКА!$J$411:$AO$411,0))</f>
        <v>#N/A</v>
      </c>
      <c r="R101"/>
      <c r="T101"/>
      <c r="V101"/>
      <c r="Z101"/>
      <c r="AB101"/>
      <c r="AF101"/>
      <c r="AH101"/>
    </row>
    <row r="102" spans="1:34" x14ac:dyDescent="0.25">
      <c r="A102" s="126">
        <v>6</v>
      </c>
      <c r="B102" s="37">
        <v>6</v>
      </c>
      <c r="C102" s="37" t="str">
        <f>INDEX(РАСКЛАДУШКА!$K$331:$AR$365,A102,MATCH(Руч!B$91,РАСКЛАДУШКА!$K$330:$AR$330,0))</f>
        <v/>
      </c>
      <c r="D102" s="27" t="str">
        <f>INDEX(РАСКЛАДУШКА!$K$372:$AR$406,A102,MATCH(Руч!B$91,РАСКЛАДУШКА!$K$371:$AR$371,0))</f>
        <v/>
      </c>
      <c r="E102" s="29" t="e">
        <f>INDEX(РАСКЛАДУШКА!$J$412:$AO$446,A102,MATCH(Руч!B$91,РАСКЛАДУШКА!$J$411:$AO$411,0))</f>
        <v>#N/A</v>
      </c>
      <c r="G102" s="126">
        <v>6</v>
      </c>
      <c r="H102" s="37">
        <v>6</v>
      </c>
      <c r="I102" s="37" t="str">
        <f>INDEX(РАСКЛАДУШКА!$K$331:$AR$365,G102,MATCH(H$91,РАСКЛАДУШКА!$K$330:$AR$330,0))</f>
        <v/>
      </c>
      <c r="J102" s="27" t="str">
        <f>INDEX(РАСКЛАДУШКА!$K$372:$AR$406,G102,MATCH(H$91,РАСКЛАДУШКА!$K$371:$AR$371,0))</f>
        <v/>
      </c>
      <c r="K102" s="29" t="e">
        <f>INDEX(РАСКЛАДУШКА!$J$412:$AO$446,G102,MATCH(H$91,РАСКЛАДУШКА!$J$411:$AO$411,0))</f>
        <v>#N/A</v>
      </c>
      <c r="M102" s="126">
        <v>6</v>
      </c>
      <c r="N102" s="37">
        <v>6</v>
      </c>
      <c r="O102" s="37" t="str">
        <f>INDEX(РАСКЛАДУШКА!$K$331:$AR$365,M102,MATCH(N$91,РАСКЛАДУШКА!$K$330:$AR$330,0))</f>
        <v/>
      </c>
      <c r="P102" s="27" t="str">
        <f>INDEX(РАСКЛАДУШКА!$K$372:$AR$406,M102,MATCH(N$91,РАСКЛАДУШКА!$K$371:$AR$371,0))</f>
        <v/>
      </c>
      <c r="Q102" s="29" t="e">
        <f>INDEX(РАСКЛАДУШКА!$J$412:$AO$446,M102,MATCH(N$91,РАСКЛАДУШКА!$J$411:$AO$411,0))</f>
        <v>#N/A</v>
      </c>
      <c r="R102"/>
      <c r="T102"/>
      <c r="V102"/>
      <c r="Z102"/>
      <c r="AB102"/>
      <c r="AF102"/>
      <c r="AH102"/>
    </row>
    <row r="103" spans="1:34" x14ac:dyDescent="0.25">
      <c r="A103" s="126">
        <v>7</v>
      </c>
      <c r="B103" s="37">
        <v>7</v>
      </c>
      <c r="C103" s="37" t="str">
        <f>INDEX(РАСКЛАДУШКА!$K$331:$AR$365,A103,MATCH(Руч!B$91,РАСКЛАДУШКА!$K$330:$AR$330,0))</f>
        <v/>
      </c>
      <c r="D103" s="27" t="str">
        <f>INDEX(РАСКЛАДУШКА!$K$372:$AR$406,A103,MATCH(Руч!B$91,РАСКЛАДУШКА!$K$371:$AR$371,0))</f>
        <v/>
      </c>
      <c r="E103" s="29" t="e">
        <f>INDEX(РАСКЛАДУШКА!$J$412:$AO$446,A103,MATCH(Руч!B$91,РАСКЛАДУШКА!$J$411:$AO$411,0))</f>
        <v>#N/A</v>
      </c>
      <c r="F103" s="134"/>
      <c r="G103" s="126">
        <v>7</v>
      </c>
      <c r="H103" s="37">
        <v>7</v>
      </c>
      <c r="I103" s="37" t="str">
        <f>INDEX(РАСКЛАДУШКА!$K$331:$AR$365,G103,MATCH(H$91,РАСКЛАДУШКА!$K$330:$AR$330,0))</f>
        <v/>
      </c>
      <c r="J103" s="27" t="str">
        <f>INDEX(РАСКЛАДУШКА!$K$372:$AR$406,G103,MATCH(H$91,РАСКЛАДУШКА!$K$371:$AR$371,0))</f>
        <v/>
      </c>
      <c r="K103" s="29" t="e">
        <f>INDEX(РАСКЛАДУШКА!$J$412:$AO$446,G103,MATCH(H$91,РАСКЛАДУШКА!$J$411:$AO$411,0))</f>
        <v>#N/A</v>
      </c>
      <c r="L103" s="134"/>
      <c r="M103" s="126">
        <v>7</v>
      </c>
      <c r="N103" s="37">
        <v>7</v>
      </c>
      <c r="O103" s="37" t="str">
        <f>INDEX(РАСКЛАДУШКА!$K$331:$AR$365,M103,MATCH(N$91,РАСКЛАДУШКА!$K$330:$AR$330,0))</f>
        <v/>
      </c>
      <c r="P103" s="27" t="str">
        <f>INDEX(РАСКЛАДУШКА!$K$372:$AR$406,M103,MATCH(N$91,РАСКЛАДУШКА!$K$371:$AR$371,0))</f>
        <v/>
      </c>
      <c r="Q103" s="29" t="e">
        <f>INDEX(РАСКЛАДУШКА!$J$412:$AO$446,M103,MATCH(N$91,РАСКЛАДУШКА!$J$411:$AO$411,0))</f>
        <v>#N/A</v>
      </c>
      <c r="R103"/>
      <c r="T103"/>
      <c r="V103"/>
      <c r="Z103"/>
      <c r="AB103"/>
      <c r="AF103"/>
      <c r="AH103"/>
    </row>
    <row r="104" spans="1:34" x14ac:dyDescent="0.25">
      <c r="A104" s="128"/>
      <c r="B104" s="2" t="s">
        <v>5</v>
      </c>
      <c r="C104" s="2"/>
      <c r="D104" s="2"/>
      <c r="E104" s="2"/>
      <c r="G104" s="128"/>
      <c r="H104" s="2" t="s">
        <v>5</v>
      </c>
      <c r="I104" s="2"/>
      <c r="J104" s="2"/>
      <c r="K104" s="2"/>
      <c r="M104" s="128"/>
      <c r="N104" s="2" t="s">
        <v>5</v>
      </c>
      <c r="O104" s="2"/>
      <c r="P104" s="2"/>
      <c r="Q104" s="2"/>
      <c r="R104"/>
      <c r="T104"/>
      <c r="V104"/>
      <c r="Z104"/>
      <c r="AB104"/>
      <c r="AF104"/>
      <c r="AH104"/>
    </row>
    <row r="105" spans="1:34" x14ac:dyDescent="0.25">
      <c r="A105" s="126">
        <v>8</v>
      </c>
      <c r="B105" s="37">
        <v>1</v>
      </c>
      <c r="C105" s="37" t="str">
        <f>INDEX(РАСКЛАДУШКА!$K$331:$AR$365,A105,MATCH(Руч!B$91,РАСКЛАДУШКА!$K$330:$AR$330,0))</f>
        <v>10А</v>
      </c>
      <c r="D105" s="27" t="str">
        <f>INDEX(РАСКЛАДУШКА!$K$372:$AR$406,A105,MATCH(Руч!B$91,РАСКЛАДУШКА!$K$371:$AR$371,0))</f>
        <v>Белорусский язык</v>
      </c>
      <c r="E105" s="29" t="e">
        <f>INDEX(РАСКЛАДУШКА!$J$412:$AO$446,A105,MATCH(Руч!B$91,РАСКЛАДУШКА!$J$411:$AO$411,0))</f>
        <v>#N/A</v>
      </c>
      <c r="G105" s="126">
        <v>8</v>
      </c>
      <c r="H105" s="37">
        <v>1</v>
      </c>
      <c r="I105" s="37" t="str">
        <f>INDEX(РАСКЛАДУШКА!$K$331:$AR$365,G105,MATCH(H$91,РАСКЛАДУШКА!$K$330:$AR$330,0))</f>
        <v>5В</v>
      </c>
      <c r="J105" s="27" t="str">
        <f>INDEX(РАСКЛАДУШКА!$K$372:$AR$406,G105,MATCH(H$91,РАСКЛАДУШКА!$K$371:$AR$371,0))</f>
        <v>Белорусская литература</v>
      </c>
      <c r="K105" s="29" t="e">
        <f>INDEX(РАСКЛАДУШКА!$J$412:$AO$446,G105,MATCH(H$91,РАСКЛАДУШКА!$J$411:$AO$411,0))</f>
        <v>#N/A</v>
      </c>
      <c r="M105" s="126">
        <v>8</v>
      </c>
      <c r="N105" s="37">
        <v>1</v>
      </c>
      <c r="O105" s="37" t="str">
        <f>INDEX(РАСКЛАДУШКА!$K$331:$AR$365,M105,MATCH(N$91,РАСКЛАДУШКА!$K$330:$AR$330,0))</f>
        <v>6А</v>
      </c>
      <c r="P105" s="27" t="str">
        <f>INDEX(РАСКЛАДУШКА!$K$372:$AR$406,M105,MATCH(N$91,РАСКЛАДУШКА!$K$371:$AR$371,0))</f>
        <v>Английский язык</v>
      </c>
      <c r="Q105" s="29" t="e">
        <f>INDEX(РАСКЛАДУШКА!$J$412:$AO$446,M105,MATCH(N$91,РАСКЛАДУШКА!$J$411:$AO$411,0))</f>
        <v>#N/A</v>
      </c>
      <c r="R105"/>
      <c r="T105"/>
      <c r="V105"/>
      <c r="Z105"/>
      <c r="AB105"/>
      <c r="AF105"/>
      <c r="AH105"/>
    </row>
    <row r="106" spans="1:34" x14ac:dyDescent="0.25">
      <c r="A106" s="126">
        <v>9</v>
      </c>
      <c r="B106" s="37">
        <v>2</v>
      </c>
      <c r="C106" s="37" t="str">
        <f>INDEX(РАСКЛАДУШКА!$K$331:$AR$365,A106,MATCH(Руч!B$91,РАСКЛАДУШКА!$K$330:$AR$330,0))</f>
        <v>10А</v>
      </c>
      <c r="D106" s="27" t="str">
        <f>INDEX(РАСКЛАДУШКА!$K$372:$AR$406,A106,MATCH(Руч!B$91,РАСКЛАДУШКА!$K$371:$AR$371,0))</f>
        <v>Белорусская литература</v>
      </c>
      <c r="E106" s="29" t="e">
        <f>INDEX(РАСКЛАДУШКА!$J$412:$AO$446,A106,MATCH(Руч!B$91,РАСКЛАДУШКА!$J$411:$AO$411,0))</f>
        <v>#N/A</v>
      </c>
      <c r="G106" s="126">
        <v>9</v>
      </c>
      <c r="H106" s="37">
        <v>2</v>
      </c>
      <c r="I106" s="37" t="str">
        <f>INDEX(РАСКЛАДУШКА!$K$331:$AR$365,G106,MATCH(H$91,РАСКЛАДУШКА!$K$330:$AR$330,0))</f>
        <v>5В</v>
      </c>
      <c r="J106" s="27" t="str">
        <f>INDEX(РАСКЛАДУШКА!$K$372:$AR$406,G106,MATCH(H$91,РАСКЛАДУШКА!$K$371:$AR$371,0))</f>
        <v>Белорусский язык</v>
      </c>
      <c r="K106" s="29" t="e">
        <f>INDEX(РАСКЛАДУШКА!$J$412:$AO$446,G106,MATCH(H$91,РАСКЛАДУШКА!$J$411:$AO$411,0))</f>
        <v>#N/A</v>
      </c>
      <c r="M106" s="126">
        <v>9</v>
      </c>
      <c r="N106" s="37">
        <v>2</v>
      </c>
      <c r="O106" s="37" t="str">
        <f>INDEX(РАСКЛАДУШКА!$K$331:$AR$365,M106,MATCH(N$91,РАСКЛАДУШКА!$K$330:$AR$330,0))</f>
        <v>4А</v>
      </c>
      <c r="P106" s="27" t="str">
        <f>INDEX(РАСКЛАДУШКА!$K$372:$AR$406,M106,MATCH(N$91,РАСКЛАДУШКА!$K$371:$AR$371,0))</f>
        <v>Английский язык</v>
      </c>
      <c r="Q106" s="29" t="e">
        <f>INDEX(РАСКЛАДУШКА!$J$412:$AO$446,M106,MATCH(N$91,РАСКЛАДУШКА!$J$411:$AO$411,0))</f>
        <v>#N/A</v>
      </c>
      <c r="R106"/>
      <c r="T106"/>
      <c r="V106"/>
      <c r="Z106"/>
      <c r="AB106"/>
      <c r="AF106"/>
      <c r="AH106"/>
    </row>
    <row r="107" spans="1:34" x14ac:dyDescent="0.25">
      <c r="A107" s="126">
        <v>10</v>
      </c>
      <c r="B107" s="37">
        <v>3</v>
      </c>
      <c r="C107" s="37" t="str">
        <f>INDEX(РАСКЛАДУШКА!$K$331:$AR$365,A107,MATCH(Руч!B$91,РАСКЛАДУШКА!$K$330:$AR$330,0))</f>
        <v>6Б</v>
      </c>
      <c r="D107" s="27" t="str">
        <f>INDEX(РАСКЛАДУШКА!$K$372:$AR$406,A107,MATCH(Руч!B$91,РАСКЛАДУШКА!$K$371:$AR$371,0))</f>
        <v>Белорусский язык</v>
      </c>
      <c r="E107" s="29" t="e">
        <f>INDEX(РАСКЛАДУШКА!$J$412:$AO$446,A107,MATCH(Руч!B$91,РАСКЛАДУШКА!$J$411:$AO$411,0))</f>
        <v>#N/A</v>
      </c>
      <c r="G107" s="126">
        <v>10</v>
      </c>
      <c r="H107" s="37">
        <v>3</v>
      </c>
      <c r="I107" s="37" t="str">
        <f>INDEX(РАСКЛАДУШКА!$K$331:$AR$365,G107,MATCH(H$91,РАСКЛАДУШКА!$K$330:$AR$330,0))</f>
        <v/>
      </c>
      <c r="J107" s="27" t="str">
        <f>INDEX(РАСКЛАДУШКА!$K$372:$AR$406,G107,MATCH(H$91,РАСКЛАДУШКА!$K$371:$AR$371,0))</f>
        <v/>
      </c>
      <c r="K107" s="29" t="e">
        <f>INDEX(РАСКЛАДУШКА!$J$412:$AO$446,G107,MATCH(H$91,РАСКЛАДУШКА!$J$411:$AO$411,0))</f>
        <v>#N/A</v>
      </c>
      <c r="M107" s="126">
        <v>10</v>
      </c>
      <c r="N107" s="37">
        <v>3</v>
      </c>
      <c r="O107" s="37" t="str">
        <f>INDEX(РАСКЛАДУШКА!$K$331:$AR$365,M107,MATCH(N$91,РАСКЛАДУШКА!$K$330:$AR$330,0))</f>
        <v>11А</v>
      </c>
      <c r="P107" s="27" t="str">
        <f>INDEX(РАСКЛАДУШКА!$K$372:$AR$406,M107,MATCH(N$91,РАСКЛАДУШКА!$K$371:$AR$371,0))</f>
        <v>Английский язык</v>
      </c>
      <c r="Q107" s="29" t="e">
        <f>INDEX(РАСКЛАДУШКА!$J$412:$AO$446,M107,MATCH(N$91,РАСКЛАДУШКА!$J$411:$AO$411,0))</f>
        <v>#N/A</v>
      </c>
      <c r="R107"/>
      <c r="T107"/>
      <c r="V107"/>
      <c r="Z107"/>
      <c r="AB107"/>
      <c r="AF107"/>
      <c r="AH107"/>
    </row>
    <row r="108" spans="1:34" x14ac:dyDescent="0.25">
      <c r="A108" s="126">
        <v>11</v>
      </c>
      <c r="B108" s="37">
        <v>4</v>
      </c>
      <c r="C108" s="37" t="str">
        <f>INDEX(РАСКЛАДУШКА!$K$331:$AR$365,A108,MATCH(Руч!B$91,РАСКЛАДУШКА!$K$330:$AR$330,0))</f>
        <v>6Б</v>
      </c>
      <c r="D108" s="27" t="str">
        <f>INDEX(РАСКЛАДУШКА!$K$372:$AR$406,A108,MATCH(Руч!B$91,РАСКЛАДУШКА!$K$371:$AR$371,0))</f>
        <v>Белорусская литература</v>
      </c>
      <c r="E108" s="29" t="e">
        <f>INDEX(РАСКЛАДУШКА!$J$412:$AO$446,A108,MATCH(Руч!B$91,РАСКЛАДУШКА!$J$411:$AO$411,0))</f>
        <v>#N/A</v>
      </c>
      <c r="G108" s="126">
        <v>11</v>
      </c>
      <c r="H108" s="37">
        <v>4</v>
      </c>
      <c r="I108" s="37" t="str">
        <f>INDEX(РАСКЛАДУШКА!$K$331:$AR$365,G108,MATCH(H$91,РАСКЛАДУШКА!$K$330:$AR$330,0))</f>
        <v/>
      </c>
      <c r="J108" s="27" t="str">
        <f>INDEX(РАСКЛАДУШКА!$K$372:$AR$406,G108,MATCH(H$91,РАСКЛАДУШКА!$K$371:$AR$371,0))</f>
        <v/>
      </c>
      <c r="K108" s="29" t="e">
        <f>INDEX(РАСКЛАДУШКА!$J$412:$AO$446,G108,MATCH(H$91,РАСКЛАДУШКА!$J$411:$AO$411,0))</f>
        <v>#N/A</v>
      </c>
      <c r="M108" s="126">
        <v>11</v>
      </c>
      <c r="N108" s="37">
        <v>4</v>
      </c>
      <c r="O108" s="37" t="str">
        <f>INDEX(РАСКЛАДУШКА!$K$331:$AR$365,M108,MATCH(N$91,РАСКЛАДУШКА!$K$330:$AR$330,0))</f>
        <v/>
      </c>
      <c r="P108" s="27" t="str">
        <f>INDEX(РАСКЛАДУШКА!$K$372:$AR$406,M108,MATCH(N$91,РАСКЛАДУШКА!$K$371:$AR$371,0))</f>
        <v/>
      </c>
      <c r="Q108" s="29" t="e">
        <f>INDEX(РАСКЛАДУШКА!$J$412:$AO$446,M108,MATCH(N$91,РАСКЛАДУШКА!$J$411:$AO$411,0))</f>
        <v>#N/A</v>
      </c>
      <c r="R108"/>
      <c r="T108"/>
      <c r="V108"/>
      <c r="Z108"/>
      <c r="AB108"/>
      <c r="AF108"/>
      <c r="AH108"/>
    </row>
    <row r="109" spans="1:34" x14ac:dyDescent="0.25">
      <c r="A109" s="126">
        <v>12</v>
      </c>
      <c r="B109" s="37">
        <v>5</v>
      </c>
      <c r="C109" s="37" t="str">
        <f>INDEX(РАСКЛАДУШКА!$K$331:$AR$365,A109,MATCH(Руч!B$91,РАСКЛАДУШКА!$K$330:$AR$330,0))</f>
        <v>6В</v>
      </c>
      <c r="D109" s="27" t="str">
        <f>INDEX(РАСКЛАДУШКА!$K$372:$AR$406,A109,MATCH(Руч!B$91,РАСКЛАДУШКА!$K$371:$AR$371,0))</f>
        <v>Белорусский язык</v>
      </c>
      <c r="E109" s="29" t="e">
        <f>INDEX(РАСКЛАДУШКА!$J$412:$AO$446,A109,MATCH(Руч!B$91,РАСКЛАДУШКА!$J$411:$AO$411,0))</f>
        <v>#N/A</v>
      </c>
      <c r="G109" s="126">
        <v>12</v>
      </c>
      <c r="H109" s="37">
        <v>5</v>
      </c>
      <c r="I109" s="37" t="str">
        <f>INDEX(РАСКЛАДУШКА!$K$331:$AR$365,G109,MATCH(H$91,РАСКЛАДУШКА!$K$330:$AR$330,0))</f>
        <v/>
      </c>
      <c r="J109" s="27" t="str">
        <f>INDEX(РАСКЛАДУШКА!$K$372:$AR$406,G109,MATCH(H$91,РАСКЛАДУШКА!$K$371:$AR$371,0))</f>
        <v/>
      </c>
      <c r="K109" s="29" t="e">
        <f>INDEX(РАСКЛАДУШКА!$J$412:$AO$446,G109,MATCH(H$91,РАСКЛАДУШКА!$J$411:$AO$411,0))</f>
        <v>#N/A</v>
      </c>
      <c r="M109" s="126">
        <v>12</v>
      </c>
      <c r="N109" s="37">
        <v>5</v>
      </c>
      <c r="O109" s="37" t="str">
        <f>INDEX(РАСКЛАДУШКА!$K$331:$AR$365,M109,MATCH(N$91,РАСКЛАДУШКА!$K$330:$AR$330,0))</f>
        <v>5Б</v>
      </c>
      <c r="P109" s="27" t="str">
        <f>INDEX(РАСКЛАДУШКА!$K$372:$AR$406,M109,MATCH(N$91,РАСКЛАДУШКА!$K$371:$AR$371,0))</f>
        <v>Английский язык</v>
      </c>
      <c r="Q109" s="29" t="e">
        <f>INDEX(РАСКЛАДУШКА!$J$412:$AO$446,M109,MATCH(N$91,РАСКЛАДУШКА!$J$411:$AO$411,0))</f>
        <v>#N/A</v>
      </c>
      <c r="R109"/>
      <c r="T109"/>
      <c r="V109"/>
      <c r="Z109"/>
      <c r="AB109"/>
      <c r="AF109"/>
      <c r="AH109"/>
    </row>
    <row r="110" spans="1:34" x14ac:dyDescent="0.25">
      <c r="A110" s="126">
        <v>13</v>
      </c>
      <c r="B110" s="37">
        <v>6</v>
      </c>
      <c r="C110" s="37" t="str">
        <f>INDEX(РАСКЛАДУШКА!$K$331:$AR$365,A110,MATCH(Руч!B$91,РАСКЛАДУШКА!$K$330:$AR$330,0))</f>
        <v>6В</v>
      </c>
      <c r="D110" s="27" t="str">
        <f>INDEX(РАСКЛАДУШКА!$K$372:$AR$406,A110,MATCH(Руч!B$91,РАСКЛАДУШКА!$K$371:$AR$371,0))</f>
        <v>Белорусская литература</v>
      </c>
      <c r="E110" s="29" t="e">
        <f>INDEX(РАСКЛАДУШКА!$J$412:$AO$446,A110,MATCH(Руч!B$91,РАСКЛАДУШКА!$J$411:$AO$411,0))</f>
        <v>#N/A</v>
      </c>
      <c r="G110" s="126">
        <v>13</v>
      </c>
      <c r="H110" s="37">
        <v>6</v>
      </c>
      <c r="I110" s="37" t="str">
        <f>INDEX(РАСКЛАДУШКА!$K$331:$AR$365,G110,MATCH(H$91,РАСКЛАДУШКА!$K$330:$AR$330,0))</f>
        <v>9А</v>
      </c>
      <c r="J110" s="27" t="str">
        <f>INDEX(РАСКЛАДУШКА!$K$372:$AR$406,G110,MATCH(H$91,РАСКЛАДУШКА!$K$371:$AR$371,0))</f>
        <v>Белорусский язык</v>
      </c>
      <c r="K110" s="29" t="e">
        <f>INDEX(РАСКЛАДУШКА!$J$412:$AO$446,G110,MATCH(H$91,РАСКЛАДУШКА!$J$411:$AO$411,0))</f>
        <v>#N/A</v>
      </c>
      <c r="M110" s="126">
        <v>13</v>
      </c>
      <c r="N110" s="37">
        <v>6</v>
      </c>
      <c r="O110" s="37" t="str">
        <f>INDEX(РАСКЛАДУШКА!$K$331:$AR$365,M110,MATCH(N$91,РАСКЛАДУШКА!$K$330:$AR$330,0))</f>
        <v>8А</v>
      </c>
      <c r="P110" s="27" t="str">
        <f>INDEX(РАСКЛАДУШКА!$K$372:$AR$406,M110,MATCH(N$91,РАСКЛАДУШКА!$K$371:$AR$371,0))</f>
        <v>Английский язык</v>
      </c>
      <c r="Q110" s="29" t="e">
        <f>INDEX(РАСКЛАДУШКА!$J$412:$AO$446,M110,MATCH(N$91,РАСКЛАДУШКА!$J$411:$AO$411,0))</f>
        <v>#N/A</v>
      </c>
      <c r="R110"/>
      <c r="T110"/>
      <c r="V110"/>
      <c r="Z110"/>
      <c r="AB110"/>
      <c r="AF110"/>
      <c r="AH110"/>
    </row>
    <row r="111" spans="1:34" x14ac:dyDescent="0.25">
      <c r="A111" s="126">
        <v>14</v>
      </c>
      <c r="B111" s="37">
        <v>7</v>
      </c>
      <c r="C111" s="37" t="str">
        <f>INDEX(РАСКЛАДУШКА!$K$331:$AR$365,A111,MATCH(Руч!B$91,РАСКЛАДУШКА!$K$330:$AR$330,0))</f>
        <v/>
      </c>
      <c r="D111" s="27" t="str">
        <f>INDEX(РАСКЛАДУШКА!$K$372:$AR$406,A111,MATCH(Руч!B$91,РАСКЛАДУШКА!$K$371:$AR$371,0))</f>
        <v/>
      </c>
      <c r="E111" s="29" t="e">
        <f>INDEX(РАСКЛАДУШКА!$J$412:$AO$446,A111,MATCH(Руч!B$91,РАСКЛАДУШКА!$J$411:$AO$411,0))</f>
        <v>#N/A</v>
      </c>
      <c r="F111" s="134"/>
      <c r="G111" s="126">
        <v>14</v>
      </c>
      <c r="H111" s="37">
        <v>7</v>
      </c>
      <c r="I111" s="37" t="str">
        <f>INDEX(РАСКЛАДУШКА!$K$331:$AR$365,G111,MATCH(H$91,РАСКЛАДУШКА!$K$330:$AR$330,0))</f>
        <v/>
      </c>
      <c r="J111" s="27" t="str">
        <f>INDEX(РАСКЛАДУШКА!$K$372:$AR$406,G111,MATCH(H$91,РАСКЛАДУШКА!$K$371:$AR$371,0))</f>
        <v/>
      </c>
      <c r="K111" s="29" t="e">
        <f>INDEX(РАСКЛАДУШКА!$J$412:$AO$446,G111,MATCH(H$91,РАСКЛАДУШКА!$J$411:$AO$411,0))</f>
        <v>#N/A</v>
      </c>
      <c r="L111" s="134"/>
      <c r="M111" s="126">
        <v>14</v>
      </c>
      <c r="N111" s="37">
        <v>7</v>
      </c>
      <c r="O111" s="37" t="str">
        <f>INDEX(РАСКЛАДУШКА!$K$331:$AR$365,M111,MATCH(N$91,РАСКЛАДУШКА!$K$330:$AR$330,0))</f>
        <v/>
      </c>
      <c r="P111" s="27" t="str">
        <f>INDEX(РАСКЛАДУШКА!$K$372:$AR$406,M111,MATCH(N$91,РАСКЛАДУШКА!$K$371:$AR$371,0))</f>
        <v/>
      </c>
      <c r="Q111" s="29" t="e">
        <f>INDEX(РАСКЛАДУШКА!$J$412:$AO$446,M111,MATCH(N$91,РАСКЛАДУШКА!$J$411:$AO$411,0))</f>
        <v>#N/A</v>
      </c>
      <c r="R111"/>
      <c r="T111"/>
      <c r="V111"/>
      <c r="Z111"/>
      <c r="AB111"/>
      <c r="AF111"/>
      <c r="AH111"/>
    </row>
    <row r="112" spans="1:34" x14ac:dyDescent="0.25">
      <c r="A112" s="128"/>
      <c r="B112" s="2" t="s">
        <v>6</v>
      </c>
      <c r="C112" s="2"/>
      <c r="D112" s="2"/>
      <c r="E112" s="2"/>
      <c r="G112" s="128"/>
      <c r="H112" s="2" t="s">
        <v>6</v>
      </c>
      <c r="I112" s="2"/>
      <c r="J112" s="2"/>
      <c r="K112" s="2"/>
      <c r="M112" s="128"/>
      <c r="N112" s="2" t="s">
        <v>6</v>
      </c>
      <c r="O112" s="2"/>
      <c r="P112" s="2"/>
      <c r="Q112" s="2"/>
      <c r="R112"/>
      <c r="T112"/>
      <c r="V112"/>
      <c r="Z112"/>
      <c r="AB112"/>
      <c r="AF112"/>
      <c r="AH112"/>
    </row>
    <row r="113" spans="1:34" x14ac:dyDescent="0.25">
      <c r="A113" s="126">
        <v>15</v>
      </c>
      <c r="B113" s="37">
        <v>1</v>
      </c>
      <c r="C113" s="37" t="str">
        <f>INDEX(РАСКЛАДУШКА!$K$331:$AR$365,A113,MATCH(Руч!B$91,РАСКЛАДУШКА!$K$330:$AR$330,0))</f>
        <v>7А</v>
      </c>
      <c r="D113" s="27" t="str">
        <f>INDEX(РАСКЛАДУШКА!$K$372:$AR$406,A113,MATCH(Руч!B$91,РАСКЛАДУШКА!$K$371:$AR$371,0))</f>
        <v>Белорусский язык</v>
      </c>
      <c r="E113" s="29" t="e">
        <f>INDEX(РАСКЛАДУШКА!$J$412:$AO$446,A113,MATCH(Руч!B$91,РАСКЛАДУШКА!$J$411:$AO$411,0))</f>
        <v>#N/A</v>
      </c>
      <c r="G113" s="126">
        <v>15</v>
      </c>
      <c r="H113" s="37">
        <v>1</v>
      </c>
      <c r="I113" s="37" t="str">
        <f>INDEX(РАСКЛАДУШКА!$K$331:$AR$365,G113,MATCH(H$91,РАСКЛАДУШКА!$K$330:$AR$330,0))</f>
        <v>8В</v>
      </c>
      <c r="J113" s="27" t="str">
        <f>INDEX(РАСКЛАДУШКА!$K$372:$AR$406,G113,MATCH(H$91,РАСКЛАДУШКА!$K$371:$AR$371,0))</f>
        <v>Белорусская литература</v>
      </c>
      <c r="K113" s="29" t="e">
        <f>INDEX(РАСКЛАДУШКА!$J$412:$AO$446,G113,MATCH(H$91,РАСКЛАДУШКА!$J$411:$AO$411,0))</f>
        <v>#N/A</v>
      </c>
      <c r="M113" s="126">
        <v>15</v>
      </c>
      <c r="N113" s="37">
        <v>1</v>
      </c>
      <c r="O113" s="37" t="str">
        <f>INDEX(РАСКЛАДУШКА!$K$331:$AR$365,M113,MATCH(N$91,РАСКЛАДУШКА!$K$330:$AR$330,0))</f>
        <v>11А</v>
      </c>
      <c r="P113" s="27" t="str">
        <f>INDEX(РАСКЛАДУШКА!$K$372:$AR$406,M113,MATCH(N$91,РАСКЛАДУШКА!$K$371:$AR$371,0))</f>
        <v>Английский язык</v>
      </c>
      <c r="Q113" s="29" t="e">
        <f>INDEX(РАСКЛАДУШКА!$J$412:$AO$446,M113,MATCH(N$91,РАСКЛАДУШКА!$J$411:$AO$411,0))</f>
        <v>#N/A</v>
      </c>
      <c r="R113"/>
      <c r="T113"/>
      <c r="V113"/>
      <c r="Z113"/>
      <c r="AB113"/>
      <c r="AF113"/>
      <c r="AH113"/>
    </row>
    <row r="114" spans="1:34" x14ac:dyDescent="0.25">
      <c r="A114" s="126">
        <v>16</v>
      </c>
      <c r="B114" s="37">
        <v>2</v>
      </c>
      <c r="C114" s="37" t="str">
        <f>INDEX(РАСКЛАДУШКА!$K$331:$AR$365,A114,MATCH(Руч!B$91,РАСКЛАДУШКА!$K$330:$AR$330,0))</f>
        <v>7А</v>
      </c>
      <c r="D114" s="27" t="str">
        <f>INDEX(РАСКЛАДУШКА!$K$372:$AR$406,A114,MATCH(Руч!B$91,РАСКЛАДУШКА!$K$371:$AR$371,0))</f>
        <v>Белорусская литература</v>
      </c>
      <c r="E114" s="29" t="e">
        <f>INDEX(РАСКЛАДУШКА!$J$412:$AO$446,A114,MATCH(Руч!B$91,РАСКЛАДУШКА!$J$411:$AO$411,0))</f>
        <v>#N/A</v>
      </c>
      <c r="G114" s="126">
        <v>16</v>
      </c>
      <c r="H114" s="37">
        <v>2</v>
      </c>
      <c r="I114" s="37" t="str">
        <f>INDEX(РАСКЛАДУШКА!$K$331:$AR$365,G114,MATCH(H$91,РАСКЛАДУШКА!$K$330:$AR$330,0))</f>
        <v>8В</v>
      </c>
      <c r="J114" s="27" t="str">
        <f>INDEX(РАСКЛАДУШКА!$K$372:$AR$406,G114,MATCH(H$91,РАСКЛАДУШКА!$K$371:$AR$371,0))</f>
        <v>Белорусский язык</v>
      </c>
      <c r="K114" s="29" t="e">
        <f>INDEX(РАСКЛАДУШКА!$J$412:$AO$446,G114,MATCH(H$91,РАСКЛАДУШКА!$J$411:$AO$411,0))</f>
        <v>#N/A</v>
      </c>
      <c r="M114" s="126">
        <v>16</v>
      </c>
      <c r="N114" s="37">
        <v>2</v>
      </c>
      <c r="O114" s="37" t="str">
        <f>INDEX(РАСКЛАДУШКА!$K$331:$AR$365,M114,MATCH(N$91,РАСКЛАДУШКА!$K$330:$AR$330,0))</f>
        <v>3А</v>
      </c>
      <c r="P114" s="27" t="str">
        <f>INDEX(РАСКЛАДУШКА!$K$372:$AR$406,M114,MATCH(N$91,РАСКЛАДУШКА!$K$371:$AR$371,0))</f>
        <v>Английский язык</v>
      </c>
      <c r="Q114" s="29" t="e">
        <f>INDEX(РАСКЛАДУШКА!$J$412:$AO$446,M114,MATCH(N$91,РАСКЛАДУШКА!$J$411:$AO$411,0))</f>
        <v>#N/A</v>
      </c>
      <c r="R114"/>
      <c r="T114"/>
      <c r="V114"/>
      <c r="Z114"/>
      <c r="AB114"/>
      <c r="AF114"/>
      <c r="AH114"/>
    </row>
    <row r="115" spans="1:34" x14ac:dyDescent="0.25">
      <c r="A115" s="126">
        <v>17</v>
      </c>
      <c r="B115" s="37">
        <v>3</v>
      </c>
      <c r="C115" s="37" t="str">
        <f>INDEX(РАСКЛАДУШКА!$K$331:$AR$365,A115,MATCH(Руч!B$91,РАСКЛАДУШКА!$K$330:$AR$330,0))</f>
        <v/>
      </c>
      <c r="D115" s="27" t="str">
        <f>INDEX(РАСКЛАДУШКА!$K$372:$AR$406,A115,MATCH(Руч!B$91,РАСКЛАДУШКА!$K$371:$AR$371,0))</f>
        <v/>
      </c>
      <c r="E115" s="29" t="e">
        <f>INDEX(РАСКЛАДУШКА!$J$412:$AO$446,A115,MATCH(Руч!B$91,РАСКЛАДУШКА!$J$411:$AO$411,0))</f>
        <v>#N/A</v>
      </c>
      <c r="G115" s="126">
        <v>17</v>
      </c>
      <c r="H115" s="37">
        <v>3</v>
      </c>
      <c r="I115" s="37" t="str">
        <f>INDEX(РАСКЛАДУШКА!$K$331:$AR$365,G115,MATCH(H$91,РАСКЛАДУШКА!$K$330:$AR$330,0))</f>
        <v>5В</v>
      </c>
      <c r="J115" s="27" t="str">
        <f>INDEX(РАСКЛАДУШКА!$K$372:$AR$406,G115,MATCH(H$91,РАСКЛАДУШКА!$K$371:$AR$371,0))</f>
        <v>Белорусский язык</v>
      </c>
      <c r="K115" s="29" t="e">
        <f>INDEX(РАСКЛАДУШКА!$J$412:$AO$446,G115,MATCH(H$91,РАСКЛАДУШКА!$J$411:$AO$411,0))</f>
        <v>#N/A</v>
      </c>
      <c r="M115" s="126">
        <v>17</v>
      </c>
      <c r="N115" s="37">
        <v>3</v>
      </c>
      <c r="O115" s="37" t="str">
        <f>INDEX(РАСКЛАДУШКА!$K$331:$AR$365,M115,MATCH(N$91,РАСКЛАДУШКА!$K$330:$AR$330,0))</f>
        <v>6В</v>
      </c>
      <c r="P115" s="27" t="str">
        <f>INDEX(РАСКЛАДУШКА!$K$372:$AR$406,M115,MATCH(N$91,РАСКЛАДУШКА!$K$371:$AR$371,0))</f>
        <v>Английский язык</v>
      </c>
      <c r="Q115" s="29" t="e">
        <f>INDEX(РАСКЛАДУШКА!$J$412:$AO$446,M115,MATCH(N$91,РАСКЛАДУШКА!$J$411:$AO$411,0))</f>
        <v>#N/A</v>
      </c>
      <c r="R115"/>
      <c r="T115"/>
      <c r="V115"/>
      <c r="Z115"/>
      <c r="AB115"/>
      <c r="AF115"/>
      <c r="AH115"/>
    </row>
    <row r="116" spans="1:34" x14ac:dyDescent="0.25">
      <c r="A116" s="126">
        <v>18</v>
      </c>
      <c r="B116" s="37">
        <v>4</v>
      </c>
      <c r="C116" s="37" t="str">
        <f>INDEX(РАСКЛАДУШКА!$K$331:$AR$365,A116,MATCH(Руч!B$91,РАСКЛАДУШКА!$K$330:$AR$330,0))</f>
        <v>6В</v>
      </c>
      <c r="D116" s="27" t="str">
        <f>INDEX(РАСКЛАДУШКА!$K$372:$AR$406,A116,MATCH(Руч!B$91,РАСКЛАДУШКА!$K$371:$AR$371,0))</f>
        <v>Белорусский язык</v>
      </c>
      <c r="E116" s="29" t="e">
        <f>INDEX(РАСКЛАДУШКА!$J$412:$AO$446,A116,MATCH(Руч!B$91,РАСКЛАДУШКА!$J$411:$AO$411,0))</f>
        <v>#N/A</v>
      </c>
      <c r="G116" s="126">
        <v>18</v>
      </c>
      <c r="H116" s="37">
        <v>4</v>
      </c>
      <c r="I116" s="37" t="str">
        <f>INDEX(РАСКЛАДУШКА!$K$331:$AR$365,G116,MATCH(H$91,РАСКЛАДУШКА!$K$330:$AR$330,0))</f>
        <v>5В</v>
      </c>
      <c r="J116" s="27" t="str">
        <f>INDEX(РАСКЛАДУШКА!$K$372:$AR$406,G116,MATCH(H$91,РАСКЛАДУШКА!$K$371:$AR$371,0))</f>
        <v>Белорусская литература</v>
      </c>
      <c r="K116" s="29" t="e">
        <f>INDEX(РАСКЛАДУШКА!$J$412:$AO$446,G116,MATCH(H$91,РАСКЛАДУШКА!$J$411:$AO$411,0))</f>
        <v>#N/A</v>
      </c>
      <c r="M116" s="126">
        <v>18</v>
      </c>
      <c r="N116" s="37">
        <v>4</v>
      </c>
      <c r="O116" s="37" t="str">
        <f>INDEX(РАСКЛАДУШКА!$K$331:$AR$365,M116,MATCH(N$91,РАСКЛАДУШКА!$K$330:$AR$330,0))</f>
        <v>7А</v>
      </c>
      <c r="P116" s="27" t="str">
        <f>INDEX(РАСКЛАДУШКА!$K$372:$AR$406,M116,MATCH(N$91,РАСКЛАДУШКА!$K$371:$AR$371,0))</f>
        <v>Английский язык</v>
      </c>
      <c r="Q116" s="29" t="e">
        <f>INDEX(РАСКЛАДУШКА!$J$412:$AO$446,M116,MATCH(N$91,РАСКЛАДУШКА!$J$411:$AO$411,0))</f>
        <v>#N/A</v>
      </c>
      <c r="R116"/>
      <c r="T116"/>
      <c r="V116"/>
      <c r="Z116"/>
      <c r="AB116"/>
      <c r="AF116"/>
      <c r="AH116"/>
    </row>
    <row r="117" spans="1:34" x14ac:dyDescent="0.25">
      <c r="A117" s="126">
        <v>19</v>
      </c>
      <c r="B117" s="37">
        <v>5</v>
      </c>
      <c r="C117" s="37" t="str">
        <f>INDEX(РАСКЛАДУШКА!$K$331:$AR$365,A117,MATCH(Руч!B$91,РАСКЛАДУШКА!$K$330:$AR$330,0))</f>
        <v>6Б</v>
      </c>
      <c r="D117" s="27" t="str">
        <f>INDEX(РАСКЛАДУШКА!$K$372:$AR$406,A117,MATCH(Руч!B$91,РАСКЛАДУШКА!$K$371:$AR$371,0))</f>
        <v>Белорусский язык</v>
      </c>
      <c r="E117" s="29" t="e">
        <f>INDEX(РАСКЛАДУШКА!$J$412:$AO$446,A117,MATCH(Руч!B$91,РАСКЛАДУШКА!$J$411:$AO$411,0))</f>
        <v>#N/A</v>
      </c>
      <c r="G117" s="126">
        <v>19</v>
      </c>
      <c r="H117" s="37">
        <v>5</v>
      </c>
      <c r="I117" s="37" t="str">
        <f>INDEX(РАСКЛАДУШКА!$K$331:$AR$365,G117,MATCH(H$91,РАСКЛАДУШКА!$K$330:$AR$330,0))</f>
        <v/>
      </c>
      <c r="J117" s="27" t="str">
        <f>INDEX(РАСКЛАДУШКА!$K$372:$AR$406,G117,MATCH(H$91,РАСКЛАДУШКА!$K$371:$AR$371,0))</f>
        <v/>
      </c>
      <c r="K117" s="29" t="e">
        <f>INDEX(РАСКЛАДУШКА!$J$412:$AO$446,G117,MATCH(H$91,РАСКЛАДУШКА!$J$411:$AO$411,0))</f>
        <v>#N/A</v>
      </c>
      <c r="M117" s="126">
        <v>19</v>
      </c>
      <c r="N117" s="37">
        <v>5</v>
      </c>
      <c r="O117" s="37" t="str">
        <f>INDEX(РАСКЛАДУШКА!$K$331:$AR$365,M117,MATCH(N$91,РАСКЛАДУШКА!$K$330:$AR$330,0))</f>
        <v/>
      </c>
      <c r="P117" s="27" t="str">
        <f>INDEX(РАСКЛАДУШКА!$K$372:$AR$406,M117,MATCH(N$91,РАСКЛАДУШКА!$K$371:$AR$371,0))</f>
        <v/>
      </c>
      <c r="Q117" s="29" t="e">
        <f>INDEX(РАСКЛАДУШКА!$J$412:$AO$446,M117,MATCH(N$91,РАСКЛАДУШКА!$J$411:$AO$411,0))</f>
        <v>#N/A</v>
      </c>
      <c r="R117"/>
      <c r="T117"/>
      <c r="V117"/>
      <c r="Z117"/>
      <c r="AB117"/>
      <c r="AF117"/>
      <c r="AH117"/>
    </row>
    <row r="118" spans="1:34" x14ac:dyDescent="0.25">
      <c r="A118" s="126">
        <v>20</v>
      </c>
      <c r="B118" s="37">
        <v>6</v>
      </c>
      <c r="C118" s="37" t="str">
        <f>INDEX(РАСКЛАДУШКА!$K$331:$AR$365,A118,MATCH(Руч!B$91,РАСКЛАДУШКА!$K$330:$AR$330,0))</f>
        <v>7Б</v>
      </c>
      <c r="D118" s="27" t="str">
        <f>INDEX(РАСКЛАДУШКА!$K$372:$AR$406,A118,MATCH(Руч!B$91,РАСКЛАДУШКА!$K$371:$AR$371,0))</f>
        <v>Белорусская литература</v>
      </c>
      <c r="E118" s="29" t="e">
        <f>INDEX(РАСКЛАДУШКА!$J$412:$AO$446,A118,MATCH(Руч!B$91,РАСКЛАДУШКА!$J$411:$AO$411,0))</f>
        <v>#N/A</v>
      </c>
      <c r="G118" s="126">
        <v>20</v>
      </c>
      <c r="H118" s="37">
        <v>6</v>
      </c>
      <c r="I118" s="37" t="str">
        <f>INDEX(РАСКЛАДУШКА!$K$331:$AR$365,G118,MATCH(H$91,РАСКЛАДУШКА!$K$330:$AR$330,0))</f>
        <v/>
      </c>
      <c r="J118" s="27" t="str">
        <f>INDEX(РАСКЛАДУШКА!$K$372:$AR$406,G118,MATCH(H$91,РАСКЛАДУШКА!$K$371:$AR$371,0))</f>
        <v/>
      </c>
      <c r="K118" s="29" t="e">
        <f>INDEX(РАСКЛАДУШКА!$J$412:$AO$446,G118,MATCH(H$91,РАСКЛАДУШКА!$J$411:$AO$411,0))</f>
        <v>#N/A</v>
      </c>
      <c r="M118" s="126">
        <v>20</v>
      </c>
      <c r="N118" s="37">
        <v>6</v>
      </c>
      <c r="O118" s="37" t="str">
        <f>INDEX(РАСКЛАДУШКА!$K$331:$AR$365,M118,MATCH(N$91,РАСКЛАДУШКА!$K$330:$AR$330,0))</f>
        <v/>
      </c>
      <c r="P118" s="27" t="str">
        <f>INDEX(РАСКЛАДУШКА!$K$372:$AR$406,M118,MATCH(N$91,РАСКЛАДУШКА!$K$371:$AR$371,0))</f>
        <v/>
      </c>
      <c r="Q118" s="29" t="e">
        <f>INDEX(РАСКЛАДУШКА!$J$412:$AO$446,M118,MATCH(N$91,РАСКЛАДУШКА!$J$411:$AO$411,0))</f>
        <v>#N/A</v>
      </c>
      <c r="R118"/>
      <c r="T118"/>
      <c r="V118"/>
      <c r="Z118"/>
      <c r="AB118"/>
      <c r="AF118"/>
      <c r="AH118"/>
    </row>
    <row r="119" spans="1:34" x14ac:dyDescent="0.25">
      <c r="A119" s="126">
        <v>21</v>
      </c>
      <c r="B119" s="37">
        <v>7</v>
      </c>
      <c r="C119" s="37" t="str">
        <f>INDEX(РАСКЛАДУШКА!$K$331:$AR$365,A119,MATCH(Руч!B$91,РАСКЛАДУШКА!$K$330:$AR$330,0))</f>
        <v/>
      </c>
      <c r="D119" s="27" t="str">
        <f>INDEX(РАСКЛАДУШКА!$K$372:$AR$406,A119,MATCH(Руч!B$91,РАСКЛАДУШКА!$K$371:$AR$371,0))</f>
        <v/>
      </c>
      <c r="E119" s="29" t="e">
        <f>INDEX(РАСКЛАДУШКА!$J$412:$AO$446,A119,MATCH(Руч!B$91,РАСКЛАДУШКА!$J$411:$AO$411,0))</f>
        <v>#N/A</v>
      </c>
      <c r="F119" s="134"/>
      <c r="G119" s="126">
        <v>21</v>
      </c>
      <c r="H119" s="37">
        <v>7</v>
      </c>
      <c r="I119" s="37" t="str">
        <f>INDEX(РАСКЛАДУШКА!$K$331:$AR$365,G119,MATCH(H$91,РАСКЛАДУШКА!$K$330:$AR$330,0))</f>
        <v/>
      </c>
      <c r="J119" s="27" t="str">
        <f>INDEX(РАСКЛАДУШКА!$K$372:$AR$406,G119,MATCH(H$91,РАСКЛАДУШКА!$K$371:$AR$371,0))</f>
        <v/>
      </c>
      <c r="K119" s="29" t="e">
        <f>INDEX(РАСКЛАДУШКА!$J$412:$AO$446,G119,MATCH(H$91,РАСКЛАДУШКА!$J$411:$AO$411,0))</f>
        <v>#N/A</v>
      </c>
      <c r="L119" s="134"/>
      <c r="M119" s="126">
        <v>21</v>
      </c>
      <c r="N119" s="37">
        <v>7</v>
      </c>
      <c r="O119" s="37" t="str">
        <f>INDEX(РАСКЛАДУШКА!$K$331:$AR$365,M119,MATCH(N$91,РАСКЛАДУШКА!$K$330:$AR$330,0))</f>
        <v/>
      </c>
      <c r="P119" s="27" t="str">
        <f>INDEX(РАСКЛАДУШКА!$K$372:$AR$406,M119,MATCH(N$91,РАСКЛАДУШКА!$K$371:$AR$371,0))</f>
        <v/>
      </c>
      <c r="Q119" s="29" t="e">
        <f>INDEX(РАСКЛАДУШКА!$J$412:$AO$446,M119,MATCH(N$91,РАСКЛАДУШКА!$J$411:$AO$411,0))</f>
        <v>#N/A</v>
      </c>
      <c r="R119"/>
      <c r="T119"/>
      <c r="V119"/>
      <c r="Z119"/>
      <c r="AB119"/>
      <c r="AF119"/>
      <c r="AH119"/>
    </row>
    <row r="120" spans="1:34" x14ac:dyDescent="0.25">
      <c r="A120" s="128"/>
      <c r="B120" s="2" t="s">
        <v>7</v>
      </c>
      <c r="C120" s="2"/>
      <c r="D120" s="2"/>
      <c r="E120" s="2"/>
      <c r="G120" s="128"/>
      <c r="H120" s="2" t="s">
        <v>7</v>
      </c>
      <c r="I120" s="2"/>
      <c r="J120" s="2"/>
      <c r="K120" s="2"/>
      <c r="M120" s="128"/>
      <c r="N120" s="2" t="s">
        <v>7</v>
      </c>
      <c r="O120" s="2"/>
      <c r="P120" s="2"/>
      <c r="Q120" s="2"/>
      <c r="R120"/>
      <c r="T120"/>
      <c r="V120"/>
      <c r="Z120"/>
      <c r="AB120"/>
      <c r="AF120"/>
      <c r="AH120"/>
    </row>
    <row r="121" spans="1:34" x14ac:dyDescent="0.25">
      <c r="A121" s="126">
        <v>22</v>
      </c>
      <c r="B121" s="37">
        <v>1</v>
      </c>
      <c r="C121" s="37" t="str">
        <f>INDEX(РАСКЛАДУШКА!$K$331:$AR$365,A121,MATCH(Руч!B$91,РАСКЛАДУШКА!$K$330:$AR$330,0))</f>
        <v/>
      </c>
      <c r="D121" s="27" t="str">
        <f>INDEX(РАСКЛАДУШКА!$K$372:$AR$406,A121,MATCH(Руч!B$91,РАСКЛАДУШКА!$K$371:$AR$371,0))</f>
        <v/>
      </c>
      <c r="E121" s="29" t="e">
        <f>INDEX(РАСКЛАДУШКА!$J$412:$AO$446,A121,MATCH(Руч!B$91,РАСКЛАДУШКА!$J$411:$AO$411,0))</f>
        <v>#N/A</v>
      </c>
      <c r="G121" s="126">
        <v>22</v>
      </c>
      <c r="H121" s="37">
        <v>1</v>
      </c>
      <c r="I121" s="37" t="str">
        <f>INDEX(РАСКЛАДУШКА!$K$331:$AR$365,G121,MATCH(H$91,РАСКЛАДУШКА!$K$330:$AR$330,0))</f>
        <v>8В</v>
      </c>
      <c r="J121" s="27" t="str">
        <f>INDEX(РАСКЛАДУШКА!$K$372:$AR$406,G121,MATCH(H$91,РАСКЛАДУШКА!$K$371:$AR$371,0))</f>
        <v>Белорусский язык</v>
      </c>
      <c r="K121" s="29" t="e">
        <f>INDEX(РАСКЛАДУШКА!$J$412:$AO$446,G121,MATCH(H$91,РАСКЛАДУШКА!$J$411:$AO$411,0))</f>
        <v>#N/A</v>
      </c>
      <c r="M121" s="126">
        <v>22</v>
      </c>
      <c r="N121" s="37">
        <v>1</v>
      </c>
      <c r="O121" s="37" t="str">
        <f>INDEX(РАСКЛАДУШКА!$K$331:$AR$365,M121,MATCH(N$91,РАСКЛАДУШКА!$K$330:$AR$330,0))</f>
        <v>3А</v>
      </c>
      <c r="P121" s="27" t="str">
        <f>INDEX(РАСКЛАДУШКА!$K$372:$AR$406,M121,MATCH(N$91,РАСКЛАДУШКА!$K$371:$AR$371,0))</f>
        <v>Английский язык</v>
      </c>
      <c r="Q121" s="29" t="e">
        <f>INDEX(РАСКЛАДУШКА!$J$412:$AO$446,M121,MATCH(N$91,РАСКЛАДУШКА!$J$411:$AO$411,0))</f>
        <v>#N/A</v>
      </c>
      <c r="R121"/>
      <c r="T121"/>
      <c r="V121"/>
      <c r="Z121"/>
      <c r="AB121"/>
      <c r="AF121"/>
      <c r="AH121"/>
    </row>
    <row r="122" spans="1:34" x14ac:dyDescent="0.25">
      <c r="A122" s="126">
        <v>23</v>
      </c>
      <c r="B122" s="37">
        <v>2</v>
      </c>
      <c r="C122" s="37" t="str">
        <f>INDEX(РАСКЛАДУШКА!$K$331:$AR$365,A122,MATCH(Руч!B$91,РАСКЛАДУШКА!$K$330:$AR$330,0))</f>
        <v>7А</v>
      </c>
      <c r="D122" s="27" t="str">
        <f>INDEX(РАСКЛАДУШКА!$K$372:$AR$406,A122,MATCH(Руч!B$91,РАСКЛАДУШКА!$K$371:$AR$371,0))</f>
        <v>Белорусский язык</v>
      </c>
      <c r="E122" s="29" t="e">
        <f>INDEX(РАСКЛАДУШКА!$J$412:$AO$446,A122,MATCH(Руч!B$91,РАСКЛАДУШКА!$J$411:$AO$411,0))</f>
        <v>#N/A</v>
      </c>
      <c r="G122" s="126">
        <v>23</v>
      </c>
      <c r="H122" s="37">
        <v>2</v>
      </c>
      <c r="I122" s="37" t="str">
        <f>INDEX(РАСКЛАДУШКА!$K$331:$AR$365,G122,MATCH(H$91,РАСКЛАДУШКА!$K$330:$AR$330,0))</f>
        <v/>
      </c>
      <c r="J122" s="27" t="str">
        <f>INDEX(РАСКЛАДУШКА!$K$372:$AR$406,G122,MATCH(H$91,РАСКЛАДУШКА!$K$371:$AR$371,0))</f>
        <v/>
      </c>
      <c r="K122" s="29" t="e">
        <f>INDEX(РАСКЛАДУШКА!$J$412:$AO$446,G122,MATCH(H$91,РАСКЛАДУШКА!$J$411:$AO$411,0))</f>
        <v>#N/A</v>
      </c>
      <c r="M122" s="126">
        <v>23</v>
      </c>
      <c r="N122" s="37">
        <v>2</v>
      </c>
      <c r="O122" s="37" t="str">
        <f>INDEX(РАСКЛАДУШКА!$K$331:$AR$365,M122,MATCH(N$91,РАСКЛАДУШКА!$K$330:$AR$330,0))</f>
        <v>6В</v>
      </c>
      <c r="P122" s="27" t="str">
        <f>INDEX(РАСКЛАДУШКА!$K$372:$AR$406,M122,MATCH(N$91,РАСКЛАДУШКА!$K$371:$AR$371,0))</f>
        <v>Английский язык</v>
      </c>
      <c r="Q122" s="29" t="e">
        <f>INDEX(РАСКЛАДУШКА!$J$412:$AO$446,M122,MATCH(N$91,РАСКЛАДУШКА!$J$411:$AO$411,0))</f>
        <v>#N/A</v>
      </c>
      <c r="R122"/>
      <c r="T122"/>
      <c r="V122"/>
      <c r="Z122"/>
      <c r="AB122"/>
      <c r="AF122"/>
      <c r="AH122"/>
    </row>
    <row r="123" spans="1:34" x14ac:dyDescent="0.25">
      <c r="A123" s="126">
        <v>24</v>
      </c>
      <c r="B123" s="37">
        <v>3</v>
      </c>
      <c r="C123" s="37" t="str">
        <f>INDEX(РАСКЛАДУШКА!$K$331:$AR$365,A123,MATCH(Руч!B$91,РАСКЛАДУШКА!$K$330:$AR$330,0))</f>
        <v>7А</v>
      </c>
      <c r="D123" s="27" t="str">
        <f>INDEX(РАСКЛАДУШКА!$K$372:$AR$406,A123,MATCH(Руч!B$91,РАСКЛАДУШКА!$K$371:$AR$371,0))</f>
        <v>Белорусская литература</v>
      </c>
      <c r="E123" s="29" t="e">
        <f>INDEX(РАСКЛАДУШКА!$J$412:$AO$446,A123,MATCH(Руч!B$91,РАСКЛАДУШКА!$J$411:$AO$411,0))</f>
        <v>#N/A</v>
      </c>
      <c r="G123" s="126">
        <v>24</v>
      </c>
      <c r="H123" s="37">
        <v>3</v>
      </c>
      <c r="I123" s="37" t="str">
        <f>INDEX(РАСКЛАДУШКА!$K$331:$AR$365,G123,MATCH(H$91,РАСКЛАДУШКА!$K$330:$AR$330,0))</f>
        <v>9А</v>
      </c>
      <c r="J123" s="27" t="str">
        <f>INDEX(РАСКЛАДУШКА!$K$372:$AR$406,G123,MATCH(H$91,РАСКЛАДУШКА!$K$371:$AR$371,0))</f>
        <v>Белорусская литература</v>
      </c>
      <c r="K123" s="29" t="e">
        <f>INDEX(РАСКЛАДУШКА!$J$412:$AO$446,G123,MATCH(H$91,РАСКЛАДУШКА!$J$411:$AO$411,0))</f>
        <v>#N/A</v>
      </c>
      <c r="M123" s="126">
        <v>24</v>
      </c>
      <c r="N123" s="37">
        <v>3</v>
      </c>
      <c r="O123" s="37" t="str">
        <f>INDEX(РАСКЛАДУШКА!$K$331:$AR$365,M123,MATCH(N$91,РАСКЛАДУШКА!$K$330:$AR$330,0))</f>
        <v>4А</v>
      </c>
      <c r="P123" s="27" t="str">
        <f>INDEX(РАСКЛАДУШКА!$K$372:$AR$406,M123,MATCH(N$91,РАСКЛАДУШКА!$K$371:$AR$371,0))</f>
        <v>Английский язык</v>
      </c>
      <c r="Q123" s="29" t="e">
        <f>INDEX(РАСКЛАДУШКА!$J$412:$AO$446,M123,MATCH(N$91,РАСКЛАДУШКА!$J$411:$AO$411,0))</f>
        <v>#N/A</v>
      </c>
      <c r="R123"/>
      <c r="T123"/>
      <c r="V123"/>
      <c r="Z123"/>
      <c r="AB123"/>
      <c r="AF123"/>
      <c r="AH123"/>
    </row>
    <row r="124" spans="1:34" x14ac:dyDescent="0.25">
      <c r="A124" s="126">
        <v>25</v>
      </c>
      <c r="B124" s="37">
        <v>4</v>
      </c>
      <c r="C124" s="37" t="str">
        <f>INDEX(РАСКЛАДУШКА!$K$331:$AR$365,A124,MATCH(Руч!B$91,РАСКЛАДУШКА!$K$330:$AR$330,0))</f>
        <v>7Б</v>
      </c>
      <c r="D124" s="27" t="str">
        <f>INDEX(РАСКЛАДУШКА!$K$372:$AR$406,A124,MATCH(Руч!B$91,РАСКЛАДУШКА!$K$371:$AR$371,0))</f>
        <v>Белорусский язык</v>
      </c>
      <c r="E124" s="29" t="e">
        <f>INDEX(РАСКЛАДУШКА!$J$412:$AO$446,A124,MATCH(Руч!B$91,РАСКЛАДУШКА!$J$411:$AO$411,0))</f>
        <v>#N/A</v>
      </c>
      <c r="G124" s="126">
        <v>25</v>
      </c>
      <c r="H124" s="37">
        <v>4</v>
      </c>
      <c r="I124" s="37" t="str">
        <f>INDEX(РАСКЛАДУШКА!$K$331:$AR$365,G124,MATCH(H$91,РАСКЛАДУШКА!$K$330:$AR$330,0))</f>
        <v/>
      </c>
      <c r="J124" s="27" t="str">
        <f>INDEX(РАСКЛАДУШКА!$K$372:$AR$406,G124,MATCH(H$91,РАСКЛАДУШКА!$K$371:$AR$371,0))</f>
        <v/>
      </c>
      <c r="K124" s="29" t="e">
        <f>INDEX(РАСКЛАДУШКА!$J$412:$AO$446,G124,MATCH(H$91,РАСКЛАДУШКА!$J$411:$AO$411,0))</f>
        <v>#N/A</v>
      </c>
      <c r="M124" s="126">
        <v>25</v>
      </c>
      <c r="N124" s="37">
        <v>4</v>
      </c>
      <c r="O124" s="37" t="str">
        <f>INDEX(РАСКЛАДУШКА!$K$331:$AR$365,M124,MATCH(N$91,РАСКЛАДУШКА!$K$330:$AR$330,0))</f>
        <v>5Б</v>
      </c>
      <c r="P124" s="27" t="str">
        <f>INDEX(РАСКЛАДУШКА!$K$372:$AR$406,M124,MATCH(N$91,РАСКЛАДУШКА!$K$371:$AR$371,0))</f>
        <v>Английский язык</v>
      </c>
      <c r="Q124" s="29" t="e">
        <f>INDEX(РАСКЛАДУШКА!$J$412:$AO$446,M124,MATCH(N$91,РАСКЛАДУШКА!$J$411:$AO$411,0))</f>
        <v>#N/A</v>
      </c>
      <c r="R124"/>
      <c r="T124"/>
      <c r="V124"/>
      <c r="Z124"/>
      <c r="AB124"/>
      <c r="AF124"/>
      <c r="AH124"/>
    </row>
    <row r="125" spans="1:34" x14ac:dyDescent="0.25">
      <c r="A125" s="126">
        <v>26</v>
      </c>
      <c r="B125" s="37">
        <v>5</v>
      </c>
      <c r="C125" s="37" t="str">
        <f>INDEX(РАСКЛАДУШКА!$K$331:$AR$365,A125,MATCH(Руч!B$91,РАСКЛАДУШКА!$K$330:$AR$330,0))</f>
        <v>7Б</v>
      </c>
      <c r="D125" s="27" t="str">
        <f>INDEX(РАСКЛАДУШКА!$K$372:$AR$406,A125,MATCH(Руч!B$91,РАСКЛАДУШКА!$K$371:$AR$371,0))</f>
        <v>Белорусская литература</v>
      </c>
      <c r="E125" s="29" t="e">
        <f>INDEX(РАСКЛАДУШКА!$J$412:$AO$446,A125,MATCH(Руч!B$91,РАСКЛАДУШКА!$J$411:$AO$411,0))</f>
        <v>#N/A</v>
      </c>
      <c r="G125" s="126">
        <v>26</v>
      </c>
      <c r="H125" s="37">
        <v>5</v>
      </c>
      <c r="I125" s="37" t="str">
        <f>INDEX(РАСКЛАДУШКА!$K$331:$AR$365,G125,MATCH(H$91,РАСКЛАДУШКА!$K$330:$AR$330,0))</f>
        <v>5В</v>
      </c>
      <c r="J125" s="27" t="str">
        <f>INDEX(РАСКЛАДУШКА!$K$372:$AR$406,G125,MATCH(H$91,РАСКЛАДУШКА!$K$371:$AR$371,0))</f>
        <v>Белорусский язык</v>
      </c>
      <c r="K125" s="29" t="e">
        <f>INDEX(РАСКЛАДУШКА!$J$412:$AO$446,G125,MATCH(H$91,РАСКЛАДУШКА!$J$411:$AO$411,0))</f>
        <v>#N/A</v>
      </c>
      <c r="M125" s="126">
        <v>26</v>
      </c>
      <c r="N125" s="37">
        <v>5</v>
      </c>
      <c r="O125" s="37" t="str">
        <f>INDEX(РАСКЛАДУШКА!$K$331:$AR$365,M125,MATCH(N$91,РАСКЛАДУШКА!$K$330:$AR$330,0))</f>
        <v>6А</v>
      </c>
      <c r="P125" s="27" t="str">
        <f>INDEX(РАСКЛАДУШКА!$K$372:$AR$406,M125,MATCH(N$91,РАСКЛАДУШКА!$K$371:$AR$371,0))</f>
        <v>Английский язык</v>
      </c>
      <c r="Q125" s="29" t="e">
        <f>INDEX(РАСКЛАДУШКА!$J$412:$AO$446,M125,MATCH(N$91,РАСКЛАДУШКА!$J$411:$AO$411,0))</f>
        <v>#N/A</v>
      </c>
      <c r="R125"/>
      <c r="T125"/>
      <c r="V125"/>
      <c r="Z125"/>
      <c r="AB125"/>
      <c r="AF125"/>
      <c r="AH125"/>
    </row>
    <row r="126" spans="1:34" x14ac:dyDescent="0.25">
      <c r="A126" s="126">
        <v>27</v>
      </c>
      <c r="B126" s="37">
        <v>6</v>
      </c>
      <c r="C126" s="37" t="str">
        <f>INDEX(РАСКЛАДУШКА!$K$331:$AR$365,A126,MATCH(Руч!B$91,РАСКЛАДУШКА!$K$330:$AR$330,0))</f>
        <v/>
      </c>
      <c r="D126" s="27" t="str">
        <f>INDEX(РАСКЛАДУШКА!$K$372:$AR$406,A126,MATCH(Руч!B$91,РАСКЛАДУШКА!$K$371:$AR$371,0))</f>
        <v/>
      </c>
      <c r="E126" s="29" t="e">
        <f>INDEX(РАСКЛАДУШКА!$J$412:$AO$446,A126,MATCH(Руч!B$91,РАСКЛАДУШКА!$J$411:$AO$411,0))</f>
        <v>#N/A</v>
      </c>
      <c r="G126" s="126">
        <v>27</v>
      </c>
      <c r="H126" s="37">
        <v>6</v>
      </c>
      <c r="I126" s="37" t="str">
        <f>INDEX(РАСКЛАДУШКА!$K$331:$AR$365,G126,MATCH(H$91,РАСКЛАДУШКА!$K$330:$AR$330,0))</f>
        <v/>
      </c>
      <c r="J126" s="27" t="str">
        <f>INDEX(РАСКЛАДУШКА!$K$372:$AR$406,G126,MATCH(H$91,РАСКЛАДУШКА!$K$371:$AR$371,0))</f>
        <v/>
      </c>
      <c r="K126" s="29" t="e">
        <f>INDEX(РАСКЛАДУШКА!$J$412:$AO$446,G126,MATCH(H$91,РАСКЛАДУШКА!$J$411:$AO$411,0))</f>
        <v>#N/A</v>
      </c>
      <c r="M126" s="126">
        <v>27</v>
      </c>
      <c r="N126" s="37">
        <v>6</v>
      </c>
      <c r="O126" s="37" t="str">
        <f>INDEX(РАСКЛАДУШКА!$K$331:$AR$365,M126,MATCH(N$91,РАСКЛАДУШКА!$K$330:$AR$330,0))</f>
        <v>7А</v>
      </c>
      <c r="P126" s="27" t="str">
        <f>INDEX(РАСКЛАДУШКА!$K$372:$AR$406,M126,MATCH(N$91,РАСКЛАДУШКА!$K$371:$AR$371,0))</f>
        <v>Английский язык</v>
      </c>
      <c r="Q126" s="29" t="e">
        <f>INDEX(РАСКЛАДУШКА!$J$412:$AO$446,M126,MATCH(N$91,РАСКЛАДУШКА!$J$411:$AO$411,0))</f>
        <v>#N/A</v>
      </c>
      <c r="R126"/>
      <c r="T126"/>
      <c r="V126"/>
      <c r="Z126"/>
      <c r="AB126"/>
      <c r="AF126"/>
      <c r="AH126"/>
    </row>
    <row r="127" spans="1:34" x14ac:dyDescent="0.25">
      <c r="A127" s="126">
        <v>28</v>
      </c>
      <c r="B127" s="37">
        <v>7</v>
      </c>
      <c r="C127" s="37" t="str">
        <f>INDEX(РАСКЛАДУШКА!$K$331:$AR$365,A127,MATCH(Руч!B$91,РАСКЛАДУШКА!$K$330:$AR$330,0))</f>
        <v/>
      </c>
      <c r="D127" s="27" t="str">
        <f>INDEX(РАСКЛАДУШКА!$K$372:$AR$406,A127,MATCH(Руч!B$91,РАСКЛАДУШКА!$K$371:$AR$371,0))</f>
        <v/>
      </c>
      <c r="E127" s="29" t="e">
        <f>INDEX(РАСКЛАДУШКА!$J$412:$AO$446,A127,MATCH(Руч!B$91,РАСКЛАДУШКА!$J$411:$AO$411,0))</f>
        <v>#N/A</v>
      </c>
      <c r="F127" s="134"/>
      <c r="G127" s="126">
        <v>28</v>
      </c>
      <c r="H127" s="37">
        <v>7</v>
      </c>
      <c r="I127" s="37" t="str">
        <f>INDEX(РАСКЛАДУШКА!$K$331:$AR$365,G127,MATCH(H$91,РАСКЛАДУШКА!$K$330:$AR$330,0))</f>
        <v/>
      </c>
      <c r="J127" s="27" t="str">
        <f>INDEX(РАСКЛАДУШКА!$K$372:$AR$406,G127,MATCH(H$91,РАСКЛАДУШКА!$K$371:$AR$371,0))</f>
        <v/>
      </c>
      <c r="K127" s="29" t="e">
        <f>INDEX(РАСКЛАДУШКА!$J$412:$AO$446,G127,MATCH(H$91,РАСКЛАДУШКА!$J$411:$AO$411,0))</f>
        <v>#N/A</v>
      </c>
      <c r="L127" s="134"/>
      <c r="M127" s="126">
        <v>28</v>
      </c>
      <c r="N127" s="37">
        <v>7</v>
      </c>
      <c r="O127" s="37" t="str">
        <f>INDEX(РАСКЛАДУШКА!$K$331:$AR$365,M127,MATCH(N$91,РАСКЛАДУШКА!$K$330:$AR$330,0))</f>
        <v/>
      </c>
      <c r="P127" s="27" t="str">
        <f>INDEX(РАСКЛАДУШКА!$K$372:$AR$406,M127,MATCH(N$91,РАСКЛАДУШКА!$K$371:$AR$371,0))</f>
        <v/>
      </c>
      <c r="Q127" s="29" t="e">
        <f>INDEX(РАСКЛАДУШКА!$J$412:$AO$446,M127,MATCH(N$91,РАСКЛАДУШКА!$J$411:$AO$411,0))</f>
        <v>#N/A</v>
      </c>
      <c r="R127"/>
      <c r="T127"/>
      <c r="V127"/>
      <c r="Z127"/>
      <c r="AB127"/>
      <c r="AF127"/>
      <c r="AH127"/>
    </row>
    <row r="128" spans="1:34" x14ac:dyDescent="0.25">
      <c r="A128" s="128"/>
      <c r="B128" s="2" t="s">
        <v>8</v>
      </c>
      <c r="C128" s="2"/>
      <c r="D128" s="2"/>
      <c r="E128" s="2"/>
      <c r="G128" s="128"/>
      <c r="H128" s="2" t="s">
        <v>8</v>
      </c>
      <c r="I128" s="2"/>
      <c r="J128" s="2"/>
      <c r="K128" s="2"/>
      <c r="M128" s="128"/>
      <c r="N128" s="2" t="s">
        <v>8</v>
      </c>
      <c r="O128" s="2"/>
      <c r="P128" s="2"/>
      <c r="Q128" s="2"/>
      <c r="R128"/>
      <c r="T128"/>
      <c r="V128"/>
      <c r="Z128"/>
      <c r="AB128"/>
      <c r="AF128"/>
      <c r="AH128"/>
    </row>
    <row r="129" spans="1:209" x14ac:dyDescent="0.25">
      <c r="A129" s="126">
        <v>29</v>
      </c>
      <c r="B129" s="37">
        <v>1</v>
      </c>
      <c r="C129" s="37" t="str">
        <f>INDEX(РАСКЛАДУШКА!$K$331:$AR$365,A129,MATCH(Руч!B$91,РАСКЛАДУШКА!$K$330:$AR$330,0))</f>
        <v>6В</v>
      </c>
      <c r="D129" s="27" t="str">
        <f>INDEX(РАСКЛАДУШКА!$K$372:$AR$406,A129,MATCH(Руч!B$91,РАСКЛАДУШКА!$K$371:$AR$371,0))</f>
        <v>Белорусский язык</v>
      </c>
      <c r="E129" s="29" t="e">
        <f>INDEX(РАСКЛАДУШКА!$J$412:$AO$446,A129,MATCH(Руч!B$91,РАСКЛАДУШКА!$J$411:$AO$411,0))</f>
        <v>#N/A</v>
      </c>
      <c r="G129" s="126">
        <v>29</v>
      </c>
      <c r="H129" s="37">
        <v>1</v>
      </c>
      <c r="I129" s="37" t="str">
        <f>INDEX(РАСКЛАДУШКА!$K$331:$AR$365,G129,MATCH(H$91,РАСКЛАДУШКА!$K$330:$AR$330,0))</f>
        <v>9А</v>
      </c>
      <c r="J129" s="27" t="str">
        <f>INDEX(РАСКЛАДУШКА!$K$372:$AR$406,G129,MATCH(H$91,РАСКЛАДУШКА!$K$371:$AR$371,0))</f>
        <v>Белорусская литература</v>
      </c>
      <c r="K129" s="29" t="e">
        <f>INDEX(РАСКЛАДУШКА!$J$412:$AO$446,G129,MATCH(H$91,РАСКЛАДУШКА!$J$411:$AO$411,0))</f>
        <v>#N/A</v>
      </c>
      <c r="M129" s="126">
        <v>29</v>
      </c>
      <c r="N129" s="37">
        <v>1</v>
      </c>
      <c r="O129" s="37" t="str">
        <f>INDEX(РАСКЛАДУШКА!$K$331:$AR$365,M129,MATCH(N$91,РАСКЛАДУШКА!$K$330:$AR$330,0))</f>
        <v/>
      </c>
      <c r="P129" s="27" t="str">
        <f>INDEX(РАСКЛАДУШКА!$K$372:$AR$406,M129,MATCH(N$91,РАСКЛАДУШКА!$K$371:$AR$371,0))</f>
        <v/>
      </c>
      <c r="Q129" s="29" t="e">
        <f>INDEX(РАСКЛАДУШКА!$J$412:$AO$446,M129,MATCH(N$91,РАСКЛАДУШКА!$J$411:$AO$411,0))</f>
        <v>#N/A</v>
      </c>
      <c r="R129"/>
      <c r="T129"/>
      <c r="V129"/>
      <c r="Z129"/>
      <c r="AB129"/>
      <c r="AF129"/>
      <c r="AH129"/>
    </row>
    <row r="130" spans="1:209" x14ac:dyDescent="0.25">
      <c r="A130" s="126">
        <v>30</v>
      </c>
      <c r="B130" s="37">
        <v>2</v>
      </c>
      <c r="C130" s="37" t="str">
        <f>INDEX(РАСКЛАДУШКА!$K$331:$AR$365,A130,MATCH(Руч!B$91,РАСКЛАДУШКА!$K$330:$AR$330,0))</f>
        <v>6В</v>
      </c>
      <c r="D130" s="27" t="str">
        <f>INDEX(РАСКЛАДУШКА!$K$372:$AR$406,A130,MATCH(Руч!B$91,РАСКЛАДУШКА!$K$371:$AR$371,0))</f>
        <v>Белорусская литература</v>
      </c>
      <c r="E130" s="29" t="e">
        <f>INDEX(РАСКЛАДУШКА!$J$412:$AO$446,A130,MATCH(Руч!B$91,РАСКЛАДУШКА!$J$411:$AO$411,0))</f>
        <v>#N/A</v>
      </c>
      <c r="G130" s="126">
        <v>30</v>
      </c>
      <c r="H130" s="37">
        <v>2</v>
      </c>
      <c r="I130" s="37" t="str">
        <f>INDEX(РАСКЛАДУШКА!$K$331:$AR$365,G130,MATCH(H$91,РАСКЛАДУШКА!$K$330:$AR$330,0))</f>
        <v>9А</v>
      </c>
      <c r="J130" s="27" t="str">
        <f>INDEX(РАСКЛАДУШКА!$K$372:$AR$406,G130,MATCH(H$91,РАСКЛАДУШКА!$K$371:$AR$371,0))</f>
        <v>Белорусский язык</v>
      </c>
      <c r="K130" s="29" t="e">
        <f>INDEX(РАСКЛАДУШКА!$J$412:$AO$446,G130,MATCH(H$91,РАСКЛАДУШКА!$J$411:$AO$411,0))</f>
        <v>#N/A</v>
      </c>
      <c r="M130" s="126">
        <v>30</v>
      </c>
      <c r="N130" s="37">
        <v>2</v>
      </c>
      <c r="O130" s="37" t="str">
        <f>INDEX(РАСКЛАДУШКА!$K$331:$AR$365,M130,MATCH(N$91,РАСКЛАДУШКА!$K$330:$AR$330,0))</f>
        <v>11А</v>
      </c>
      <c r="P130" s="27" t="str">
        <f>INDEX(РАСКЛАДУШКА!$K$372:$AR$406,M130,MATCH(N$91,РАСКЛАДУШКА!$K$371:$AR$371,0))</f>
        <v>Английский язык</v>
      </c>
      <c r="Q130" s="29" t="e">
        <f>INDEX(РАСКЛАДУШКА!$J$412:$AO$446,M130,MATCH(N$91,РАСКЛАДУШКА!$J$411:$AO$411,0))</f>
        <v>#N/A</v>
      </c>
      <c r="R130"/>
      <c r="T130"/>
      <c r="V130"/>
      <c r="Z130"/>
      <c r="AB130"/>
      <c r="AF130"/>
      <c r="AH130"/>
    </row>
    <row r="131" spans="1:209" x14ac:dyDescent="0.25">
      <c r="A131" s="126">
        <v>31</v>
      </c>
      <c r="B131" s="37">
        <v>3</v>
      </c>
      <c r="C131" s="37" t="str">
        <f>INDEX(РАСКЛАДУШКА!$K$331:$AR$365,A131,MATCH(Руч!B$91,РАСКЛАДУШКА!$K$330:$AR$330,0))</f>
        <v>6Б</v>
      </c>
      <c r="D131" s="27" t="str">
        <f>INDEX(РАСКЛАДУШКА!$K$372:$AR$406,A131,MATCH(Руч!B$91,РАСКЛАДУШКА!$K$371:$AR$371,0))</f>
        <v>Белорусский язык</v>
      </c>
      <c r="E131" s="29" t="e">
        <f>INDEX(РАСКЛАДУШКА!$J$412:$AO$446,A131,MATCH(Руч!B$91,РАСКЛАДУШКА!$J$411:$AO$411,0))</f>
        <v>#N/A</v>
      </c>
      <c r="G131" s="126">
        <v>31</v>
      </c>
      <c r="H131" s="37">
        <v>3</v>
      </c>
      <c r="I131" s="37" t="str">
        <f>INDEX(РАСКЛАДУШКА!$K$331:$AR$365,G131,MATCH(H$91,РАСКЛАДУШКА!$K$330:$AR$330,0))</f>
        <v/>
      </c>
      <c r="J131" s="27" t="str">
        <f>INDEX(РАСКЛАДУШКА!$K$372:$AR$406,G131,MATCH(H$91,РАСКЛАДУШКА!$K$371:$AR$371,0))</f>
        <v/>
      </c>
      <c r="K131" s="29" t="e">
        <f>INDEX(РАСКЛАДУШКА!$J$412:$AO$446,G131,MATCH(H$91,РАСКЛАДУШКА!$J$411:$AO$411,0))</f>
        <v>#N/A</v>
      </c>
      <c r="M131" s="126">
        <v>31</v>
      </c>
      <c r="N131" s="37">
        <v>3</v>
      </c>
      <c r="O131" s="37" t="str">
        <f>INDEX(РАСКЛАДУШКА!$K$331:$AR$365,M131,MATCH(N$91,РАСКЛАДУШКА!$K$330:$AR$330,0))</f>
        <v>8А</v>
      </c>
      <c r="P131" s="27" t="str">
        <f>INDEX(РАСКЛАДУШКА!$K$372:$AR$406,M131,MATCH(N$91,РАСКЛАДУШКА!$K$371:$AR$371,0))</f>
        <v>Английский язык</v>
      </c>
      <c r="Q131" s="29" t="e">
        <f>INDEX(РАСКЛАДУШКА!$J$412:$AO$446,M131,MATCH(N$91,РАСКЛАДУШКА!$J$411:$AO$411,0))</f>
        <v>#N/A</v>
      </c>
      <c r="R131"/>
      <c r="T131"/>
      <c r="V131"/>
      <c r="Z131"/>
      <c r="AB131"/>
      <c r="AF131"/>
      <c r="AH131"/>
    </row>
    <row r="132" spans="1:209" x14ac:dyDescent="0.25">
      <c r="A132" s="126">
        <v>32</v>
      </c>
      <c r="B132" s="37">
        <v>4</v>
      </c>
      <c r="C132" s="37" t="str">
        <f>INDEX(РАСКЛАДУШКА!$K$331:$AR$365,A132,MATCH(Руч!B$91,РАСКЛАДУШКА!$K$330:$AR$330,0))</f>
        <v>10А</v>
      </c>
      <c r="D132" s="27" t="str">
        <f>INDEX(РАСКЛАДУШКА!$K$372:$AR$406,A132,MATCH(Руч!B$91,РАСКЛАДУШКА!$K$371:$AR$371,0))</f>
        <v>Белорусский язык</v>
      </c>
      <c r="E132" s="29" t="e">
        <f>INDEX(РАСКЛАДУШКА!$J$412:$AO$446,A132,MATCH(Руч!B$91,РАСКЛАДУШКА!$J$411:$AO$411,0))</f>
        <v>#N/A</v>
      </c>
      <c r="G132" s="126">
        <v>32</v>
      </c>
      <c r="H132" s="37">
        <v>4</v>
      </c>
      <c r="I132" s="37" t="str">
        <f>INDEX(РАСКЛАДУШКА!$K$331:$AR$365,G132,MATCH(H$91,РАСКЛАДУШКА!$K$330:$AR$330,0))</f>
        <v/>
      </c>
      <c r="J132" s="27" t="str">
        <f>INDEX(РАСКЛАДУШКА!$K$372:$AR$406,G132,MATCH(H$91,РАСКЛАДУШКА!$K$371:$AR$371,0))</f>
        <v/>
      </c>
      <c r="K132" s="29" t="e">
        <f>INDEX(РАСКЛАДУШКА!$J$412:$AO$446,G132,MATCH(H$91,РАСКЛАДУШКА!$J$411:$AO$411,0))</f>
        <v>#N/A</v>
      </c>
      <c r="M132" s="126">
        <v>32</v>
      </c>
      <c r="N132" s="37">
        <v>4</v>
      </c>
      <c r="O132" s="37" t="str">
        <f>INDEX(РАСКЛАДУШКА!$K$331:$AR$365,M132,MATCH(N$91,РАСКЛАДУШКА!$K$330:$AR$330,0))</f>
        <v>6В</v>
      </c>
      <c r="P132" s="27" t="str">
        <f>INDEX(РАСКЛАДУШКА!$K$372:$AR$406,M132,MATCH(N$91,РАСКЛАДУШКА!$K$371:$AR$371,0))</f>
        <v>Английский язык</v>
      </c>
      <c r="Q132" s="29" t="e">
        <f>INDEX(РАСКЛАДУШКА!$J$412:$AO$446,M132,MATCH(N$91,РАСКЛАДУШКА!$J$411:$AO$411,0))</f>
        <v>#N/A</v>
      </c>
      <c r="R132"/>
      <c r="T132"/>
      <c r="V132"/>
      <c r="Z132"/>
      <c r="AB132"/>
      <c r="AF132"/>
      <c r="AH132"/>
    </row>
    <row r="133" spans="1:209" x14ac:dyDescent="0.25">
      <c r="A133" s="126">
        <v>33</v>
      </c>
      <c r="B133" s="37">
        <v>5</v>
      </c>
      <c r="C133" s="37" t="str">
        <f>INDEX(РАСКЛАДУШКА!$K$331:$AR$365,A133,MATCH(Руч!B$91,РАСКЛАДУШКА!$K$330:$AR$330,0))</f>
        <v>7Б</v>
      </c>
      <c r="D133" s="27" t="str">
        <f>INDEX(РАСКЛАДУШКА!$K$372:$AR$406,A133,MATCH(Руч!B$91,РАСКЛАДУШКА!$K$371:$AR$371,0))</f>
        <v>Белорусский язык</v>
      </c>
      <c r="E133" s="29" t="e">
        <f>INDEX(РАСКЛАДУШКА!$J$412:$AO$446,A133,MATCH(Руч!B$91,РАСКЛАДУШКА!$J$411:$AO$411,0))</f>
        <v>#N/A</v>
      </c>
      <c r="G133" s="126">
        <v>33</v>
      </c>
      <c r="H133" s="37">
        <v>5</v>
      </c>
      <c r="I133" s="37" t="str">
        <f>INDEX(РАСКЛАДУШКА!$K$331:$AR$365,G133,MATCH(H$91,РАСКЛАДУШКА!$K$330:$AR$330,0))</f>
        <v/>
      </c>
      <c r="J133" s="27" t="str">
        <f>INDEX(РАСКЛАДУШКА!$K$372:$AR$406,G133,MATCH(H$91,РАСКЛАДУШКА!$K$371:$AR$371,0))</f>
        <v/>
      </c>
      <c r="K133" s="29" t="e">
        <f>INDEX(РАСКЛАДУШКА!$J$412:$AO$446,G133,MATCH(H$91,РАСКЛАДУШКА!$J$411:$AO$411,0))</f>
        <v>#N/A</v>
      </c>
      <c r="M133" s="126">
        <v>33</v>
      </c>
      <c r="N133" s="37">
        <v>5</v>
      </c>
      <c r="O133" s="37" t="str">
        <f>INDEX(РАСКЛАДУШКА!$K$331:$AR$365,M133,MATCH(N$91,РАСКЛАДУШКА!$K$330:$AR$330,0))</f>
        <v>5Б</v>
      </c>
      <c r="P133" s="27" t="str">
        <f>INDEX(РАСКЛАДУШКА!$K$372:$AR$406,M133,MATCH(N$91,РАСКЛАДУШКА!$K$371:$AR$371,0))</f>
        <v>Английский язык</v>
      </c>
      <c r="Q133" s="29" t="e">
        <f>INDEX(РАСКЛАДУШКА!$J$412:$AO$446,M133,MATCH(N$91,РАСКЛАДУШКА!$J$411:$AO$411,0))</f>
        <v>#N/A</v>
      </c>
      <c r="R133"/>
      <c r="T133"/>
      <c r="V133"/>
      <c r="Z133"/>
      <c r="AB133"/>
      <c r="AF133"/>
      <c r="AH133"/>
    </row>
    <row r="134" spans="1:209" x14ac:dyDescent="0.25">
      <c r="A134" s="126">
        <v>34</v>
      </c>
      <c r="B134" s="37">
        <v>6</v>
      </c>
      <c r="C134" s="37" t="str">
        <f>INDEX(РАСКЛАДУШКА!$K$331:$AR$365,A134,MATCH(Руч!B$91,РАСКЛАДУШКА!$K$330:$AR$330,0))</f>
        <v>6Б</v>
      </c>
      <c r="D134" s="27" t="str">
        <f>INDEX(РАСКЛАДУШКА!$K$372:$AR$406,A134,MATCH(Руч!B$91,РАСКЛАДУШКА!$K$371:$AR$371,0))</f>
        <v>Белорусская литература</v>
      </c>
      <c r="E134" s="29" t="e">
        <f>INDEX(РАСКЛАДУШКА!$J$412:$AO$446,A134,MATCH(Руч!B$91,РАСКЛАДУШКА!$J$411:$AO$411,0))</f>
        <v>#N/A</v>
      </c>
      <c r="G134" s="126">
        <v>34</v>
      </c>
      <c r="H134" s="37">
        <v>6</v>
      </c>
      <c r="I134" s="37" t="str">
        <f>INDEX(РАСКЛАДУШКА!$K$331:$AR$365,G134,MATCH(H$91,РАСКЛАДУШКА!$K$330:$AR$330,0))</f>
        <v/>
      </c>
      <c r="J134" s="27" t="str">
        <f>INDEX(РАСКЛАДУШКА!$K$372:$AR$406,G134,MATCH(H$91,РАСКЛАДУШКА!$K$371:$AR$371,0))</f>
        <v/>
      </c>
      <c r="K134" s="29" t="e">
        <f>INDEX(РАСКЛАДУШКА!$J$412:$AO$446,G134,MATCH(H$91,РАСКЛАДУШКА!$J$411:$AO$411,0))</f>
        <v>#N/A</v>
      </c>
      <c r="M134" s="126">
        <v>34</v>
      </c>
      <c r="N134" s="37">
        <v>6</v>
      </c>
      <c r="O134" s="37" t="str">
        <f>INDEX(РАСКЛАДУШКА!$K$331:$AR$365,M134,MATCH(N$91,РАСКЛАДУШКА!$K$330:$AR$330,0))</f>
        <v>6А</v>
      </c>
      <c r="P134" s="27" t="str">
        <f>INDEX(РАСКЛАДУШКА!$K$372:$AR$406,M134,MATCH(N$91,РАСКЛАДУШКА!$K$371:$AR$371,0))</f>
        <v>Английский язык</v>
      </c>
      <c r="Q134" s="29" t="e">
        <f>INDEX(РАСКЛАДУШКА!$J$412:$AO$446,M134,MATCH(N$91,РАСКЛАДУШКА!$J$411:$AO$411,0))</f>
        <v>#N/A</v>
      </c>
      <c r="R134"/>
      <c r="T134"/>
      <c r="V134"/>
      <c r="Z134"/>
      <c r="AB134"/>
      <c r="AF134"/>
      <c r="AH134"/>
    </row>
    <row r="135" spans="1:209" x14ac:dyDescent="0.25">
      <c r="A135" s="126">
        <v>35</v>
      </c>
      <c r="B135" s="37">
        <v>7</v>
      </c>
      <c r="C135" s="37" t="str">
        <f>INDEX(РАСКЛАДУШКА!$K$331:$AR$365,A135,MATCH(Руч!B$91,РАСКЛАДУШКА!$K$330:$AR$330,0))</f>
        <v/>
      </c>
      <c r="D135" s="27" t="str">
        <f>INDEX(РАСКЛАДУШКА!$K$372:$AR$406,A135,MATCH(Руч!B$91,РАСКЛАДУШКА!$K$371:$AR$371,0))</f>
        <v/>
      </c>
      <c r="E135" s="29" t="e">
        <f>INDEX(РАСКЛАДУШКА!$J$412:$AO$446,A135,MATCH(Руч!B$91,РАСКЛАДУШКА!$J$411:$AO$411,0))</f>
        <v>#N/A</v>
      </c>
      <c r="F135" s="134"/>
      <c r="G135" s="126">
        <v>35</v>
      </c>
      <c r="H135" s="37">
        <v>7</v>
      </c>
      <c r="I135" s="37" t="str">
        <f>INDEX(РАСКЛАДУШКА!$K$331:$AR$365,G135,MATCH(H$91,РАСКЛАДУШКА!$K$330:$AR$330,0))</f>
        <v/>
      </c>
      <c r="J135" s="27" t="str">
        <f>INDEX(РАСКЛАДУШКА!$K$372:$AR$406,G135,MATCH(H$91,РАСКЛАДУШКА!$K$371:$AR$371,0))</f>
        <v/>
      </c>
      <c r="K135" s="29" t="e">
        <f>INDEX(РАСКЛАДУШКА!$J$412:$AO$446,G135,MATCH(H$91,РАСКЛАДУШКА!$J$411:$AO$411,0))</f>
        <v>#N/A</v>
      </c>
      <c r="L135" s="134"/>
      <c r="M135" s="126">
        <v>35</v>
      </c>
      <c r="N135" s="37">
        <v>7</v>
      </c>
      <c r="O135" s="37" t="str">
        <f>INDEX(РАСКЛАДУШКА!$K$331:$AR$365,M135,MATCH(N$91,РАСКЛАДУШКА!$K$330:$AR$330,0))</f>
        <v/>
      </c>
      <c r="P135" s="27" t="str">
        <f>INDEX(РАСКЛАДУШКА!$K$372:$AR$406,M135,MATCH(N$91,РАСКЛАДУШКА!$K$371:$AR$371,0))</f>
        <v/>
      </c>
      <c r="Q135" s="29" t="e">
        <f>INDEX(РАСКЛАДУШКА!$J$412:$AO$446,M135,MATCH(N$91,РАСКЛАДУШКА!$J$411:$AO$411,0))</f>
        <v>#N/A</v>
      </c>
      <c r="R135"/>
      <c r="T135"/>
      <c r="V135"/>
      <c r="Z135"/>
      <c r="AB135"/>
      <c r="AF135"/>
      <c r="AH135"/>
    </row>
    <row r="136" spans="1:209" s="128" customFormat="1" x14ac:dyDescent="0.25">
      <c r="A136" s="126">
        <f>A91+3</f>
        <v>10</v>
      </c>
      <c r="B136" s="128" t="str">
        <f>INDEX(РАСКЛАДУШКА!$C$120:$C$153,A136)</f>
        <v>БЛА</v>
      </c>
      <c r="C136" s="127" t="str">
        <f>INDEX(РАСКЛАДУШКА!$B$120:$B$153,A136)</f>
        <v>Борисевич Л. А.</v>
      </c>
      <c r="G136" s="126">
        <f>G91+3</f>
        <v>11</v>
      </c>
      <c r="H136" s="128" t="str">
        <f>INDEX(РАСКЛАДУШКА!$C$120:$C$153,G136)</f>
        <v>Яро</v>
      </c>
      <c r="I136" s="127" t="str">
        <f>INDEX(РАСКЛАДУШКА!$B$120:$B$153,G136)</f>
        <v>Ярошевич Е. В.</v>
      </c>
      <c r="M136" s="126">
        <f>M91+3</f>
        <v>12</v>
      </c>
      <c r="N136" s="128" t="str">
        <f>INDEX(РАСКЛАДУШКА!$C$120:$C$153,M136)</f>
        <v>Вас</v>
      </c>
      <c r="O136" s="127" t="str">
        <f>INDEX(РАСКЛАДУШКА!$B$120:$B$153,M136)</f>
        <v>Василевская А.В.</v>
      </c>
      <c r="AK136" s="135"/>
      <c r="AM136" s="136"/>
      <c r="AQ136" s="135"/>
      <c r="AS136" s="136"/>
      <c r="AW136" s="135"/>
      <c r="AY136" s="136"/>
      <c r="BB136" s="135"/>
      <c r="BD136" s="136"/>
      <c r="BH136" s="135"/>
      <c r="BJ136" s="136"/>
      <c r="BN136" s="135"/>
      <c r="BP136" s="136"/>
      <c r="BS136" s="135"/>
      <c r="BU136" s="136"/>
      <c r="BY136" s="135"/>
      <c r="CA136" s="136"/>
      <c r="CE136" s="135"/>
      <c r="CG136" s="136"/>
      <c r="CJ136" s="135"/>
      <c r="CL136" s="136"/>
      <c r="CP136" s="135"/>
      <c r="CR136" s="136"/>
      <c r="CV136" s="135"/>
      <c r="CX136" s="136"/>
      <c r="DA136" s="135"/>
      <c r="DC136" s="136"/>
      <c r="DG136" s="135"/>
      <c r="DI136" s="136"/>
      <c r="DM136" s="135"/>
      <c r="DO136" s="136"/>
      <c r="DR136" s="135"/>
      <c r="DT136" s="136"/>
      <c r="DX136" s="135"/>
      <c r="DZ136" s="136"/>
      <c r="ED136" s="135"/>
      <c r="EF136" s="136"/>
      <c r="EI136" s="135"/>
      <c r="EK136" s="136"/>
      <c r="EO136" s="135"/>
      <c r="EQ136" s="136"/>
      <c r="EU136" s="135"/>
      <c r="EW136" s="136"/>
      <c r="EZ136" s="135"/>
      <c r="FB136" s="136"/>
      <c r="FF136" s="135"/>
      <c r="FH136" s="136"/>
      <c r="FL136" s="135"/>
      <c r="FN136" s="136"/>
      <c r="FQ136" s="135"/>
      <c r="FS136" s="136"/>
      <c r="FW136" s="135"/>
      <c r="FY136" s="136"/>
      <c r="GC136" s="135"/>
      <c r="GE136" s="136"/>
      <c r="GH136" s="135"/>
      <c r="GJ136" s="136"/>
      <c r="GN136" s="135"/>
      <c r="GP136" s="136"/>
      <c r="GT136" s="135"/>
      <c r="GV136" s="136"/>
      <c r="GY136" s="135"/>
      <c r="HA136" s="136"/>
    </row>
    <row r="137" spans="1:209" x14ac:dyDescent="0.25">
      <c r="A137" s="128"/>
      <c r="B137" s="129" t="str">
        <f>INDEX(РАСКЛАДУШКА!$B$120:$B$153,A136)</f>
        <v>Борисевич Л. А.</v>
      </c>
      <c r="C137"/>
      <c r="E137"/>
      <c r="F137" s="130"/>
      <c r="G137" s="128"/>
      <c r="H137" s="129" t="str">
        <f>INDEX(РАСКЛАДУШКА!$B$120:$B$153,G136)</f>
        <v>Ярошевич Е. В.</v>
      </c>
      <c r="I137"/>
      <c r="K137"/>
      <c r="L137" s="130"/>
      <c r="M137" s="128"/>
      <c r="N137" s="129" t="str">
        <f>INDEX(РАСКЛАДУШКА!$B$120:$B$153,M136)</f>
        <v>Василевская А.В.</v>
      </c>
      <c r="O137"/>
      <c r="Q137"/>
      <c r="R137"/>
      <c r="T137"/>
      <c r="V137"/>
      <c r="Z137"/>
      <c r="AB137"/>
      <c r="AF137"/>
      <c r="AH137"/>
    </row>
    <row r="138" spans="1:209" x14ac:dyDescent="0.25">
      <c r="A138" s="128"/>
      <c r="B138" s="130" t="str">
        <f>"(часы сетки: "&amp;INDEX(РАСКЛАДУШКА!$AE$120:$AE$153,A136)&amp;")"</f>
        <v>(часы сетки: 19)</v>
      </c>
      <c r="C138"/>
      <c r="E138"/>
      <c r="F138" s="130"/>
      <c r="G138" s="128"/>
      <c r="H138" s="130" t="str">
        <f>"(часы сетки: "&amp;INDEX(РАСКЛАДУШКА!$AE$120:$AE$153,G136)&amp;")"</f>
        <v>(часы сетки: 22)</v>
      </c>
      <c r="I138"/>
      <c r="K138"/>
      <c r="L138" s="130"/>
      <c r="M138" s="128"/>
      <c r="N138" s="130" t="str">
        <f>"(часы сетки: "&amp;INDEX(РАСКЛАДУШКА!$AE$120:$AE$153,M136)&amp;")"</f>
        <v>(часы сетки: 21)</v>
      </c>
      <c r="O138"/>
      <c r="Q138"/>
      <c r="R138"/>
      <c r="T138"/>
      <c r="V138"/>
      <c r="Z138"/>
      <c r="AB138"/>
      <c r="AF138"/>
      <c r="AH138"/>
    </row>
    <row r="139" spans="1:209" x14ac:dyDescent="0.25">
      <c r="A139" s="128"/>
      <c r="B139" s="131" t="str">
        <f>IF(INDEX(РАСКЛАДУШКА!$E$120:$E$153,A136)="","","Классный руководитель "&amp;INDEX(РАСКЛАДУШКА!$E$120:$E$153,A136)&amp;" класса")</f>
        <v/>
      </c>
      <c r="C139"/>
      <c r="E139"/>
      <c r="G139" s="128"/>
      <c r="H139" s="131" t="str">
        <f>IF(INDEX(РАСКЛАДУШКА!$E$120:$E$153,G136)="","","Классный руководитель "&amp;INDEX(РАСКЛАДУШКА!$E$120:$E$153,G136)&amp;" класса")</f>
        <v>Классный руководитель 10Б класса</v>
      </c>
      <c r="I139"/>
      <c r="K139"/>
      <c r="M139" s="128"/>
      <c r="N139" s="131" t="str">
        <f>IF(INDEX(РАСКЛАДУШКА!$E$120:$E$153,M136)="","","Классный руководитель "&amp;INDEX(РАСКЛАДУШКА!$E$120:$E$153,M136)&amp;" класса")</f>
        <v>Классный руководитель 5Б класса</v>
      </c>
      <c r="O139"/>
      <c r="Q139"/>
      <c r="R139"/>
      <c r="T139"/>
      <c r="V139"/>
      <c r="Z139"/>
      <c r="AB139"/>
      <c r="AF139"/>
      <c r="AH139"/>
    </row>
    <row r="140" spans="1:209" x14ac:dyDescent="0.25">
      <c r="A140" s="126"/>
      <c r="B140" s="132" t="s">
        <v>1</v>
      </c>
      <c r="C140" s="132" t="s">
        <v>147</v>
      </c>
      <c r="D140" s="132" t="s">
        <v>72</v>
      </c>
      <c r="E140" s="132" t="s">
        <v>256</v>
      </c>
      <c r="F140" s="134"/>
      <c r="G140" s="126"/>
      <c r="H140" s="132" t="s">
        <v>1</v>
      </c>
      <c r="I140" s="132" t="s">
        <v>147</v>
      </c>
      <c r="J140" s="132" t="s">
        <v>72</v>
      </c>
      <c r="K140" s="132" t="s">
        <v>256</v>
      </c>
      <c r="L140" s="134"/>
      <c r="M140" s="126"/>
      <c r="N140" s="132" t="s">
        <v>1</v>
      </c>
      <c r="O140" s="132" t="s">
        <v>147</v>
      </c>
      <c r="P140" s="132" t="s">
        <v>72</v>
      </c>
      <c r="Q140" s="132" t="s">
        <v>256</v>
      </c>
      <c r="R140"/>
      <c r="T140"/>
      <c r="V140"/>
      <c r="Z140"/>
      <c r="AB140"/>
      <c r="AF140"/>
      <c r="AH140"/>
    </row>
    <row r="141" spans="1:209" x14ac:dyDescent="0.25">
      <c r="B141" s="2" t="s">
        <v>4</v>
      </c>
      <c r="C141" s="2"/>
      <c r="D141" s="2"/>
      <c r="E141" s="2"/>
      <c r="H141" s="2" t="s">
        <v>4</v>
      </c>
      <c r="I141" s="2"/>
      <c r="J141" s="2"/>
      <c r="K141" s="2"/>
      <c r="N141" s="2" t="s">
        <v>4</v>
      </c>
      <c r="O141" s="2"/>
      <c r="P141" s="2"/>
      <c r="Q141" s="2"/>
      <c r="R141"/>
      <c r="T141"/>
      <c r="V141"/>
      <c r="Z141"/>
      <c r="AB141"/>
      <c r="AF141"/>
      <c r="AH141"/>
    </row>
    <row r="142" spans="1:209" x14ac:dyDescent="0.25">
      <c r="A142" s="126">
        <v>1</v>
      </c>
      <c r="B142" s="37">
        <v>1</v>
      </c>
      <c r="C142" s="37" t="str">
        <f>INDEX(РАСКЛАДУШКА!$K$331:$AR$365,A142,MATCH(Руч!B$136,РАСКЛАДУШКА!$K$330:$AR$330,0))</f>
        <v>3В</v>
      </c>
      <c r="D142" s="27" t="str">
        <f>INDEX(РАСКЛАДУШКА!$K$372:$AR$406,A142,MATCH(Руч!B$136,РАСКЛАДУШКА!$K$371:$AR$371,0))</f>
        <v>Английский язык</v>
      </c>
      <c r="E142" s="29" t="e">
        <f>INDEX(РАСКЛАДУШКА!$J$412:$AO$446,A142,MATCH(Руч!B$136,РАСКЛАДУШКА!$J$411:$AO$411,0))</f>
        <v>#N/A</v>
      </c>
      <c r="G142" s="126">
        <v>1</v>
      </c>
      <c r="H142" s="37">
        <v>1</v>
      </c>
      <c r="I142" s="37" t="str">
        <f>INDEX(РАСКЛАДУШКА!$K$331:$AR$365,G142,MATCH(H$136,РАСКЛАДУШКА!$K$330:$AR$330,0))</f>
        <v>8А</v>
      </c>
      <c r="J142" s="27" t="str">
        <f>INDEX(РАСКЛАДУШКА!$K$372:$AR$406,G142,MATCH(H$136,РАСКЛАДУШКА!$K$371:$AR$371,0))</f>
        <v>Английский язык</v>
      </c>
      <c r="K142" s="29" t="e">
        <f>INDEX(РАСКЛАДУШКА!$J$412:$AO$446,G142,MATCH(H$136,РАСКЛАДУШКА!$J$411:$AO$411,0))</f>
        <v>#N/A</v>
      </c>
      <c r="M142" s="126">
        <v>1</v>
      </c>
      <c r="N142" s="37">
        <v>1</v>
      </c>
      <c r="O142" s="37" t="str">
        <f>INDEX(РАСКЛАДУШКА!$K$331:$AR$365,M142,MATCH(N$136,РАСКЛАДУШКА!$K$330:$AR$330,0))</f>
        <v/>
      </c>
      <c r="P142" s="27" t="str">
        <f>INDEX(РАСКЛАДУШКА!$K$372:$AR$406,M142,MATCH(N$136,РАСКЛАДУШКА!$K$371:$AR$371,0))</f>
        <v/>
      </c>
      <c r="Q142" s="29" t="e">
        <f>INDEX(РАСКЛАДУШКА!$J$412:$AO$446,M142,MATCH(N$136,РАСКЛАДУШКА!$J$411:$AO$411,0))</f>
        <v>#N/A</v>
      </c>
      <c r="R142"/>
      <c r="T142"/>
      <c r="V142"/>
      <c r="Z142"/>
      <c r="AB142"/>
      <c r="AF142"/>
      <c r="AH142"/>
    </row>
    <row r="143" spans="1:209" x14ac:dyDescent="0.25">
      <c r="A143" s="126">
        <v>2</v>
      </c>
      <c r="B143" s="37">
        <v>2</v>
      </c>
      <c r="C143" s="37" t="str">
        <f>INDEX(РАСКЛАДУШКА!$K$331:$AR$365,A143,MATCH(Руч!B$136,РАСКЛАДУШКА!$K$330:$AR$330,0))</f>
        <v/>
      </c>
      <c r="D143" s="27" t="str">
        <f>INDEX(РАСКЛАДУШКА!$K$372:$AR$406,A143,MATCH(Руч!B$136,РАСКЛАДУШКА!$K$371:$AR$371,0))</f>
        <v/>
      </c>
      <c r="E143" s="29" t="e">
        <f>INDEX(РАСКЛАДУШКА!$J$412:$AO$446,A143,MATCH(Руч!B$136,РАСКЛАДУШКА!$J$411:$AO$411,0))</f>
        <v>#N/A</v>
      </c>
      <c r="G143" s="126">
        <v>2</v>
      </c>
      <c r="H143" s="37">
        <v>2</v>
      </c>
      <c r="I143" s="37" t="str">
        <f>INDEX(РАСКЛАДУШКА!$K$331:$AR$365,G143,MATCH(H$136,РАСКЛАДУШКА!$K$330:$AR$330,0))</f>
        <v/>
      </c>
      <c r="J143" s="27" t="str">
        <f>INDEX(РАСКЛАДУШКА!$K$372:$AR$406,G143,MATCH(H$136,РАСКЛАДУШКА!$K$371:$AR$371,0))</f>
        <v/>
      </c>
      <c r="K143" s="29" t="e">
        <f>INDEX(РАСКЛАДУШКА!$J$412:$AO$446,G143,MATCH(H$136,РАСКЛАДУШКА!$J$411:$AO$411,0))</f>
        <v>#N/A</v>
      </c>
      <c r="M143" s="126">
        <v>2</v>
      </c>
      <c r="N143" s="37">
        <v>2</v>
      </c>
      <c r="O143" s="37" t="str">
        <f>INDEX(РАСКЛАДУШКА!$K$331:$AR$365,M143,MATCH(N$136,РАСКЛАДУШКА!$K$330:$AR$330,0))</f>
        <v>3Б</v>
      </c>
      <c r="P143" s="27" t="str">
        <f>INDEX(РАСКЛАДУШКА!$K$372:$AR$406,M143,MATCH(N$136,РАСКЛАДУШКА!$K$371:$AR$371,0))</f>
        <v>Английский язык</v>
      </c>
      <c r="Q143" s="29" t="e">
        <f>INDEX(РАСКЛАДУШКА!$J$412:$AO$446,M143,MATCH(N$136,РАСКЛАДУШКА!$J$411:$AO$411,0))</f>
        <v>#N/A</v>
      </c>
      <c r="R143"/>
      <c r="T143"/>
      <c r="V143"/>
      <c r="Z143"/>
      <c r="AB143"/>
      <c r="AF143"/>
      <c r="AH143"/>
    </row>
    <row r="144" spans="1:209" x14ac:dyDescent="0.25">
      <c r="A144" s="126">
        <v>3</v>
      </c>
      <c r="B144" s="37">
        <v>3</v>
      </c>
      <c r="C144" s="37" t="str">
        <f>INDEX(РАСКЛАДУШКА!$K$331:$AR$365,A144,MATCH(Руч!B$136,РАСКЛАДУШКА!$K$330:$AR$330,0))</f>
        <v>7В</v>
      </c>
      <c r="D144" s="27" t="str">
        <f>INDEX(РАСКЛАДУШКА!$K$372:$AR$406,A144,MATCH(Руч!B$136,РАСКЛАДУШКА!$K$371:$AR$371,0))</f>
        <v>Английский язык</v>
      </c>
      <c r="E144" s="29" t="e">
        <f>INDEX(РАСКЛАДУШКА!$J$412:$AO$446,A144,MATCH(Руч!B$136,РАСКЛАДУШКА!$J$411:$AO$411,0))</f>
        <v>#N/A</v>
      </c>
      <c r="G144" s="126">
        <v>3</v>
      </c>
      <c r="H144" s="37">
        <v>3</v>
      </c>
      <c r="I144" s="37" t="str">
        <f>INDEX(РАСКЛАДУШКА!$K$331:$AR$365,G144,MATCH(H$136,РАСКЛАДУШКА!$K$330:$AR$330,0))</f>
        <v>7Б</v>
      </c>
      <c r="J144" s="27" t="str">
        <f>INDEX(РАСКЛАДУШКА!$K$372:$AR$406,G144,MATCH(H$136,РАСКЛАДУШКА!$K$371:$AR$371,0))</f>
        <v>Английский язык</v>
      </c>
      <c r="K144" s="29" t="e">
        <f>INDEX(РАСКЛАДУШКА!$J$412:$AO$446,G144,MATCH(H$136,РАСКЛАДУШКА!$J$411:$AO$411,0))</f>
        <v>#N/A</v>
      </c>
      <c r="M144" s="126">
        <v>3</v>
      </c>
      <c r="N144" s="37">
        <v>3</v>
      </c>
      <c r="O144" s="37" t="str">
        <f>INDEX(РАСКЛАДУШКА!$K$331:$AR$365,M144,MATCH(N$136,РАСКЛАДУШКА!$K$330:$AR$330,0))</f>
        <v>7А</v>
      </c>
      <c r="P144" s="27" t="str">
        <f>INDEX(РАСКЛАДУШКА!$K$372:$AR$406,M144,MATCH(N$136,РАСКЛАДУШКА!$K$371:$AR$371,0))</f>
        <v>Английский язык</v>
      </c>
      <c r="Q144" s="29" t="e">
        <f>INDEX(РАСКЛАДУШКА!$J$412:$AO$446,M144,MATCH(N$136,РАСКЛАДУШКА!$J$411:$AO$411,0))</f>
        <v>#N/A</v>
      </c>
      <c r="R144"/>
      <c r="T144"/>
      <c r="V144"/>
      <c r="Z144"/>
      <c r="AB144"/>
      <c r="AF144"/>
      <c r="AH144"/>
    </row>
    <row r="145" spans="1:34" x14ac:dyDescent="0.25">
      <c r="A145" s="126">
        <v>4</v>
      </c>
      <c r="B145" s="37">
        <v>4</v>
      </c>
      <c r="C145" s="37" t="str">
        <f>INDEX(РАСКЛАДУШКА!$K$331:$AR$365,A145,MATCH(Руч!B$136,РАСКЛАДУШКА!$K$330:$AR$330,0))</f>
        <v/>
      </c>
      <c r="D145" s="27" t="str">
        <f>INDEX(РАСКЛАДУШКА!$K$372:$AR$406,A145,MATCH(Руч!B$136,РАСКЛАДУШКА!$K$371:$AR$371,0))</f>
        <v/>
      </c>
      <c r="E145" s="29" t="e">
        <f>INDEX(РАСКЛАДУШКА!$J$412:$AO$446,A145,MATCH(Руч!B$136,РАСКЛАДУШКА!$J$411:$AO$411,0))</f>
        <v>#N/A</v>
      </c>
      <c r="G145" s="126">
        <v>4</v>
      </c>
      <c r="H145" s="37">
        <v>4</v>
      </c>
      <c r="I145" s="37" t="str">
        <f>INDEX(РАСКЛАДУШКА!$K$331:$AR$365,G145,MATCH(H$136,РАСКЛАДУШКА!$K$330:$AR$330,0))</f>
        <v>4Б</v>
      </c>
      <c r="J145" s="27" t="str">
        <f>INDEX(РАСКЛАДУШКА!$K$372:$AR$406,G145,MATCH(H$136,РАСКЛАДУШКА!$K$371:$AR$371,0))</f>
        <v>Английский язык</v>
      </c>
      <c r="K145" s="29" t="e">
        <f>INDEX(РАСКЛАДУШКА!$J$412:$AO$446,G145,MATCH(H$136,РАСКЛАДУШКА!$J$411:$AO$411,0))</f>
        <v>#N/A</v>
      </c>
      <c r="M145" s="126">
        <v>4</v>
      </c>
      <c r="N145" s="37">
        <v>4</v>
      </c>
      <c r="O145" s="37" t="str">
        <f>INDEX(РАСКЛАДУШКА!$K$331:$AR$365,M145,MATCH(N$136,РАСКЛАДУШКА!$K$330:$AR$330,0))</f>
        <v>4В</v>
      </c>
      <c r="P145" s="27" t="str">
        <f>INDEX(РАСКЛАДУШКА!$K$372:$AR$406,M145,MATCH(N$136,РАСКЛАДУШКА!$K$371:$AR$371,0))</f>
        <v>Английский язык</v>
      </c>
      <c r="Q145" s="29" t="e">
        <f>INDEX(РАСКЛАДУШКА!$J$412:$AO$446,M145,MATCH(N$136,РАСКЛАДУШКА!$J$411:$AO$411,0))</f>
        <v>#N/A</v>
      </c>
      <c r="R145"/>
      <c r="T145"/>
      <c r="V145"/>
      <c r="Z145"/>
      <c r="AB145"/>
      <c r="AF145"/>
      <c r="AH145"/>
    </row>
    <row r="146" spans="1:34" x14ac:dyDescent="0.25">
      <c r="A146" s="126">
        <v>5</v>
      </c>
      <c r="B146" s="37">
        <v>5</v>
      </c>
      <c r="C146" s="37" t="str">
        <f>INDEX(РАСКЛАДУШКА!$K$331:$AR$365,A146,MATCH(Руч!B$136,РАСКЛАДУШКА!$K$330:$AR$330,0))</f>
        <v>10А</v>
      </c>
      <c r="D146" s="27" t="str">
        <f>INDEX(РАСКЛАДУШКА!$K$372:$AR$406,A146,MATCH(Руч!B$136,РАСКЛАДУШКА!$K$371:$AR$371,0))</f>
        <v>Английский язык</v>
      </c>
      <c r="E146" s="29" t="e">
        <f>INDEX(РАСКЛАДУШКА!$J$412:$AO$446,A146,MATCH(Руч!B$136,РАСКЛАДУШКА!$J$411:$AO$411,0))</f>
        <v>#N/A</v>
      </c>
      <c r="G146" s="126">
        <v>5</v>
      </c>
      <c r="H146" s="37">
        <v>5</v>
      </c>
      <c r="I146" s="37" t="str">
        <f>INDEX(РАСКЛАДУШКА!$K$331:$AR$365,G146,MATCH(H$136,РАСКЛАДУШКА!$K$330:$AR$330,0))</f>
        <v>10Б</v>
      </c>
      <c r="J146" s="27" t="str">
        <f>INDEX(РАСКЛАДУШКА!$K$372:$AR$406,G146,MATCH(H$136,РАСКЛАДУШКА!$K$371:$AR$371,0))</f>
        <v>Английский язык</v>
      </c>
      <c r="K146" s="29" t="e">
        <f>INDEX(РАСКЛАДУШКА!$J$412:$AO$446,G146,MATCH(H$136,РАСКЛАДУШКА!$J$411:$AO$411,0))</f>
        <v>#N/A</v>
      </c>
      <c r="M146" s="126">
        <v>5</v>
      </c>
      <c r="N146" s="37">
        <v>5</v>
      </c>
      <c r="O146" s="37" t="str">
        <f>INDEX(РАСКЛАДУШКА!$K$331:$AR$365,M146,MATCH(N$136,РАСКЛАДУШКА!$K$330:$AR$330,0))</f>
        <v/>
      </c>
      <c r="P146" s="27" t="str">
        <f>INDEX(РАСКЛАДУШКА!$K$372:$AR$406,M146,MATCH(N$136,РАСКЛАДУШКА!$K$371:$AR$371,0))</f>
        <v/>
      </c>
      <c r="Q146" s="29" t="e">
        <f>INDEX(РАСКЛАДУШКА!$J$412:$AO$446,M146,MATCH(N$136,РАСКЛАДУШКА!$J$411:$AO$411,0))</f>
        <v>#N/A</v>
      </c>
      <c r="R146"/>
      <c r="T146"/>
      <c r="V146"/>
      <c r="Z146"/>
      <c r="AB146"/>
      <c r="AF146"/>
      <c r="AH146"/>
    </row>
    <row r="147" spans="1:34" x14ac:dyDescent="0.25">
      <c r="A147" s="126">
        <v>6</v>
      </c>
      <c r="B147" s="37">
        <v>6</v>
      </c>
      <c r="C147" s="37" t="str">
        <f>INDEX(РАСКЛАДУШКА!$K$331:$AR$365,A147,MATCH(Руч!B$136,РАСКЛАДУШКА!$K$330:$AR$330,0))</f>
        <v>8Б</v>
      </c>
      <c r="D147" s="27" t="str">
        <f>INDEX(РАСКЛАДУШКА!$K$372:$AR$406,A147,MATCH(Руч!B$136,РАСКЛАДУШКА!$K$371:$AR$371,0))</f>
        <v>Английский язык</v>
      </c>
      <c r="E147" s="29" t="e">
        <f>INDEX(РАСКЛАДУШКА!$J$412:$AO$446,A147,MATCH(Руч!B$136,РАСКЛАДУШКА!$J$411:$AO$411,0))</f>
        <v>#N/A</v>
      </c>
      <c r="G147" s="126">
        <v>6</v>
      </c>
      <c r="H147" s="37">
        <v>6</v>
      </c>
      <c r="I147" s="37" t="str">
        <f>INDEX(РАСКЛАДУШКА!$K$331:$AR$365,G147,MATCH(H$136,РАСКЛАДУШКА!$K$330:$AR$330,0))</f>
        <v>8Б</v>
      </c>
      <c r="J147" s="27" t="str">
        <f>INDEX(РАСКЛАДУШКА!$K$372:$AR$406,G147,MATCH(H$136,РАСКЛАДУШКА!$K$371:$AR$371,0))</f>
        <v>Английский язык</v>
      </c>
      <c r="K147" s="29" t="e">
        <f>INDEX(РАСКЛАДУШКА!$J$412:$AO$446,G147,MATCH(H$136,РАСКЛАДУШКА!$J$411:$AO$411,0))</f>
        <v>#N/A</v>
      </c>
      <c r="M147" s="126">
        <v>6</v>
      </c>
      <c r="N147" s="37">
        <v>6</v>
      </c>
      <c r="O147" s="37" t="str">
        <f>INDEX(РАСКЛАДУШКА!$K$331:$AR$365,M147,MATCH(N$136,РАСКЛАДУШКА!$K$330:$AR$330,0))</f>
        <v>8В</v>
      </c>
      <c r="P147" s="27" t="str">
        <f>INDEX(РАСКЛАДУШКА!$K$372:$AR$406,M147,MATCH(N$136,РАСКЛАДУШКА!$K$371:$AR$371,0))</f>
        <v>Английский язык</v>
      </c>
      <c r="Q147" s="29" t="e">
        <f>INDEX(РАСКЛАДУШКА!$J$412:$AO$446,M147,MATCH(N$136,РАСКЛАДУШКА!$J$411:$AO$411,0))</f>
        <v>#N/A</v>
      </c>
      <c r="R147"/>
      <c r="T147"/>
      <c r="V147"/>
      <c r="Z147"/>
      <c r="AB147"/>
      <c r="AF147"/>
      <c r="AH147"/>
    </row>
    <row r="148" spans="1:34" x14ac:dyDescent="0.25">
      <c r="A148" s="126">
        <v>7</v>
      </c>
      <c r="B148" s="37">
        <v>7</v>
      </c>
      <c r="C148" s="37" t="str">
        <f>INDEX(РАСКЛАДУШКА!$K$331:$AR$365,A148,MATCH(Руч!B$136,РАСКЛАДУШКА!$K$330:$AR$330,0))</f>
        <v/>
      </c>
      <c r="D148" s="27" t="str">
        <f>INDEX(РАСКЛАДУШКА!$K$372:$AR$406,A148,MATCH(Руч!B$136,РАСКЛАДУШКА!$K$371:$AR$371,0))</f>
        <v/>
      </c>
      <c r="E148" s="29" t="e">
        <f>INDEX(РАСКЛАДУШКА!$J$412:$AO$446,A148,MATCH(Руч!B$136,РАСКЛАДУШКА!$J$411:$AO$411,0))</f>
        <v>#N/A</v>
      </c>
      <c r="F148" s="134"/>
      <c r="G148" s="126">
        <v>7</v>
      </c>
      <c r="H148" s="37">
        <v>7</v>
      </c>
      <c r="I148" s="37" t="str">
        <f>INDEX(РАСКЛАДУШКА!$K$331:$AR$365,G148,MATCH(H$136,РАСКЛАДУШКА!$K$330:$AR$330,0))</f>
        <v/>
      </c>
      <c r="J148" s="27" t="str">
        <f>INDEX(РАСКЛАДУШКА!$K$372:$AR$406,G148,MATCH(H$136,РАСКЛАДУШКА!$K$371:$AR$371,0))</f>
        <v/>
      </c>
      <c r="K148" s="29" t="e">
        <f>INDEX(РАСКЛАДУШКА!$J$412:$AO$446,G148,MATCH(H$136,РАСКЛАДУШКА!$J$411:$AO$411,0))</f>
        <v>#N/A</v>
      </c>
      <c r="L148" s="134"/>
      <c r="M148" s="126">
        <v>7</v>
      </c>
      <c r="N148" s="37">
        <v>7</v>
      </c>
      <c r="O148" s="37" t="str">
        <f>INDEX(РАСКЛАДУШКА!$K$331:$AR$365,M148,MATCH(N$136,РАСКЛАДУШКА!$K$330:$AR$330,0))</f>
        <v/>
      </c>
      <c r="P148" s="27" t="str">
        <f>INDEX(РАСКЛАДУШКА!$K$372:$AR$406,M148,MATCH(N$136,РАСКЛАДУШКА!$K$371:$AR$371,0))</f>
        <v/>
      </c>
      <c r="Q148" s="29" t="e">
        <f>INDEX(РАСКЛАДУШКА!$J$412:$AO$446,M148,MATCH(N$136,РАСКЛАДУШКА!$J$411:$AO$411,0))</f>
        <v>#N/A</v>
      </c>
      <c r="R148"/>
      <c r="T148"/>
      <c r="V148"/>
      <c r="Z148"/>
      <c r="AB148"/>
      <c r="AF148"/>
      <c r="AH148"/>
    </row>
    <row r="149" spans="1:34" x14ac:dyDescent="0.25">
      <c r="A149" s="128"/>
      <c r="B149" s="2" t="s">
        <v>5</v>
      </c>
      <c r="C149" s="2"/>
      <c r="D149" s="2"/>
      <c r="E149" s="2"/>
      <c r="G149" s="128"/>
      <c r="H149" s="2" t="s">
        <v>5</v>
      </c>
      <c r="I149" s="2"/>
      <c r="J149" s="2"/>
      <c r="K149" s="2"/>
      <c r="M149" s="128"/>
      <c r="N149" s="2" t="s">
        <v>5</v>
      </c>
      <c r="O149" s="2"/>
      <c r="P149" s="2"/>
      <c r="Q149" s="2"/>
      <c r="R149"/>
      <c r="T149"/>
      <c r="V149"/>
      <c r="Z149"/>
      <c r="AB149"/>
      <c r="AF149"/>
      <c r="AH149"/>
    </row>
    <row r="150" spans="1:34" x14ac:dyDescent="0.25">
      <c r="A150" s="126">
        <v>8</v>
      </c>
      <c r="B150" s="37">
        <v>1</v>
      </c>
      <c r="C150" s="37" t="str">
        <f>INDEX(РАСКЛАДУШКА!$K$331:$AR$365,A150,MATCH(Руч!B$136,РАСКЛАДУШКА!$K$330:$AR$330,0))</f>
        <v>6А</v>
      </c>
      <c r="D150" s="27" t="str">
        <f>INDEX(РАСКЛАДУШКА!$K$372:$AR$406,A150,MATCH(Руч!B$136,РАСКЛАДУШКА!$K$371:$AR$371,0))</f>
        <v>Английский язык</v>
      </c>
      <c r="E150" s="29" t="e">
        <f>INDEX(РАСКЛАДУШКА!$J$412:$AO$446,A150,MATCH(Руч!B$136,РАСКЛАДУШКА!$J$411:$AO$411,0))</f>
        <v>#N/A</v>
      </c>
      <c r="G150" s="126">
        <v>8</v>
      </c>
      <c r="H150" s="37">
        <v>1</v>
      </c>
      <c r="I150" s="37" t="str">
        <f>INDEX(РАСКЛАДУШКА!$K$331:$AR$365,G150,MATCH(H$136,РАСКЛАДУШКА!$K$330:$AR$330,0))</f>
        <v/>
      </c>
      <c r="J150" s="27" t="str">
        <f>INDEX(РАСКЛАДУШКА!$K$372:$AR$406,G150,MATCH(H$136,РАСКЛАДУШКА!$K$371:$AR$371,0))</f>
        <v/>
      </c>
      <c r="K150" s="29" t="e">
        <f>INDEX(РАСКЛАДУШКА!$J$412:$AO$446,G150,MATCH(H$136,РАСКЛАДУШКА!$J$411:$AO$411,0))</f>
        <v>#N/A</v>
      </c>
      <c r="M150" s="126">
        <v>8</v>
      </c>
      <c r="N150" s="37">
        <v>1</v>
      </c>
      <c r="O150" s="37" t="str">
        <f>INDEX(РАСКЛАДУШКА!$K$331:$AR$365,M150,MATCH(N$136,РАСКЛАДУШКА!$K$330:$AR$330,0))</f>
        <v/>
      </c>
      <c r="P150" s="27" t="str">
        <f>INDEX(РАСКЛАДУШКА!$K$372:$AR$406,M150,MATCH(N$136,РАСКЛАДУШКА!$K$371:$AR$371,0))</f>
        <v/>
      </c>
      <c r="Q150" s="29" t="e">
        <f>INDEX(РАСКЛАДУШКА!$J$412:$AO$446,M150,MATCH(N$136,РАСКЛАДУШКА!$J$411:$AO$411,0))</f>
        <v>#N/A</v>
      </c>
      <c r="R150"/>
      <c r="T150"/>
      <c r="V150"/>
      <c r="Z150"/>
      <c r="AB150"/>
      <c r="AF150"/>
      <c r="AH150"/>
    </row>
    <row r="151" spans="1:34" x14ac:dyDescent="0.25">
      <c r="A151" s="126">
        <v>9</v>
      </c>
      <c r="B151" s="37">
        <v>2</v>
      </c>
      <c r="C151" s="37" t="str">
        <f>INDEX(РАСКЛАДУШКА!$K$331:$AR$365,A151,MATCH(Руч!B$136,РАСКЛАДУШКА!$K$330:$AR$330,0))</f>
        <v/>
      </c>
      <c r="D151" s="27" t="str">
        <f>INDEX(РАСКЛАДУШКА!$K$372:$AR$406,A151,MATCH(Руч!B$136,РАСКЛАДУШКА!$K$371:$AR$371,0))</f>
        <v/>
      </c>
      <c r="E151" s="29" t="e">
        <f>INDEX(РАСКЛАДУШКА!$J$412:$AO$446,A151,MATCH(Руч!B$136,РАСКЛАДУШКА!$J$411:$AO$411,0))</f>
        <v>#N/A</v>
      </c>
      <c r="G151" s="126">
        <v>9</v>
      </c>
      <c r="H151" s="37">
        <v>2</v>
      </c>
      <c r="I151" s="37" t="str">
        <f>INDEX(РАСКЛАДУШКА!$K$331:$AR$365,G151,MATCH(H$136,РАСКЛАДУШКА!$K$330:$AR$330,0))</f>
        <v>4Б</v>
      </c>
      <c r="J151" s="27" t="str">
        <f>INDEX(РАСКЛАДУШКА!$K$372:$AR$406,G151,MATCH(H$136,РАСКЛАДУШКА!$K$371:$AR$371,0))</f>
        <v>Английский язык</v>
      </c>
      <c r="K151" s="29" t="e">
        <f>INDEX(РАСКЛАДУШКА!$J$412:$AO$446,G151,MATCH(H$136,РАСКЛАДУШКА!$J$411:$AO$411,0))</f>
        <v>#N/A</v>
      </c>
      <c r="M151" s="126">
        <v>9</v>
      </c>
      <c r="N151" s="37">
        <v>2</v>
      </c>
      <c r="O151" s="37" t="str">
        <f>INDEX(РАСКЛАДУШКА!$K$331:$AR$365,M151,MATCH(N$136,РАСКЛАДУШКА!$K$330:$AR$330,0))</f>
        <v>4В</v>
      </c>
      <c r="P151" s="27" t="str">
        <f>INDEX(РАСКЛАДУШКА!$K$372:$AR$406,M151,MATCH(N$136,РАСКЛАДУШКА!$K$371:$AR$371,0))</f>
        <v>Английский язык</v>
      </c>
      <c r="Q151" s="29" t="e">
        <f>INDEX(РАСКЛАДУШКА!$J$412:$AO$446,M151,MATCH(N$136,РАСКЛАДУШКА!$J$411:$AO$411,0))</f>
        <v>#N/A</v>
      </c>
      <c r="R151"/>
      <c r="T151"/>
      <c r="V151"/>
      <c r="Z151"/>
      <c r="AB151"/>
      <c r="AF151"/>
      <c r="AH151"/>
    </row>
    <row r="152" spans="1:34" x14ac:dyDescent="0.25">
      <c r="A152" s="126">
        <v>10</v>
      </c>
      <c r="B152" s="37">
        <v>3</v>
      </c>
      <c r="C152" s="37" t="str">
        <f>INDEX(РАСКЛАДУШКА!$K$331:$AR$365,A152,MATCH(Руч!B$136,РАСКЛАДУШКА!$K$330:$AR$330,0))</f>
        <v>3В</v>
      </c>
      <c r="D152" s="27" t="str">
        <f>INDEX(РАСКЛАДУШКА!$K$372:$AR$406,A152,MATCH(Руч!B$136,РАСКЛАДУШКА!$K$371:$AR$371,0))</f>
        <v>Английский язык</v>
      </c>
      <c r="E152" s="29" t="e">
        <f>INDEX(РАСКЛАДУШКА!$J$412:$AO$446,A152,MATCH(Руч!B$136,РАСКЛАДУШКА!$J$411:$AO$411,0))</f>
        <v>#N/A</v>
      </c>
      <c r="G152" s="126">
        <v>10</v>
      </c>
      <c r="H152" s="37">
        <v>3</v>
      </c>
      <c r="I152" s="37" t="str">
        <f>INDEX(РАСКЛАДУШКА!$K$331:$AR$365,G152,MATCH(H$136,РАСКЛАДУШКА!$K$330:$AR$330,0))</f>
        <v>9А</v>
      </c>
      <c r="J152" s="27" t="str">
        <f>INDEX(РАСКЛАДУШКА!$K$372:$AR$406,G152,MATCH(H$136,РАСКЛАДУШКА!$K$371:$AR$371,0))</f>
        <v>Английский язык</v>
      </c>
      <c r="K152" s="29" t="e">
        <f>INDEX(РАСКЛАДУШКА!$J$412:$AO$446,G152,MATCH(H$136,РАСКЛАДУШКА!$J$411:$AO$411,0))</f>
        <v>#N/A</v>
      </c>
      <c r="M152" s="126">
        <v>10</v>
      </c>
      <c r="N152" s="37">
        <v>3</v>
      </c>
      <c r="O152" s="37" t="str">
        <f>INDEX(РАСКЛАДУШКА!$K$331:$AR$365,M152,MATCH(N$136,РАСКЛАДУШКА!$K$330:$AR$330,0))</f>
        <v>9Б</v>
      </c>
      <c r="P152" s="27" t="str">
        <f>INDEX(РАСКЛАДУШКА!$K$372:$AR$406,M152,MATCH(N$136,РАСКЛАДУШКА!$K$371:$AR$371,0))</f>
        <v>Английский язык</v>
      </c>
      <c r="Q152" s="29" t="e">
        <f>INDEX(РАСКЛАДУШКА!$J$412:$AO$446,M152,MATCH(N$136,РАСКЛАДУШКА!$J$411:$AO$411,0))</f>
        <v>#N/A</v>
      </c>
      <c r="R152"/>
      <c r="T152"/>
      <c r="V152"/>
      <c r="Z152"/>
      <c r="AB152"/>
      <c r="AF152"/>
      <c r="AH152"/>
    </row>
    <row r="153" spans="1:34" x14ac:dyDescent="0.25">
      <c r="A153" s="126">
        <v>11</v>
      </c>
      <c r="B153" s="37">
        <v>4</v>
      </c>
      <c r="C153" s="37" t="str">
        <f>INDEX(РАСКЛАДУШКА!$K$331:$AR$365,A153,MATCH(Руч!B$136,РАСКЛАДУШКА!$K$330:$AR$330,0))</f>
        <v>8Б</v>
      </c>
      <c r="D153" s="27" t="str">
        <f>INDEX(РАСКЛАДУШКА!$K$372:$AR$406,A153,MATCH(Руч!B$136,РАСКЛАДУШКА!$K$371:$AR$371,0))</f>
        <v>Английский язык</v>
      </c>
      <c r="E153" s="29" t="e">
        <f>INDEX(РАСКЛАДУШКА!$J$412:$AO$446,A153,MATCH(Руч!B$136,РАСКЛАДУШКА!$J$411:$AO$411,0))</f>
        <v>#N/A</v>
      </c>
      <c r="G153" s="126">
        <v>11</v>
      </c>
      <c r="H153" s="37">
        <v>4</v>
      </c>
      <c r="I153" s="37" t="str">
        <f>INDEX(РАСКЛАДУШКА!$K$331:$AR$365,G153,MATCH(H$136,РАСКЛАДУШКА!$K$330:$AR$330,0))</f>
        <v>8Б</v>
      </c>
      <c r="J153" s="27" t="str">
        <f>INDEX(РАСКЛАДУШКА!$K$372:$AR$406,G153,MATCH(H$136,РАСКЛАДУШКА!$K$371:$AR$371,0))</f>
        <v>Английский язык</v>
      </c>
      <c r="K153" s="29" t="e">
        <f>INDEX(РАСКЛАДУШКА!$J$412:$AO$446,G153,MATCH(H$136,РАСКЛАДУШКА!$J$411:$AO$411,0))</f>
        <v>#N/A</v>
      </c>
      <c r="M153" s="126">
        <v>11</v>
      </c>
      <c r="N153" s="37">
        <v>4</v>
      </c>
      <c r="O153" s="37" t="str">
        <f>INDEX(РАСКЛАДУШКА!$K$331:$AR$365,M153,MATCH(N$136,РАСКЛАДУШКА!$K$330:$AR$330,0))</f>
        <v>8В</v>
      </c>
      <c r="P153" s="27" t="str">
        <f>INDEX(РАСКЛАДУШКА!$K$372:$AR$406,M153,MATCH(N$136,РАСКЛАДУШКА!$K$371:$AR$371,0))</f>
        <v>Английский язык</v>
      </c>
      <c r="Q153" s="29" t="e">
        <f>INDEX(РАСКЛАДУШКА!$J$412:$AO$446,M153,MATCH(N$136,РАСКЛАДУШКА!$J$411:$AO$411,0))</f>
        <v>#N/A</v>
      </c>
      <c r="R153"/>
      <c r="T153"/>
      <c r="V153"/>
      <c r="Z153"/>
      <c r="AB153"/>
      <c r="AF153"/>
      <c r="AH153"/>
    </row>
    <row r="154" spans="1:34" x14ac:dyDescent="0.25">
      <c r="A154" s="126">
        <v>12</v>
      </c>
      <c r="B154" s="37">
        <v>5</v>
      </c>
      <c r="C154" s="37" t="str">
        <f>INDEX(РАСКЛАДУШКА!$K$331:$AR$365,A154,MATCH(Руч!B$136,РАСКЛАДУШКА!$K$330:$AR$330,0))</f>
        <v>5Б</v>
      </c>
      <c r="D154" s="27" t="str">
        <f>INDEX(РАСКЛАДУШКА!$K$372:$AR$406,A154,MATCH(Руч!B$136,РАСКЛАДУШКА!$K$371:$AR$371,0))</f>
        <v>Английский язык</v>
      </c>
      <c r="E154" s="29" t="e">
        <f>INDEX(РАСКЛАДУШКА!$J$412:$AO$446,A154,MATCH(Руч!B$136,РАСКЛАДУШКА!$J$411:$AO$411,0))</f>
        <v>#N/A</v>
      </c>
      <c r="G154" s="126">
        <v>12</v>
      </c>
      <c r="H154" s="37">
        <v>5</v>
      </c>
      <c r="I154" s="37" t="str">
        <f>INDEX(РАСКЛАДУШКА!$K$331:$AR$365,G154,MATCH(H$136,РАСКЛАДУШКА!$K$330:$AR$330,0))</f>
        <v>5В</v>
      </c>
      <c r="J154" s="27" t="str">
        <f>INDEX(РАСКЛАДУШКА!$K$372:$AR$406,G154,MATCH(H$136,РАСКЛАДУШКА!$K$371:$AR$371,0))</f>
        <v>Английский язык</v>
      </c>
      <c r="K154" s="29" t="e">
        <f>INDEX(РАСКЛАДУШКА!$J$412:$AO$446,G154,MATCH(H$136,РАСКЛАДУШКА!$J$411:$AO$411,0))</f>
        <v>#N/A</v>
      </c>
      <c r="M154" s="126">
        <v>12</v>
      </c>
      <c r="N154" s="37">
        <v>5</v>
      </c>
      <c r="O154" s="37" t="str">
        <f>INDEX(РАСКЛАДУШКА!$K$331:$AR$365,M154,MATCH(N$136,РАСКЛАДУШКА!$K$330:$AR$330,0))</f>
        <v>5Б</v>
      </c>
      <c r="P154" s="27" t="str">
        <f>INDEX(РАСКЛАДУШКА!$K$372:$AR$406,M154,MATCH(N$136,РАСКЛАДУШКА!$K$371:$AR$371,0))</f>
        <v>Английский язык</v>
      </c>
      <c r="Q154" s="29" t="e">
        <f>INDEX(РАСКЛАДУШКА!$J$412:$AO$446,M154,MATCH(N$136,РАСКЛАДУШКА!$J$411:$AO$411,0))</f>
        <v>#N/A</v>
      </c>
      <c r="R154"/>
      <c r="T154"/>
      <c r="V154"/>
      <c r="Z154"/>
      <c r="AB154"/>
      <c r="AF154"/>
      <c r="AH154"/>
    </row>
    <row r="155" spans="1:34" x14ac:dyDescent="0.25">
      <c r="A155" s="126">
        <v>13</v>
      </c>
      <c r="B155" s="37">
        <v>6</v>
      </c>
      <c r="C155" s="37" t="str">
        <f>INDEX(РАСКЛАДУШКА!$K$331:$AR$365,A155,MATCH(Руч!B$136,РАСКЛАДУШКА!$K$330:$AR$330,0))</f>
        <v>10А</v>
      </c>
      <c r="D155" s="27" t="str">
        <f>INDEX(РАСКЛАДУШКА!$K$372:$AR$406,A155,MATCH(Руч!B$136,РАСКЛАДУШКА!$K$371:$AR$371,0))</f>
        <v>Английский язык</v>
      </c>
      <c r="E155" s="29" t="e">
        <f>INDEX(РАСКЛАДУШКА!$J$412:$AO$446,A155,MATCH(Руч!B$136,РАСКЛАДУШКА!$J$411:$AO$411,0))</f>
        <v>#N/A</v>
      </c>
      <c r="G155" s="126">
        <v>13</v>
      </c>
      <c r="H155" s="37">
        <v>6</v>
      </c>
      <c r="I155" s="37" t="str">
        <f>INDEX(РАСКЛАДУШКА!$K$331:$AR$365,G155,MATCH(H$136,РАСКЛАДУШКА!$K$330:$AR$330,0))</f>
        <v>8А</v>
      </c>
      <c r="J155" s="27" t="str">
        <f>INDEX(РАСКЛАДУШКА!$K$372:$AR$406,G155,MATCH(H$136,РАСКЛАДУШКА!$K$371:$AR$371,0))</f>
        <v>Английский язык</v>
      </c>
      <c r="K155" s="29" t="e">
        <f>INDEX(РАСКЛАДУШКА!$J$412:$AO$446,G155,MATCH(H$136,РАСКЛАДУШКА!$J$411:$AO$411,0))</f>
        <v>#N/A</v>
      </c>
      <c r="M155" s="126">
        <v>13</v>
      </c>
      <c r="N155" s="37">
        <v>6</v>
      </c>
      <c r="O155" s="37" t="str">
        <f>INDEX(РАСКЛАДУШКА!$K$331:$AR$365,M155,MATCH(N$136,РАСКЛАДУШКА!$K$330:$AR$330,0))</f>
        <v/>
      </c>
      <c r="P155" s="27" t="str">
        <f>INDEX(РАСКЛАДУШКА!$K$372:$AR$406,M155,MATCH(N$136,РАСКЛАДУШКА!$K$371:$AR$371,0))</f>
        <v/>
      </c>
      <c r="Q155" s="29" t="e">
        <f>INDEX(РАСКЛАДУШКА!$J$412:$AO$446,M155,MATCH(N$136,РАСКЛАДУШКА!$J$411:$AO$411,0))</f>
        <v>#N/A</v>
      </c>
      <c r="R155"/>
      <c r="T155"/>
      <c r="V155"/>
      <c r="Z155"/>
      <c r="AB155"/>
      <c r="AF155"/>
      <c r="AH155"/>
    </row>
    <row r="156" spans="1:34" x14ac:dyDescent="0.25">
      <c r="A156" s="126">
        <v>14</v>
      </c>
      <c r="B156" s="37">
        <v>7</v>
      </c>
      <c r="C156" s="37" t="str">
        <f>INDEX(РАСКЛАДУШКА!$K$331:$AR$365,A156,MATCH(Руч!B$136,РАСКЛАДУШКА!$K$330:$AR$330,0))</f>
        <v/>
      </c>
      <c r="D156" s="27" t="str">
        <f>INDEX(РАСКЛАДУШКА!$K$372:$AR$406,A156,MATCH(Руч!B$136,РАСКЛАДУШКА!$K$371:$AR$371,0))</f>
        <v/>
      </c>
      <c r="E156" s="29" t="e">
        <f>INDEX(РАСКЛАДУШКА!$J$412:$AO$446,A156,MATCH(Руч!B$136,РАСКЛАДУШКА!$J$411:$AO$411,0))</f>
        <v>#N/A</v>
      </c>
      <c r="F156" s="134"/>
      <c r="G156" s="126">
        <v>14</v>
      </c>
      <c r="H156" s="37">
        <v>7</v>
      </c>
      <c r="I156" s="37" t="str">
        <f>INDEX(РАСКЛАДУШКА!$K$331:$AR$365,G156,MATCH(H$136,РАСКЛАДУШКА!$K$330:$AR$330,0))</f>
        <v/>
      </c>
      <c r="J156" s="27" t="str">
        <f>INDEX(РАСКЛАДУШКА!$K$372:$AR$406,G156,MATCH(H$136,РАСКЛАДУШКА!$K$371:$AR$371,0))</f>
        <v/>
      </c>
      <c r="K156" s="29" t="e">
        <f>INDEX(РАСКЛАДУШКА!$J$412:$AO$446,G156,MATCH(H$136,РАСКЛАДУШКА!$J$411:$AO$411,0))</f>
        <v>#N/A</v>
      </c>
      <c r="L156" s="134"/>
      <c r="M156" s="126">
        <v>14</v>
      </c>
      <c r="N156" s="37">
        <v>7</v>
      </c>
      <c r="O156" s="37" t="str">
        <f>INDEX(РАСКЛАДУШКА!$K$331:$AR$365,M156,MATCH(N$136,РАСКЛАДУШКА!$K$330:$AR$330,0))</f>
        <v/>
      </c>
      <c r="P156" s="27" t="str">
        <f>INDEX(РАСКЛАДУШКА!$K$372:$AR$406,M156,MATCH(N$136,РАСКЛАДУШКА!$K$371:$AR$371,0))</f>
        <v/>
      </c>
      <c r="Q156" s="29" t="e">
        <f>INDEX(РАСКЛАДУШКА!$J$412:$AO$446,M156,MATCH(N$136,РАСКЛАДУШКА!$J$411:$AO$411,0))</f>
        <v>#N/A</v>
      </c>
      <c r="R156"/>
      <c r="T156"/>
      <c r="V156"/>
      <c r="Z156"/>
      <c r="AB156"/>
      <c r="AF156"/>
      <c r="AH156"/>
    </row>
    <row r="157" spans="1:34" x14ac:dyDescent="0.25">
      <c r="A157" s="128"/>
      <c r="B157" s="2" t="s">
        <v>6</v>
      </c>
      <c r="C157" s="2"/>
      <c r="D157" s="2"/>
      <c r="E157" s="2"/>
      <c r="G157" s="128"/>
      <c r="H157" s="2" t="s">
        <v>6</v>
      </c>
      <c r="I157" s="2"/>
      <c r="J157" s="2"/>
      <c r="K157" s="2"/>
      <c r="M157" s="128"/>
      <c r="N157" s="2" t="s">
        <v>6</v>
      </c>
      <c r="O157" s="2"/>
      <c r="P157" s="2"/>
      <c r="Q157" s="2"/>
      <c r="R157"/>
      <c r="T157"/>
      <c r="V157"/>
      <c r="Z157"/>
      <c r="AB157"/>
      <c r="AF157"/>
      <c r="AH157"/>
    </row>
    <row r="158" spans="1:34" x14ac:dyDescent="0.25">
      <c r="A158" s="126">
        <v>15</v>
      </c>
      <c r="B158" s="37">
        <v>1</v>
      </c>
      <c r="C158" s="37" t="str">
        <f>INDEX(РАСКЛАДУШКА!$K$331:$AR$365,A158,MATCH(Руч!B$136,РАСКЛАДУШКА!$K$330:$AR$330,0))</f>
        <v/>
      </c>
      <c r="D158" s="27" t="str">
        <f>INDEX(РАСКЛАДУШКА!$K$372:$AR$406,A158,MATCH(Руч!B$136,РАСКЛАДУШКА!$K$371:$AR$371,0))</f>
        <v/>
      </c>
      <c r="E158" s="29" t="e">
        <f>INDEX(РАСКЛАДУШКА!$J$412:$AO$446,A158,MATCH(Руч!B$136,РАСКЛАДУШКА!$J$411:$AO$411,0))</f>
        <v>#N/A</v>
      </c>
      <c r="G158" s="126">
        <v>15</v>
      </c>
      <c r="H158" s="37">
        <v>1</v>
      </c>
      <c r="I158" s="37" t="str">
        <f>INDEX(РАСКЛАДУШКА!$K$331:$AR$365,G158,MATCH(H$136,РАСКЛАДУШКА!$K$330:$AR$330,0))</f>
        <v>11А</v>
      </c>
      <c r="J158" s="27" t="str">
        <f>INDEX(РАСКЛАДУШКА!$K$372:$AR$406,G158,MATCH(H$136,РАСКЛАДУШКА!$K$371:$AR$371,0))</f>
        <v>Английский язык</v>
      </c>
      <c r="K158" s="29" t="e">
        <f>INDEX(РАСКЛАДУШКА!$J$412:$AO$446,G158,MATCH(H$136,РАСКЛАДУШКА!$J$411:$AO$411,0))</f>
        <v>#N/A</v>
      </c>
      <c r="M158" s="126">
        <v>15</v>
      </c>
      <c r="N158" s="37">
        <v>1</v>
      </c>
      <c r="O158" s="37" t="str">
        <f>INDEX(РАСКЛАДУШКА!$K$331:$AR$365,M158,MATCH(N$136,РАСКЛАДУШКА!$K$330:$AR$330,0))</f>
        <v/>
      </c>
      <c r="P158" s="27" t="str">
        <f>INDEX(РАСКЛАДУШКА!$K$372:$AR$406,M158,MATCH(N$136,РАСКЛАДУШКА!$K$371:$AR$371,0))</f>
        <v/>
      </c>
      <c r="Q158" s="29" t="e">
        <f>INDEX(РАСКЛАДУШКА!$J$412:$AO$446,M158,MATCH(N$136,РАСКЛАДУШКА!$J$411:$AO$411,0))</f>
        <v>#N/A</v>
      </c>
      <c r="R158"/>
      <c r="T158"/>
      <c r="V158"/>
      <c r="Z158"/>
      <c r="AB158"/>
      <c r="AF158"/>
      <c r="AH158"/>
    </row>
    <row r="159" spans="1:34" x14ac:dyDescent="0.25">
      <c r="A159" s="126">
        <v>16</v>
      </c>
      <c r="B159" s="37">
        <v>2</v>
      </c>
      <c r="C159" s="37" t="str">
        <f>INDEX(РАСКЛАДУШКА!$K$331:$AR$365,A159,MATCH(Руч!B$136,РАСКЛАДУШКА!$K$330:$AR$330,0))</f>
        <v/>
      </c>
      <c r="D159" s="27" t="str">
        <f>INDEX(РАСКЛАДУШКА!$K$372:$AR$406,A159,MATCH(Руч!B$136,РАСКЛАДУШКА!$K$371:$AR$371,0))</f>
        <v/>
      </c>
      <c r="E159" s="29" t="e">
        <f>INDEX(РАСКЛАДУШКА!$J$412:$AO$446,A159,MATCH(Руч!B$136,РАСКЛАДУШКА!$J$411:$AO$411,0))</f>
        <v>#N/A</v>
      </c>
      <c r="G159" s="126">
        <v>16</v>
      </c>
      <c r="H159" s="37">
        <v>2</v>
      </c>
      <c r="I159" s="37" t="str">
        <f>INDEX(РАСКЛАДУШКА!$K$331:$AR$365,G159,MATCH(H$136,РАСКЛАДУШКА!$K$330:$AR$330,0))</f>
        <v/>
      </c>
      <c r="J159" s="27" t="str">
        <f>INDEX(РАСКЛАДУШКА!$K$372:$AR$406,G159,MATCH(H$136,РАСКЛАДУШКА!$K$371:$AR$371,0))</f>
        <v/>
      </c>
      <c r="K159" s="29" t="e">
        <f>INDEX(РАСКЛАДУШКА!$J$412:$AO$446,G159,MATCH(H$136,РАСКЛАДУШКА!$J$411:$AO$411,0))</f>
        <v>#N/A</v>
      </c>
      <c r="M159" s="126">
        <v>16</v>
      </c>
      <c r="N159" s="37">
        <v>2</v>
      </c>
      <c r="O159" s="37" t="str">
        <f>INDEX(РАСКЛАДУШКА!$K$331:$AR$365,M159,MATCH(N$136,РАСКЛАДУШКА!$K$330:$AR$330,0))</f>
        <v>3Б</v>
      </c>
      <c r="P159" s="27" t="str">
        <f>INDEX(РАСКЛАДУШКА!$K$372:$AR$406,M159,MATCH(N$136,РАСКЛАДУШКА!$K$371:$AR$371,0))</f>
        <v>Английский язык</v>
      </c>
      <c r="Q159" s="29" t="e">
        <f>INDEX(РАСКЛАДУШКА!$J$412:$AO$446,M159,MATCH(N$136,РАСКЛАДУШКА!$J$411:$AO$411,0))</f>
        <v>#N/A</v>
      </c>
      <c r="R159"/>
      <c r="T159"/>
      <c r="V159"/>
      <c r="Z159"/>
      <c r="AB159"/>
      <c r="AF159"/>
      <c r="AH159"/>
    </row>
    <row r="160" spans="1:34" x14ac:dyDescent="0.25">
      <c r="A160" s="126">
        <v>17</v>
      </c>
      <c r="B160" s="37">
        <v>3</v>
      </c>
      <c r="C160" s="37" t="str">
        <f>INDEX(РАСКЛАДУШКА!$K$331:$AR$365,A160,MATCH(Руч!B$136,РАСКЛАДУШКА!$K$330:$AR$330,0))</f>
        <v/>
      </c>
      <c r="D160" s="27" t="str">
        <f>INDEX(РАСКЛАДУШКА!$K$372:$AR$406,A160,MATCH(Руч!B$136,РАСКЛАДУШКА!$K$371:$AR$371,0))</f>
        <v/>
      </c>
      <c r="E160" s="29" t="e">
        <f>INDEX(РАСКЛАДУШКА!$J$412:$AO$446,A160,MATCH(Руч!B$136,РАСКЛАДУШКА!$J$411:$AO$411,0))</f>
        <v>#N/A</v>
      </c>
      <c r="G160" s="126">
        <v>17</v>
      </c>
      <c r="H160" s="37">
        <v>3</v>
      </c>
      <c r="I160" s="37" t="str">
        <f>INDEX(РАСКЛАДУШКА!$K$331:$AR$365,G160,MATCH(H$136,РАСКЛАДУШКА!$K$330:$AR$330,0))</f>
        <v/>
      </c>
      <c r="J160" s="27" t="str">
        <f>INDEX(РАСКЛАДУШКА!$K$372:$AR$406,G160,MATCH(H$136,РАСКЛАДУШКА!$K$371:$AR$371,0))</f>
        <v/>
      </c>
      <c r="K160" s="29" t="e">
        <f>INDEX(РАСКЛАДУШКА!$J$412:$AO$446,G160,MATCH(H$136,РАСКЛАДУШКА!$J$411:$AO$411,0))</f>
        <v>#N/A</v>
      </c>
      <c r="M160" s="126">
        <v>17</v>
      </c>
      <c r="N160" s="37">
        <v>3</v>
      </c>
      <c r="O160" s="37" t="str">
        <f>INDEX(РАСКЛАДУШКА!$K$331:$AR$365,M160,MATCH(N$136,РАСКЛАДУШКА!$K$330:$AR$330,0))</f>
        <v>6Б</v>
      </c>
      <c r="P160" s="27" t="str">
        <f>INDEX(РАСКЛАДУШКА!$K$372:$AR$406,M160,MATCH(N$136,РАСКЛАДУШКА!$K$371:$AR$371,0))</f>
        <v>Английский язык</v>
      </c>
      <c r="Q160" s="29" t="e">
        <f>INDEX(РАСКЛАДУШКА!$J$412:$AO$446,M160,MATCH(N$136,РАСКЛАДУШКА!$J$411:$AO$411,0))</f>
        <v>#N/A</v>
      </c>
      <c r="R160"/>
      <c r="T160"/>
      <c r="V160"/>
      <c r="Z160"/>
      <c r="AB160"/>
      <c r="AF160"/>
      <c r="AH160"/>
    </row>
    <row r="161" spans="1:34" x14ac:dyDescent="0.25">
      <c r="A161" s="126">
        <v>18</v>
      </c>
      <c r="B161" s="37">
        <v>4</v>
      </c>
      <c r="C161" s="37" t="str">
        <f>INDEX(РАСКЛАДУШКА!$K$331:$AR$365,A161,MATCH(Руч!B$136,РАСКЛАДУШКА!$K$330:$AR$330,0))</f>
        <v>7В</v>
      </c>
      <c r="D161" s="27" t="str">
        <f>INDEX(РАСКЛАДУШКА!$K$372:$AR$406,A161,MATCH(Руч!B$136,РАСКЛАДУШКА!$K$371:$AR$371,0))</f>
        <v>Английский язык</v>
      </c>
      <c r="E161" s="29" t="e">
        <f>INDEX(РАСКЛАДУШКА!$J$412:$AO$446,A161,MATCH(Руч!B$136,РАСКЛАДУШКА!$J$411:$AO$411,0))</f>
        <v>#N/A</v>
      </c>
      <c r="G161" s="126">
        <v>18</v>
      </c>
      <c r="H161" s="37">
        <v>4</v>
      </c>
      <c r="I161" s="37" t="str">
        <f>INDEX(РАСКЛАДУШКА!$K$331:$AR$365,G161,MATCH(H$136,РАСКЛАДУШКА!$K$330:$AR$330,0))</f>
        <v>7Б</v>
      </c>
      <c r="J161" s="27" t="str">
        <f>INDEX(РАСКЛАДУШКА!$K$372:$AR$406,G161,MATCH(H$136,РАСКЛАДУШКА!$K$371:$AR$371,0))</f>
        <v>Английский язык</v>
      </c>
      <c r="K161" s="29" t="e">
        <f>INDEX(РАСКЛАДУШКА!$J$412:$AO$446,G161,MATCH(H$136,РАСКЛАДУШКА!$J$411:$AO$411,0))</f>
        <v>#N/A</v>
      </c>
      <c r="M161" s="126">
        <v>18</v>
      </c>
      <c r="N161" s="37">
        <v>4</v>
      </c>
      <c r="O161" s="37" t="str">
        <f>INDEX(РАСКЛАДУШКА!$K$331:$AR$365,M161,MATCH(N$136,РАСКЛАДУШКА!$K$330:$AR$330,0))</f>
        <v>7А</v>
      </c>
      <c r="P161" s="27" t="str">
        <f>INDEX(РАСКЛАДУШКА!$K$372:$AR$406,M161,MATCH(N$136,РАСКЛАДУШКА!$K$371:$AR$371,0))</f>
        <v>Английский язык</v>
      </c>
      <c r="Q161" s="29" t="e">
        <f>INDEX(РАСКЛАДУШКА!$J$412:$AO$446,M161,MATCH(N$136,РАСКЛАДУШКА!$J$411:$AO$411,0))</f>
        <v>#N/A</v>
      </c>
      <c r="R161"/>
      <c r="T161"/>
      <c r="V161"/>
      <c r="Z161"/>
      <c r="AB161"/>
      <c r="AF161"/>
      <c r="AH161"/>
    </row>
    <row r="162" spans="1:34" x14ac:dyDescent="0.25">
      <c r="A162" s="126">
        <v>19</v>
      </c>
      <c r="B162" s="37">
        <v>5</v>
      </c>
      <c r="C162" s="37" t="str">
        <f>INDEX(РАСКЛАДУШКА!$K$331:$AR$365,A162,MATCH(Руч!B$136,РАСКЛАДУШКА!$K$330:$AR$330,0))</f>
        <v>10А</v>
      </c>
      <c r="D162" s="27" t="str">
        <f>INDEX(РАСКЛАДУШКА!$K$372:$AR$406,A162,MATCH(Руч!B$136,РАСКЛАДУШКА!$K$371:$AR$371,0))</f>
        <v>Английский язык</v>
      </c>
      <c r="E162" s="29" t="e">
        <f>INDEX(РАСКЛАДУШКА!$J$412:$AO$446,A162,MATCH(Руч!B$136,РАСКЛАДУШКА!$J$411:$AO$411,0))</f>
        <v>#N/A</v>
      </c>
      <c r="G162" s="126">
        <v>19</v>
      </c>
      <c r="H162" s="37">
        <v>5</v>
      </c>
      <c r="I162" s="37" t="str">
        <f>INDEX(РАСКЛАДУШКА!$K$331:$AR$365,G162,MATCH(H$136,РАСКЛАДУШКА!$K$330:$AR$330,0))</f>
        <v>10Б</v>
      </c>
      <c r="J162" s="27" t="str">
        <f>INDEX(РАСКЛАДУШКА!$K$372:$AR$406,G162,MATCH(H$136,РАСКЛАДУШКА!$K$371:$AR$371,0))</f>
        <v>Английский язык</v>
      </c>
      <c r="K162" s="29" t="e">
        <f>INDEX(РАСКЛАДУШКА!$J$412:$AO$446,G162,MATCH(H$136,РАСКЛАДУШКА!$J$411:$AO$411,0))</f>
        <v>#N/A</v>
      </c>
      <c r="M162" s="126">
        <v>19</v>
      </c>
      <c r="N162" s="37">
        <v>5</v>
      </c>
      <c r="O162" s="37" t="str">
        <f>INDEX(РАСКЛАДУШКА!$K$331:$AR$365,M162,MATCH(N$136,РАСКЛАДУШКА!$K$330:$AR$330,0))</f>
        <v/>
      </c>
      <c r="P162" s="27" t="str">
        <f>INDEX(РАСКЛАДУШКА!$K$372:$AR$406,M162,MATCH(N$136,РАСКЛАДУШКА!$K$371:$AR$371,0))</f>
        <v/>
      </c>
      <c r="Q162" s="29" t="e">
        <f>INDEX(РАСКЛАДУШКА!$J$412:$AO$446,M162,MATCH(N$136,РАСКЛАДУШКА!$J$411:$AO$411,0))</f>
        <v>#N/A</v>
      </c>
      <c r="R162"/>
      <c r="T162"/>
      <c r="V162"/>
      <c r="Z162"/>
      <c r="AB162"/>
      <c r="AF162"/>
      <c r="AH162"/>
    </row>
    <row r="163" spans="1:34" x14ac:dyDescent="0.25">
      <c r="A163" s="126">
        <v>20</v>
      </c>
      <c r="B163" s="37">
        <v>6</v>
      </c>
      <c r="C163" s="37" t="str">
        <f>INDEX(РАСКЛАДУШКА!$K$331:$AR$365,A163,MATCH(Руч!B$136,РАСКЛАДУШКА!$K$330:$AR$330,0))</f>
        <v/>
      </c>
      <c r="D163" s="27" t="str">
        <f>INDEX(РАСКЛАДУШКА!$K$372:$AR$406,A163,MATCH(Руч!B$136,РАСКЛАДУШКА!$K$371:$AR$371,0))</f>
        <v/>
      </c>
      <c r="E163" s="29" t="e">
        <f>INDEX(РАСКЛАДУШКА!$J$412:$AO$446,A163,MATCH(Руч!B$136,РАСКЛАДУШКА!$J$411:$AO$411,0))</f>
        <v>#N/A</v>
      </c>
      <c r="G163" s="126">
        <v>20</v>
      </c>
      <c r="H163" s="37">
        <v>6</v>
      </c>
      <c r="I163" s="37" t="str">
        <f>INDEX(РАСКЛАДУШКА!$K$331:$AR$365,G163,MATCH(H$136,РАСКЛАДУШКА!$K$330:$AR$330,0))</f>
        <v>9А</v>
      </c>
      <c r="J163" s="27" t="str">
        <f>INDEX(РАСКЛАДУШКА!$K$372:$AR$406,G163,MATCH(H$136,РАСКЛАДУШКА!$K$371:$AR$371,0))</f>
        <v>Английский язык</v>
      </c>
      <c r="K163" s="29" t="e">
        <f>INDEX(РАСКЛАДУШКА!$J$412:$AO$446,G163,MATCH(H$136,РАСКЛАДУШКА!$J$411:$AO$411,0))</f>
        <v>#N/A</v>
      </c>
      <c r="M163" s="126">
        <v>20</v>
      </c>
      <c r="N163" s="37">
        <v>6</v>
      </c>
      <c r="O163" s="37" t="str">
        <f>INDEX(РАСКЛАДУШКА!$K$331:$AR$365,M163,MATCH(N$136,РАСКЛАДУШКА!$K$330:$AR$330,0))</f>
        <v>9Б</v>
      </c>
      <c r="P163" s="27" t="str">
        <f>INDEX(РАСКЛАДУШКА!$K$372:$AR$406,M163,MATCH(N$136,РАСКЛАДУШКА!$K$371:$AR$371,0))</f>
        <v>Английский язык</v>
      </c>
      <c r="Q163" s="29" t="e">
        <f>INDEX(РАСКЛАДУШКА!$J$412:$AO$446,M163,MATCH(N$136,РАСКЛАДУШКА!$J$411:$AO$411,0))</f>
        <v>#N/A</v>
      </c>
      <c r="R163"/>
      <c r="T163"/>
      <c r="V163"/>
      <c r="Z163"/>
      <c r="AB163"/>
      <c r="AF163"/>
      <c r="AH163"/>
    </row>
    <row r="164" spans="1:34" x14ac:dyDescent="0.25">
      <c r="A164" s="126">
        <v>21</v>
      </c>
      <c r="B164" s="37">
        <v>7</v>
      </c>
      <c r="C164" s="37" t="str">
        <f>INDEX(РАСКЛАДУШКА!$K$331:$AR$365,A164,MATCH(Руч!B$136,РАСКЛАДУШКА!$K$330:$AR$330,0))</f>
        <v/>
      </c>
      <c r="D164" s="27" t="str">
        <f>INDEX(РАСКЛАДУШКА!$K$372:$AR$406,A164,MATCH(Руч!B$136,РАСКЛАДУШКА!$K$371:$AR$371,0))</f>
        <v/>
      </c>
      <c r="E164" s="29" t="e">
        <f>INDEX(РАСКЛАДУШКА!$J$412:$AO$446,A164,MATCH(Руч!B$136,РАСКЛАДУШКА!$J$411:$AO$411,0))</f>
        <v>#N/A</v>
      </c>
      <c r="F164" s="134"/>
      <c r="G164" s="126">
        <v>21</v>
      </c>
      <c r="H164" s="37">
        <v>7</v>
      </c>
      <c r="I164" s="37" t="str">
        <f>INDEX(РАСКЛАДУШКА!$K$331:$AR$365,G164,MATCH(H$136,РАСКЛАДУШКА!$K$330:$AR$330,0))</f>
        <v/>
      </c>
      <c r="J164" s="27" t="str">
        <f>INDEX(РАСКЛАДУШКА!$K$372:$AR$406,G164,MATCH(H$136,РАСКЛАДУШКА!$K$371:$AR$371,0))</f>
        <v/>
      </c>
      <c r="K164" s="29" t="e">
        <f>INDEX(РАСКЛАДУШКА!$J$412:$AO$446,G164,MATCH(H$136,РАСКЛАДУШКА!$J$411:$AO$411,0))</f>
        <v>#N/A</v>
      </c>
      <c r="L164" s="134"/>
      <c r="M164" s="126">
        <v>21</v>
      </c>
      <c r="N164" s="37">
        <v>7</v>
      </c>
      <c r="O164" s="37" t="str">
        <f>INDEX(РАСКЛАДУШКА!$K$331:$AR$365,M164,MATCH(N$136,РАСКЛАДУШКА!$K$330:$AR$330,0))</f>
        <v/>
      </c>
      <c r="P164" s="27" t="str">
        <f>INDEX(РАСКЛАДУШКА!$K$372:$AR$406,M164,MATCH(N$136,РАСКЛАДУШКА!$K$371:$AR$371,0))</f>
        <v/>
      </c>
      <c r="Q164" s="29" t="e">
        <f>INDEX(РАСКЛАДУШКА!$J$412:$AO$446,M164,MATCH(N$136,РАСКЛАДУШКА!$J$411:$AO$411,0))</f>
        <v>#N/A</v>
      </c>
      <c r="R164"/>
      <c r="T164"/>
      <c r="V164"/>
      <c r="Z164"/>
      <c r="AB164"/>
      <c r="AF164"/>
      <c r="AH164"/>
    </row>
    <row r="165" spans="1:34" x14ac:dyDescent="0.25">
      <c r="A165" s="128"/>
      <c r="B165" s="2" t="s">
        <v>7</v>
      </c>
      <c r="C165" s="2"/>
      <c r="D165" s="2"/>
      <c r="E165" s="2"/>
      <c r="G165" s="128"/>
      <c r="H165" s="2" t="s">
        <v>7</v>
      </c>
      <c r="I165" s="2"/>
      <c r="J165" s="2"/>
      <c r="K165" s="2"/>
      <c r="M165" s="128"/>
      <c r="N165" s="2" t="s">
        <v>7</v>
      </c>
      <c r="O165" s="2"/>
      <c r="P165" s="2"/>
      <c r="Q165" s="2"/>
      <c r="R165"/>
      <c r="T165"/>
      <c r="V165"/>
      <c r="Z165"/>
      <c r="AB165"/>
      <c r="AF165"/>
      <c r="AH165"/>
    </row>
    <row r="166" spans="1:34" x14ac:dyDescent="0.25">
      <c r="A166" s="126">
        <v>22</v>
      </c>
      <c r="B166" s="37">
        <v>1</v>
      </c>
      <c r="C166" s="37" t="str">
        <f>INDEX(РАСКЛАДУШКА!$K$331:$AR$365,A166,MATCH(Руч!B$136,РАСКЛАДУШКА!$K$330:$AR$330,0))</f>
        <v/>
      </c>
      <c r="D166" s="27" t="str">
        <f>INDEX(РАСКЛАДУШКА!$K$372:$AR$406,A166,MATCH(Руч!B$136,РАСКЛАДУШКА!$K$371:$AR$371,0))</f>
        <v/>
      </c>
      <c r="E166" s="29" t="e">
        <f>INDEX(РАСКЛАДУШКА!$J$412:$AO$446,A166,MATCH(Руч!B$136,РАСКЛАДУШКА!$J$411:$AO$411,0))</f>
        <v>#N/A</v>
      </c>
      <c r="G166" s="126">
        <v>22</v>
      </c>
      <c r="H166" s="37">
        <v>1</v>
      </c>
      <c r="I166" s="37" t="str">
        <f>INDEX(РАСКЛАДУШКА!$K$331:$AR$365,G166,MATCH(H$136,РАСКЛАДУШКА!$K$330:$AR$330,0))</f>
        <v/>
      </c>
      <c r="J166" s="27" t="str">
        <f>INDEX(РАСКЛАДУШКА!$K$372:$AR$406,G166,MATCH(H$136,РАСКЛАДУШКА!$K$371:$AR$371,0))</f>
        <v/>
      </c>
      <c r="K166" s="29" t="e">
        <f>INDEX(РАСКЛАДУШКА!$J$412:$AO$446,G166,MATCH(H$136,РАСКЛАДУШКА!$J$411:$AO$411,0))</f>
        <v>#N/A</v>
      </c>
      <c r="M166" s="126">
        <v>22</v>
      </c>
      <c r="N166" s="37">
        <v>1</v>
      </c>
      <c r="O166" s="37" t="str">
        <f>INDEX(РАСКЛАДУШКА!$K$331:$AR$365,M166,MATCH(N$136,РАСКЛАДУШКА!$K$330:$AR$330,0))</f>
        <v>3Б</v>
      </c>
      <c r="P166" s="27" t="str">
        <f>INDEX(РАСКЛАДУШКА!$K$372:$AR$406,M166,MATCH(N$136,РАСКЛАДУШКА!$K$371:$AR$371,0))</f>
        <v>Английский язык</v>
      </c>
      <c r="Q166" s="29" t="e">
        <f>INDEX(РАСКЛАДУШКА!$J$412:$AO$446,M166,MATCH(N$136,РАСКЛАДУШКА!$J$411:$AO$411,0))</f>
        <v>#N/A</v>
      </c>
      <c r="R166"/>
      <c r="T166"/>
      <c r="V166"/>
      <c r="Z166"/>
      <c r="AB166"/>
      <c r="AF166"/>
      <c r="AH166"/>
    </row>
    <row r="167" spans="1:34" x14ac:dyDescent="0.25">
      <c r="A167" s="126">
        <v>23</v>
      </c>
      <c r="B167" s="37">
        <v>2</v>
      </c>
      <c r="C167" s="37" t="str">
        <f>INDEX(РАСКЛАДУШКА!$K$331:$AR$365,A167,MATCH(Руч!B$136,РАСКЛАДУШКА!$K$330:$AR$330,0))</f>
        <v>3В</v>
      </c>
      <c r="D167" s="27" t="str">
        <f>INDEX(РАСКЛАДУШКА!$K$372:$AR$406,A167,MATCH(Руч!B$136,РАСКЛАДУШКА!$K$371:$AR$371,0))</f>
        <v>Английский язык</v>
      </c>
      <c r="E167" s="29" t="e">
        <f>INDEX(РАСКЛАДУШКА!$J$412:$AO$446,A167,MATCH(Руч!B$136,РАСКЛАДУШКА!$J$411:$AO$411,0))</f>
        <v>#N/A</v>
      </c>
      <c r="G167" s="126">
        <v>23</v>
      </c>
      <c r="H167" s="37">
        <v>2</v>
      </c>
      <c r="I167" s="37" t="str">
        <f>INDEX(РАСКЛАДУШКА!$K$331:$AR$365,G167,MATCH(H$136,РАСКЛАДУШКА!$K$330:$AR$330,0))</f>
        <v/>
      </c>
      <c r="J167" s="27" t="str">
        <f>INDEX(РАСКЛАДУШКА!$K$372:$AR$406,G167,MATCH(H$136,РАСКЛАДУШКА!$K$371:$AR$371,0))</f>
        <v/>
      </c>
      <c r="K167" s="29" t="e">
        <f>INDEX(РАСКЛАДУШКА!$J$412:$AO$446,G167,MATCH(H$136,РАСКЛАДУШКА!$J$411:$AO$411,0))</f>
        <v>#N/A</v>
      </c>
      <c r="M167" s="126">
        <v>23</v>
      </c>
      <c r="N167" s="37">
        <v>2</v>
      </c>
      <c r="O167" s="37" t="str">
        <f>INDEX(РАСКЛАДУШКА!$K$331:$AR$365,M167,MATCH(N$136,РАСКЛАДУШКА!$K$330:$AR$330,0))</f>
        <v>6Б</v>
      </c>
      <c r="P167" s="27" t="str">
        <f>INDEX(РАСКЛАДУШКА!$K$372:$AR$406,M167,MATCH(N$136,РАСКЛАДУШКА!$K$371:$AR$371,0))</f>
        <v>Английский язык</v>
      </c>
      <c r="Q167" s="29" t="e">
        <f>INDEX(РАСКЛАДУШКА!$J$412:$AO$446,M167,MATCH(N$136,РАСКЛАДУШКА!$J$411:$AO$411,0))</f>
        <v>#N/A</v>
      </c>
      <c r="R167"/>
      <c r="T167"/>
      <c r="V167"/>
      <c r="Z167"/>
      <c r="AB167"/>
      <c r="AF167"/>
      <c r="AH167"/>
    </row>
    <row r="168" spans="1:34" x14ac:dyDescent="0.25">
      <c r="A168" s="126">
        <v>24</v>
      </c>
      <c r="B168" s="37">
        <v>3</v>
      </c>
      <c r="C168" s="37" t="str">
        <f>INDEX(РАСКЛАДУШКА!$K$331:$AR$365,A168,MATCH(Руч!B$136,РАСКЛАДУШКА!$K$330:$AR$330,0))</f>
        <v>6А</v>
      </c>
      <c r="D168" s="27" t="str">
        <f>INDEX(РАСКЛАДУШКА!$K$372:$AR$406,A168,MATCH(Руч!B$136,РАСКЛАДУШКА!$K$371:$AR$371,0))</f>
        <v>Английский язык</v>
      </c>
      <c r="E168" s="29" t="e">
        <f>INDEX(РАСКЛАДУШКА!$J$412:$AO$446,A168,MATCH(Руч!B$136,РАСКЛАДУШКА!$J$411:$AO$411,0))</f>
        <v>#N/A</v>
      </c>
      <c r="G168" s="126">
        <v>24</v>
      </c>
      <c r="H168" s="37">
        <v>3</v>
      </c>
      <c r="I168" s="37" t="str">
        <f>INDEX(РАСКЛАДУШКА!$K$331:$AR$365,G168,MATCH(H$136,РАСКЛАДУШКА!$K$330:$AR$330,0))</f>
        <v>4Б</v>
      </c>
      <c r="J168" s="27" t="str">
        <f>INDEX(РАСКЛАДУШКА!$K$372:$AR$406,G168,MATCH(H$136,РАСКЛАДУШКА!$K$371:$AR$371,0))</f>
        <v>Английский язык</v>
      </c>
      <c r="K168" s="29" t="e">
        <f>INDEX(РАСКЛАДУШКА!$J$412:$AO$446,G168,MATCH(H$136,РАСКЛАДУШКА!$J$411:$AO$411,0))</f>
        <v>#N/A</v>
      </c>
      <c r="M168" s="126">
        <v>24</v>
      </c>
      <c r="N168" s="37">
        <v>3</v>
      </c>
      <c r="O168" s="37" t="str">
        <f>INDEX(РАСКЛАДУШКА!$K$331:$AR$365,M168,MATCH(N$136,РАСКЛАДУШКА!$K$330:$AR$330,0))</f>
        <v>4В</v>
      </c>
      <c r="P168" s="27" t="str">
        <f>INDEX(РАСКЛАДУШКА!$K$372:$AR$406,M168,MATCH(N$136,РАСКЛАДУШКА!$K$371:$AR$371,0))</f>
        <v>Английский язык</v>
      </c>
      <c r="Q168" s="29" t="e">
        <f>INDEX(РАСКЛАДУШКА!$J$412:$AO$446,M168,MATCH(N$136,РАСКЛАДУШКА!$J$411:$AO$411,0))</f>
        <v>#N/A</v>
      </c>
      <c r="R168"/>
      <c r="T168"/>
      <c r="V168"/>
      <c r="Z168"/>
      <c r="AB168"/>
      <c r="AF168"/>
      <c r="AH168"/>
    </row>
    <row r="169" spans="1:34" x14ac:dyDescent="0.25">
      <c r="A169" s="126">
        <v>25</v>
      </c>
      <c r="B169" s="37">
        <v>4</v>
      </c>
      <c r="C169" s="37" t="str">
        <f>INDEX(РАСКЛАДУШКА!$K$331:$AR$365,A169,MATCH(Руч!B$136,РАСКЛАДУШКА!$K$330:$AR$330,0))</f>
        <v>5Б</v>
      </c>
      <c r="D169" s="27" t="str">
        <f>INDEX(РАСКЛАДУШКА!$K$372:$AR$406,A169,MATCH(Руч!B$136,РАСКЛАДУШКА!$K$371:$AR$371,0))</f>
        <v>Английский язык</v>
      </c>
      <c r="E169" s="29" t="e">
        <f>INDEX(РАСКЛАДУШКА!$J$412:$AO$446,A169,MATCH(Руч!B$136,РАСКЛАДУШКА!$J$411:$AO$411,0))</f>
        <v>#N/A</v>
      </c>
      <c r="G169" s="126">
        <v>25</v>
      </c>
      <c r="H169" s="37">
        <v>4</v>
      </c>
      <c r="I169" s="37" t="str">
        <f>INDEX(РАСКЛАДУШКА!$K$331:$AR$365,G169,MATCH(H$136,РАСКЛАДУШКА!$K$330:$AR$330,0))</f>
        <v>5В</v>
      </c>
      <c r="J169" s="27" t="str">
        <f>INDEX(РАСКЛАДУШКА!$K$372:$AR$406,G169,MATCH(H$136,РАСКЛАДУШКА!$K$371:$AR$371,0))</f>
        <v>Английский язык</v>
      </c>
      <c r="K169" s="29" t="e">
        <f>INDEX(РАСКЛАДУШКА!$J$412:$AO$446,G169,MATCH(H$136,РАСКЛАДУШКА!$J$411:$AO$411,0))</f>
        <v>#N/A</v>
      </c>
      <c r="M169" s="126">
        <v>25</v>
      </c>
      <c r="N169" s="37">
        <v>4</v>
      </c>
      <c r="O169" s="37" t="str">
        <f>INDEX(РАСКЛАДУШКА!$K$331:$AR$365,M169,MATCH(N$136,РАСКЛАДУШКА!$K$330:$AR$330,0))</f>
        <v>5Б</v>
      </c>
      <c r="P169" s="27" t="str">
        <f>INDEX(РАСКЛАДУШКА!$K$372:$AR$406,M169,MATCH(N$136,РАСКЛАДУШКА!$K$371:$AR$371,0))</f>
        <v>Английский язык</v>
      </c>
      <c r="Q169" s="29" t="e">
        <f>INDEX(РАСКЛАДУШКА!$J$412:$AO$446,M169,MATCH(N$136,РАСКЛАДУШКА!$J$411:$AO$411,0))</f>
        <v>#N/A</v>
      </c>
      <c r="R169"/>
      <c r="T169"/>
      <c r="V169"/>
      <c r="Z169"/>
      <c r="AB169"/>
      <c r="AF169"/>
      <c r="AH169"/>
    </row>
    <row r="170" spans="1:34" x14ac:dyDescent="0.25">
      <c r="A170" s="126">
        <v>26</v>
      </c>
      <c r="B170" s="37">
        <v>5</v>
      </c>
      <c r="C170" s="37" t="str">
        <f>INDEX(РАСКЛАДУШКА!$K$331:$AR$365,A170,MATCH(Руч!B$136,РАСКЛАДУШКА!$K$330:$AR$330,0))</f>
        <v>10А</v>
      </c>
      <c r="D170" s="27" t="str">
        <f>INDEX(РАСКЛАДУШКА!$K$372:$AR$406,A170,MATCH(Руч!B$136,РАСКЛАДУШКА!$K$371:$AR$371,0))</f>
        <v>Английский язык</v>
      </c>
      <c r="E170" s="29" t="e">
        <f>INDEX(РАСКЛАДУШКА!$J$412:$AO$446,A170,MATCH(Руч!B$136,РАСКЛАДУШКА!$J$411:$AO$411,0))</f>
        <v>#N/A</v>
      </c>
      <c r="G170" s="126">
        <v>26</v>
      </c>
      <c r="H170" s="37">
        <v>5</v>
      </c>
      <c r="I170" s="37" t="str">
        <f>INDEX(РАСКЛАДУШКА!$K$331:$AR$365,G170,MATCH(H$136,РАСКЛАДУШКА!$K$330:$AR$330,0))</f>
        <v/>
      </c>
      <c r="J170" s="27" t="str">
        <f>INDEX(РАСКЛАДУШКА!$K$372:$AR$406,G170,MATCH(H$136,РАСКЛАДУШКА!$K$371:$AR$371,0))</f>
        <v/>
      </c>
      <c r="K170" s="29" t="e">
        <f>INDEX(РАСКЛАДУШКА!$J$412:$AO$446,G170,MATCH(H$136,РАСКЛАДУШКА!$J$411:$AO$411,0))</f>
        <v>#N/A</v>
      </c>
      <c r="M170" s="126">
        <v>26</v>
      </c>
      <c r="N170" s="37">
        <v>5</v>
      </c>
      <c r="O170" s="37" t="str">
        <f>INDEX(РАСКЛАДУШКА!$K$331:$AR$365,M170,MATCH(N$136,РАСКЛАДУШКА!$K$330:$AR$330,0))</f>
        <v/>
      </c>
      <c r="P170" s="27" t="str">
        <f>INDEX(РАСКЛАДУШКА!$K$372:$AR$406,M170,MATCH(N$136,РАСКЛАДУШКА!$K$371:$AR$371,0))</f>
        <v/>
      </c>
      <c r="Q170" s="29" t="e">
        <f>INDEX(РАСКЛАДУШКА!$J$412:$AO$446,M170,MATCH(N$136,РАСКЛАДУШКА!$J$411:$AO$411,0))</f>
        <v>#N/A</v>
      </c>
      <c r="R170"/>
      <c r="T170"/>
      <c r="V170"/>
      <c r="Z170"/>
      <c r="AB170"/>
      <c r="AF170"/>
      <c r="AH170"/>
    </row>
    <row r="171" spans="1:34" x14ac:dyDescent="0.25">
      <c r="A171" s="126">
        <v>27</v>
      </c>
      <c r="B171" s="37">
        <v>6</v>
      </c>
      <c r="C171" s="37" t="str">
        <f>INDEX(РАСКЛАДУШКА!$K$331:$AR$365,A171,MATCH(Руч!B$136,РАСКЛАДУШКА!$K$330:$AR$330,0))</f>
        <v>7В</v>
      </c>
      <c r="D171" s="27" t="str">
        <f>INDEX(РАСКЛАДУШКА!$K$372:$AR$406,A171,MATCH(Руч!B$136,РАСКЛАДУШКА!$K$371:$AR$371,0))</f>
        <v>Английский язык</v>
      </c>
      <c r="E171" s="29" t="e">
        <f>INDEX(РАСКЛАДУШКА!$J$412:$AO$446,A171,MATCH(Руч!B$136,РАСКЛАДУШКА!$J$411:$AO$411,0))</f>
        <v>#N/A</v>
      </c>
      <c r="G171" s="126">
        <v>27</v>
      </c>
      <c r="H171" s="37">
        <v>6</v>
      </c>
      <c r="I171" s="37" t="str">
        <f>INDEX(РАСКЛАДУШКА!$K$331:$AR$365,G171,MATCH(H$136,РАСКЛАДУШКА!$K$330:$AR$330,0))</f>
        <v>7Б</v>
      </c>
      <c r="J171" s="27" t="str">
        <f>INDEX(РАСКЛАДУШКА!$K$372:$AR$406,G171,MATCH(H$136,РАСКЛАДУШКА!$K$371:$AR$371,0))</f>
        <v>Английский язык</v>
      </c>
      <c r="K171" s="29" t="e">
        <f>INDEX(РАСКЛАДУШКА!$J$412:$AO$446,G171,MATCH(H$136,РАСКЛАДУШКА!$J$411:$AO$411,0))</f>
        <v>#N/A</v>
      </c>
      <c r="M171" s="126">
        <v>27</v>
      </c>
      <c r="N171" s="37">
        <v>6</v>
      </c>
      <c r="O171" s="37" t="str">
        <f>INDEX(РАСКЛАДУШКА!$K$331:$AR$365,M171,MATCH(N$136,РАСКЛАДУШКА!$K$330:$AR$330,0))</f>
        <v>7А</v>
      </c>
      <c r="P171" s="27" t="str">
        <f>INDEX(РАСКЛАДУШКА!$K$372:$AR$406,M171,MATCH(N$136,РАСКЛАДУШКА!$K$371:$AR$371,0))</f>
        <v>Английский язык</v>
      </c>
      <c r="Q171" s="29" t="e">
        <f>INDEX(РАСКЛАДУШКА!$J$412:$AO$446,M171,MATCH(N$136,РАСКЛАДУШКА!$J$411:$AO$411,0))</f>
        <v>#N/A</v>
      </c>
      <c r="R171"/>
      <c r="T171"/>
      <c r="V171"/>
      <c r="Z171"/>
      <c r="AB171"/>
      <c r="AF171"/>
      <c r="AH171"/>
    </row>
    <row r="172" spans="1:34" x14ac:dyDescent="0.25">
      <c r="A172" s="126">
        <v>28</v>
      </c>
      <c r="B172" s="37">
        <v>7</v>
      </c>
      <c r="C172" s="37" t="str">
        <f>INDEX(РАСКЛАДУШКА!$K$331:$AR$365,A172,MATCH(Руч!B$136,РАСКЛАДУШКА!$K$330:$AR$330,0))</f>
        <v/>
      </c>
      <c r="D172" s="27" t="str">
        <f>INDEX(РАСКЛАДУШКА!$K$372:$AR$406,A172,MATCH(Руч!B$136,РАСКЛАДУШКА!$K$371:$AR$371,0))</f>
        <v/>
      </c>
      <c r="E172" s="29" t="e">
        <f>INDEX(РАСКЛАДУШКА!$J$412:$AO$446,A172,MATCH(Руч!B$136,РАСКЛАДУШКА!$J$411:$AO$411,0))</f>
        <v>#N/A</v>
      </c>
      <c r="F172" s="134"/>
      <c r="G172" s="126">
        <v>28</v>
      </c>
      <c r="H172" s="37">
        <v>7</v>
      </c>
      <c r="I172" s="37" t="str">
        <f>INDEX(РАСКЛАДУШКА!$K$331:$AR$365,G172,MATCH(H$136,РАСКЛАДУШКА!$K$330:$AR$330,0))</f>
        <v/>
      </c>
      <c r="J172" s="27" t="str">
        <f>INDEX(РАСКЛАДУШКА!$K$372:$AR$406,G172,MATCH(H$136,РАСКЛАДУШКА!$K$371:$AR$371,0))</f>
        <v/>
      </c>
      <c r="K172" s="29" t="e">
        <f>INDEX(РАСКЛАДУШКА!$J$412:$AO$446,G172,MATCH(H$136,РАСКЛАДУШКА!$J$411:$AO$411,0))</f>
        <v>#N/A</v>
      </c>
      <c r="L172" s="134"/>
      <c r="M172" s="126">
        <v>28</v>
      </c>
      <c r="N172" s="37">
        <v>7</v>
      </c>
      <c r="O172" s="37" t="str">
        <f>INDEX(РАСКЛАДУШКА!$K$331:$AR$365,M172,MATCH(N$136,РАСКЛАДУШКА!$K$330:$AR$330,0))</f>
        <v/>
      </c>
      <c r="P172" s="27" t="str">
        <f>INDEX(РАСКЛАДУШКА!$K$372:$AR$406,M172,MATCH(N$136,РАСКЛАДУШКА!$K$371:$AR$371,0))</f>
        <v/>
      </c>
      <c r="Q172" s="29" t="e">
        <f>INDEX(РАСКЛАДУШКА!$J$412:$AO$446,M172,MATCH(N$136,РАСКЛАДУШКА!$J$411:$AO$411,0))</f>
        <v>#N/A</v>
      </c>
      <c r="R172"/>
      <c r="T172"/>
      <c r="V172"/>
      <c r="Z172"/>
      <c r="AB172"/>
      <c r="AF172"/>
      <c r="AH172"/>
    </row>
    <row r="173" spans="1:34" x14ac:dyDescent="0.25">
      <c r="A173" s="128"/>
      <c r="B173" s="2" t="s">
        <v>8</v>
      </c>
      <c r="C173" s="2"/>
      <c r="D173" s="2"/>
      <c r="E173" s="2"/>
      <c r="G173" s="128"/>
      <c r="H173" s="2" t="s">
        <v>8</v>
      </c>
      <c r="I173" s="2"/>
      <c r="J173" s="2"/>
      <c r="K173" s="2"/>
      <c r="M173" s="128"/>
      <c r="N173" s="2" t="s">
        <v>8</v>
      </c>
      <c r="O173" s="2"/>
      <c r="P173" s="2"/>
      <c r="Q173" s="2"/>
      <c r="R173"/>
      <c r="T173"/>
      <c r="V173"/>
      <c r="Z173"/>
      <c r="AB173"/>
      <c r="AF173"/>
      <c r="AH173"/>
    </row>
    <row r="174" spans="1:34" x14ac:dyDescent="0.25">
      <c r="A174" s="126">
        <v>29</v>
      </c>
      <c r="B174" s="37">
        <v>1</v>
      </c>
      <c r="C174" s="37" t="str">
        <f>INDEX(РАСКЛАДУШКА!$K$331:$AR$365,A174,MATCH(Руч!B$136,РАСКЛАДУШКА!$K$330:$AR$330,0))</f>
        <v/>
      </c>
      <c r="D174" s="27" t="str">
        <f>INDEX(РАСКЛАДУШКА!$K$372:$AR$406,A174,MATCH(Руч!B$136,РАСКЛАДУШКА!$K$371:$AR$371,0))</f>
        <v/>
      </c>
      <c r="E174" s="29" t="e">
        <f>INDEX(РАСКЛАДУШКА!$J$412:$AO$446,A174,MATCH(Руч!B$136,РАСКЛАДУШКА!$J$411:$AO$411,0))</f>
        <v>#N/A</v>
      </c>
      <c r="G174" s="126">
        <v>29</v>
      </c>
      <c r="H174" s="37">
        <v>1</v>
      </c>
      <c r="I174" s="37" t="str">
        <f>INDEX(РАСКЛАДУШКА!$K$331:$AR$365,G174,MATCH(H$136,РАСКЛАДУШКА!$K$330:$AR$330,0))</f>
        <v>8Б</v>
      </c>
      <c r="J174" s="27" t="str">
        <f>INDEX(РАСКЛАДУШКА!$K$372:$AR$406,G174,MATCH(H$136,РАСКЛАДУШКА!$K$371:$AR$371,0))</f>
        <v>Английский язык</v>
      </c>
      <c r="K174" s="29" t="e">
        <f>INDEX(РАСКЛАДУШКА!$J$412:$AO$446,G174,MATCH(H$136,РАСКЛАДУШКА!$J$411:$AO$411,0))</f>
        <v>#N/A</v>
      </c>
      <c r="M174" s="126">
        <v>29</v>
      </c>
      <c r="N174" s="37">
        <v>1</v>
      </c>
      <c r="O174" s="37" t="str">
        <f>INDEX(РАСКЛАДУШКА!$K$331:$AR$365,M174,MATCH(N$136,РАСКЛАДУШКА!$K$330:$AR$330,0))</f>
        <v/>
      </c>
      <c r="P174" s="27" t="str">
        <f>INDEX(РАСКЛАДУШКА!$K$372:$AR$406,M174,MATCH(N$136,РАСКЛАДУШКА!$K$371:$AR$371,0))</f>
        <v/>
      </c>
      <c r="Q174" s="29" t="e">
        <f>INDEX(РАСКЛАДУШКА!$J$412:$AO$446,M174,MATCH(N$136,РАСКЛАДУШКА!$J$411:$AO$411,0))</f>
        <v>#N/A</v>
      </c>
      <c r="R174"/>
      <c r="T174"/>
      <c r="V174"/>
      <c r="Z174"/>
      <c r="AB174"/>
      <c r="AF174"/>
      <c r="AH174"/>
    </row>
    <row r="175" spans="1:34" x14ac:dyDescent="0.25">
      <c r="A175" s="126">
        <v>30</v>
      </c>
      <c r="B175" s="37">
        <v>2</v>
      </c>
      <c r="C175" s="37" t="str">
        <f>INDEX(РАСКЛАДУШКА!$K$331:$AR$365,A175,MATCH(Руч!B$136,РАСКЛАДУШКА!$K$330:$AR$330,0))</f>
        <v>8Б</v>
      </c>
      <c r="D175" s="27" t="str">
        <f>INDEX(РАСКЛАДУШКА!$K$372:$AR$406,A175,MATCH(Руч!B$136,РАСКЛАДУШКА!$K$371:$AR$371,0))</f>
        <v>Английский язык</v>
      </c>
      <c r="E175" s="29" t="e">
        <f>INDEX(РАСКЛАДУШКА!$J$412:$AO$446,A175,MATCH(Руч!B$136,РАСКЛАДУШКА!$J$411:$AO$411,0))</f>
        <v>#N/A</v>
      </c>
      <c r="G175" s="126">
        <v>30</v>
      </c>
      <c r="H175" s="37">
        <v>2</v>
      </c>
      <c r="I175" s="37" t="str">
        <f>INDEX(РАСКЛАДУШКА!$K$331:$AR$365,G175,MATCH(H$136,РАСКЛАДУШКА!$K$330:$AR$330,0))</f>
        <v>11А</v>
      </c>
      <c r="J175" s="27" t="str">
        <f>INDEX(РАСКЛАДУШКА!$K$372:$AR$406,G175,MATCH(H$136,РАСКЛАДУШКА!$K$371:$AR$371,0))</f>
        <v>Английский язык</v>
      </c>
      <c r="K175" s="29" t="e">
        <f>INDEX(РАСКЛАДУШКА!$J$412:$AO$446,G175,MATCH(H$136,РАСКЛАДУШКА!$J$411:$AO$411,0))</f>
        <v>#N/A</v>
      </c>
      <c r="M175" s="126">
        <v>30</v>
      </c>
      <c r="N175" s="37">
        <v>2</v>
      </c>
      <c r="O175" s="37" t="str">
        <f>INDEX(РАСКЛАДУШКА!$K$331:$AR$365,M175,MATCH(N$136,РАСКЛАДУШКА!$K$330:$AR$330,0))</f>
        <v>8В</v>
      </c>
      <c r="P175" s="27" t="str">
        <f>INDEX(РАСКЛАДУШКА!$K$372:$AR$406,M175,MATCH(N$136,РАСКЛАДУШКА!$K$371:$AR$371,0))</f>
        <v>Английский язык</v>
      </c>
      <c r="Q175" s="29" t="e">
        <f>INDEX(РАСКЛАДУШКА!$J$412:$AO$446,M175,MATCH(N$136,РАСКЛАДУШКА!$J$411:$AO$411,0))</f>
        <v>#N/A</v>
      </c>
      <c r="R175"/>
      <c r="T175"/>
      <c r="V175"/>
      <c r="Z175"/>
      <c r="AB175"/>
      <c r="AF175"/>
      <c r="AH175"/>
    </row>
    <row r="176" spans="1:34" x14ac:dyDescent="0.25">
      <c r="A176" s="126">
        <v>31</v>
      </c>
      <c r="B176" s="37">
        <v>3</v>
      </c>
      <c r="C176" s="37" t="str">
        <f>INDEX(РАСКЛАДУШКА!$K$331:$AR$365,A176,MATCH(Руч!B$136,РАСКЛАДУШКА!$K$330:$AR$330,0))</f>
        <v/>
      </c>
      <c r="D176" s="27" t="str">
        <f>INDEX(РАСКЛАДУШКА!$K$372:$AR$406,A176,MATCH(Руч!B$136,РАСКЛАДУШКА!$K$371:$AR$371,0))</f>
        <v/>
      </c>
      <c r="E176" s="29" t="e">
        <f>INDEX(РАСКЛАДУШКА!$J$412:$AO$446,A176,MATCH(Руч!B$136,РАСКЛАДУШКА!$J$411:$AO$411,0))</f>
        <v>#N/A</v>
      </c>
      <c r="G176" s="126">
        <v>31</v>
      </c>
      <c r="H176" s="37">
        <v>3</v>
      </c>
      <c r="I176" s="37" t="str">
        <f>INDEX(РАСКЛАДУШКА!$K$331:$AR$365,G176,MATCH(H$136,РАСКЛАДУШКА!$K$330:$AR$330,0))</f>
        <v>9А</v>
      </c>
      <c r="J176" s="27" t="str">
        <f>INDEX(РАСКЛАДУШКА!$K$372:$AR$406,G176,MATCH(H$136,РАСКЛАДУШКА!$K$371:$AR$371,0))</f>
        <v>Английский язык</v>
      </c>
      <c r="K176" s="29" t="e">
        <f>INDEX(РАСКЛАДУШКА!$J$412:$AO$446,G176,MATCH(H$136,РАСКЛАДУШКА!$J$411:$AO$411,0))</f>
        <v>#N/A</v>
      </c>
      <c r="M176" s="126">
        <v>31</v>
      </c>
      <c r="N176" s="37">
        <v>3</v>
      </c>
      <c r="O176" s="37" t="str">
        <f>INDEX(РАСКЛАДУШКА!$K$331:$AR$365,M176,MATCH(N$136,РАСКЛАДУШКА!$K$330:$AR$330,0))</f>
        <v>9Б</v>
      </c>
      <c r="P176" s="27" t="str">
        <f>INDEX(РАСКЛАДУШКА!$K$372:$AR$406,M176,MATCH(N$136,РАСКЛАДУШКА!$K$371:$AR$371,0))</f>
        <v>Английский язык</v>
      </c>
      <c r="Q176" s="29" t="e">
        <f>INDEX(РАСКЛАДУШКА!$J$412:$AO$446,M176,MATCH(N$136,РАСКЛАДУШКА!$J$411:$AO$411,0))</f>
        <v>#N/A</v>
      </c>
      <c r="R176"/>
      <c r="T176"/>
      <c r="V176"/>
      <c r="Z176"/>
      <c r="AB176"/>
      <c r="AF176"/>
      <c r="AH176"/>
    </row>
    <row r="177" spans="1:209" x14ac:dyDescent="0.25">
      <c r="A177" s="126">
        <v>32</v>
      </c>
      <c r="B177" s="37">
        <v>4</v>
      </c>
      <c r="C177" s="37" t="str">
        <f>INDEX(РАСКЛАДУШКА!$K$331:$AR$365,A177,MATCH(Руч!B$136,РАСКЛАДУШКА!$K$330:$AR$330,0))</f>
        <v/>
      </c>
      <c r="D177" s="27" t="str">
        <f>INDEX(РАСКЛАДУШКА!$K$372:$AR$406,A177,MATCH(Руч!B$136,РАСКЛАДУШКА!$K$371:$AR$371,0))</f>
        <v/>
      </c>
      <c r="E177" s="29" t="e">
        <f>INDEX(РАСКЛАДУШКА!$J$412:$AO$446,A177,MATCH(Руч!B$136,РАСКЛАДУШКА!$J$411:$AO$411,0))</f>
        <v>#N/A</v>
      </c>
      <c r="G177" s="126">
        <v>32</v>
      </c>
      <c r="H177" s="37">
        <v>4</v>
      </c>
      <c r="I177" s="37" t="str">
        <f>INDEX(РАСКЛАДУШКА!$K$331:$AR$365,G177,MATCH(H$136,РАСКЛАДУШКА!$K$330:$AR$330,0))</f>
        <v>8А</v>
      </c>
      <c r="J177" s="27" t="str">
        <f>INDEX(РАСКЛАДУШКА!$K$372:$AR$406,G177,MATCH(H$136,РАСКЛАДУШКА!$K$371:$AR$371,0))</f>
        <v>Английский язык</v>
      </c>
      <c r="K177" s="29" t="e">
        <f>INDEX(РАСКЛАДУШКА!$J$412:$AO$446,G177,MATCH(H$136,РАСКЛАДУШКА!$J$411:$AO$411,0))</f>
        <v>#N/A</v>
      </c>
      <c r="M177" s="126">
        <v>32</v>
      </c>
      <c r="N177" s="37">
        <v>4</v>
      </c>
      <c r="O177" s="37" t="str">
        <f>INDEX(РАСКЛАДУШКА!$K$331:$AR$365,M177,MATCH(N$136,РАСКЛАДУШКА!$K$330:$AR$330,0))</f>
        <v>6Б</v>
      </c>
      <c r="P177" s="27" t="str">
        <f>INDEX(РАСКЛАДУШКА!$K$372:$AR$406,M177,MATCH(N$136,РАСКЛАДУШКА!$K$371:$AR$371,0))</f>
        <v>Английский язык</v>
      </c>
      <c r="Q177" s="29" t="e">
        <f>INDEX(РАСКЛАДУШКА!$J$412:$AO$446,M177,MATCH(N$136,РАСКЛАДУШКА!$J$411:$AO$411,0))</f>
        <v>#N/A</v>
      </c>
      <c r="R177"/>
      <c r="T177"/>
      <c r="V177"/>
      <c r="Z177"/>
      <c r="AB177"/>
      <c r="AF177"/>
      <c r="AH177"/>
    </row>
    <row r="178" spans="1:209" x14ac:dyDescent="0.25">
      <c r="A178" s="126">
        <v>33</v>
      </c>
      <c r="B178" s="37">
        <v>5</v>
      </c>
      <c r="C178" s="37" t="str">
        <f>INDEX(РАСКЛАДУШКА!$K$331:$AR$365,A178,MATCH(Руч!B$136,РАСКЛАДУШКА!$K$330:$AR$330,0))</f>
        <v>5Б</v>
      </c>
      <c r="D178" s="27" t="str">
        <f>INDEX(РАСКЛАДУШКА!$K$372:$AR$406,A178,MATCH(Руч!B$136,РАСКЛАДУШКА!$K$371:$AR$371,0))</f>
        <v>Английский язык</v>
      </c>
      <c r="E178" s="29" t="e">
        <f>INDEX(РАСКЛАДУШКА!$J$412:$AO$446,A178,MATCH(Руч!B$136,РАСКЛАДУШКА!$J$411:$AO$411,0))</f>
        <v>#N/A</v>
      </c>
      <c r="G178" s="126">
        <v>33</v>
      </c>
      <c r="H178" s="37">
        <v>5</v>
      </c>
      <c r="I178" s="37" t="str">
        <f>INDEX(РАСКЛАДУШКА!$K$331:$AR$365,G178,MATCH(H$136,РАСКЛАДУШКА!$K$330:$AR$330,0))</f>
        <v>5В</v>
      </c>
      <c r="J178" s="27" t="str">
        <f>INDEX(РАСКЛАДУШКА!$K$372:$AR$406,G178,MATCH(H$136,РАСКЛАДУШКА!$K$371:$AR$371,0))</f>
        <v>Английский язык</v>
      </c>
      <c r="K178" s="29" t="e">
        <f>INDEX(РАСКЛАДУШКА!$J$412:$AO$446,G178,MATCH(H$136,РАСКЛАДУШКА!$J$411:$AO$411,0))</f>
        <v>#N/A</v>
      </c>
      <c r="M178" s="126">
        <v>33</v>
      </c>
      <c r="N178" s="37">
        <v>5</v>
      </c>
      <c r="O178" s="37" t="str">
        <f>INDEX(РАСКЛАДУШКА!$K$331:$AR$365,M178,MATCH(N$136,РАСКЛАДУШКА!$K$330:$AR$330,0))</f>
        <v>5Б</v>
      </c>
      <c r="P178" s="27" t="str">
        <f>INDEX(РАСКЛАДУШКА!$K$372:$AR$406,M178,MATCH(N$136,РАСКЛАДУШКА!$K$371:$AR$371,0))</f>
        <v>Английский язык</v>
      </c>
      <c r="Q178" s="29" t="e">
        <f>INDEX(РАСКЛАДУШКА!$J$412:$AO$446,M178,MATCH(N$136,РАСКЛАДУШКА!$J$411:$AO$411,0))</f>
        <v>#N/A</v>
      </c>
      <c r="R178"/>
      <c r="T178"/>
      <c r="V178"/>
      <c r="Z178"/>
      <c r="AB178"/>
      <c r="AF178"/>
      <c r="AH178"/>
    </row>
    <row r="179" spans="1:209" x14ac:dyDescent="0.25">
      <c r="A179" s="126">
        <v>34</v>
      </c>
      <c r="B179" s="37">
        <v>6</v>
      </c>
      <c r="C179" s="37" t="str">
        <f>INDEX(РАСКЛАДУШКА!$K$331:$AR$365,A179,MATCH(Руч!B$136,РАСКЛАДУШКА!$K$330:$AR$330,0))</f>
        <v>6А</v>
      </c>
      <c r="D179" s="27" t="str">
        <f>INDEX(РАСКЛАДУШКА!$K$372:$AR$406,A179,MATCH(Руч!B$136,РАСКЛАДУШКА!$K$371:$AR$371,0))</f>
        <v>Английский язык</v>
      </c>
      <c r="E179" s="29" t="e">
        <f>INDEX(РАСКЛАДУШКА!$J$412:$AO$446,A179,MATCH(Руч!B$136,РАСКЛАДУШКА!$J$411:$AO$411,0))</f>
        <v>#N/A</v>
      </c>
      <c r="G179" s="126">
        <v>34</v>
      </c>
      <c r="H179" s="37">
        <v>6</v>
      </c>
      <c r="I179" s="37" t="str">
        <f>INDEX(РАСКЛАДУШКА!$K$331:$AR$365,G179,MATCH(H$136,РАСКЛАДУШКА!$K$330:$AR$330,0))</f>
        <v/>
      </c>
      <c r="J179" s="27" t="str">
        <f>INDEX(РАСКЛАДУШКА!$K$372:$AR$406,G179,MATCH(H$136,РАСКЛАДУШКА!$K$371:$AR$371,0))</f>
        <v/>
      </c>
      <c r="K179" s="29" t="e">
        <f>INDEX(РАСКЛАДУШКА!$J$412:$AO$446,G179,MATCH(H$136,РАСКЛАДУШКА!$J$411:$AO$411,0))</f>
        <v>#N/A</v>
      </c>
      <c r="M179" s="126">
        <v>34</v>
      </c>
      <c r="N179" s="37">
        <v>6</v>
      </c>
      <c r="O179" s="37" t="str">
        <f>INDEX(РАСКЛАДУШКА!$K$331:$AR$365,M179,MATCH(N$136,РАСКЛАДУШКА!$K$330:$AR$330,0))</f>
        <v/>
      </c>
      <c r="P179" s="27" t="str">
        <f>INDEX(РАСКЛАДУШКА!$K$372:$AR$406,M179,MATCH(N$136,РАСКЛАДУШКА!$K$371:$AR$371,0))</f>
        <v/>
      </c>
      <c r="Q179" s="29" t="e">
        <f>INDEX(РАСКЛАДУШКА!$J$412:$AO$446,M179,MATCH(N$136,РАСКЛАДУШКА!$J$411:$AO$411,0))</f>
        <v>#N/A</v>
      </c>
      <c r="R179"/>
      <c r="T179"/>
      <c r="V179"/>
      <c r="Z179"/>
      <c r="AB179"/>
      <c r="AF179"/>
      <c r="AH179"/>
    </row>
    <row r="180" spans="1:209" x14ac:dyDescent="0.25">
      <c r="A180" s="126">
        <v>35</v>
      </c>
      <c r="B180" s="37">
        <v>7</v>
      </c>
      <c r="C180" s="37" t="str">
        <f>INDEX(РАСКЛАДУШКА!$K$331:$AR$365,A180,MATCH(Руч!B$136,РАСКЛАДУШКА!$K$330:$AR$330,0))</f>
        <v/>
      </c>
      <c r="D180" s="27" t="str">
        <f>INDEX(РАСКЛАДУШКА!$K$372:$AR$406,A180,MATCH(Руч!B$136,РАСКЛАДУШКА!$K$371:$AR$371,0))</f>
        <v/>
      </c>
      <c r="E180" s="29" t="e">
        <f>INDEX(РАСКЛАДУШКА!$J$412:$AO$446,A180,MATCH(Руч!B$136,РАСКЛАДУШКА!$J$411:$AO$411,0))</f>
        <v>#N/A</v>
      </c>
      <c r="F180" s="134"/>
      <c r="G180" s="126">
        <v>35</v>
      </c>
      <c r="H180" s="37">
        <v>7</v>
      </c>
      <c r="I180" s="37" t="str">
        <f>INDEX(РАСКЛАДУШКА!$K$331:$AR$365,G180,MATCH(H$136,РАСКЛАДУШКА!$K$330:$AR$330,0))</f>
        <v/>
      </c>
      <c r="J180" s="27" t="str">
        <f>INDEX(РАСКЛАДУШКА!$K$372:$AR$406,G180,MATCH(H$136,РАСКЛАДУШКА!$K$371:$AR$371,0))</f>
        <v/>
      </c>
      <c r="K180" s="29" t="e">
        <f>INDEX(РАСКЛАДУШКА!$J$412:$AO$446,G180,MATCH(H$136,РАСКЛАДУШКА!$J$411:$AO$411,0))</f>
        <v>#N/A</v>
      </c>
      <c r="L180" s="134"/>
      <c r="M180" s="126">
        <v>35</v>
      </c>
      <c r="N180" s="37">
        <v>7</v>
      </c>
      <c r="O180" s="37" t="str">
        <f>INDEX(РАСКЛАДУШКА!$K$331:$AR$365,M180,MATCH(N$136,РАСКЛАДУШКА!$K$330:$AR$330,0))</f>
        <v/>
      </c>
      <c r="P180" s="27" t="str">
        <f>INDEX(РАСКЛАДУШКА!$K$372:$AR$406,M180,MATCH(N$136,РАСКЛАДУШКА!$K$371:$AR$371,0))</f>
        <v/>
      </c>
      <c r="Q180" s="29" t="e">
        <f>INDEX(РАСКЛАДУШКА!$J$412:$AO$446,M180,MATCH(N$136,РАСКЛАДУШКА!$J$411:$AO$411,0))</f>
        <v>#N/A</v>
      </c>
      <c r="R180"/>
      <c r="T180"/>
      <c r="V180"/>
      <c r="Z180"/>
      <c r="AB180"/>
      <c r="AF180"/>
      <c r="AH180"/>
    </row>
    <row r="181" spans="1:209" s="128" customFormat="1" x14ac:dyDescent="0.25">
      <c r="A181" s="126">
        <f>A136+3</f>
        <v>13</v>
      </c>
      <c r="B181" s="128" t="str">
        <f>INDEX(РАСКЛАДУШКА!$C$120:$C$153,A181)</f>
        <v>Дем</v>
      </c>
      <c r="C181" s="127" t="str">
        <f>INDEX(РАСКЛАДУШКА!$B$120:$B$153,A181)</f>
        <v>Дембя М.Э.</v>
      </c>
      <c r="G181" s="126">
        <f>G136+3</f>
        <v>14</v>
      </c>
      <c r="H181" s="128" t="str">
        <f>INDEX(РАСКЛАДУШКА!$C$120:$C$153,G181)</f>
        <v>Псы</v>
      </c>
      <c r="I181" s="127" t="str">
        <f>INDEX(РАСКЛАДУШКА!$B$120:$B$153,G181)</f>
        <v>Псыщаница Н.Н.</v>
      </c>
      <c r="M181" s="126">
        <f>M136+3</f>
        <v>15</v>
      </c>
      <c r="N181" s="128" t="str">
        <f>INDEX(РАСКЛАДУШКА!$C$120:$C$153,M181)</f>
        <v>Ярм</v>
      </c>
      <c r="O181" s="127" t="str">
        <f>INDEX(РАСКЛАДУШКА!$B$120:$B$153,M181)</f>
        <v>Ярмантович К.В.</v>
      </c>
      <c r="AK181" s="135"/>
      <c r="AM181" s="136"/>
      <c r="AQ181" s="135"/>
      <c r="AS181" s="136"/>
      <c r="AW181" s="135"/>
      <c r="AY181" s="136"/>
      <c r="BB181" s="135"/>
      <c r="BD181" s="136"/>
      <c r="BH181" s="135"/>
      <c r="BJ181" s="136"/>
      <c r="BN181" s="135"/>
      <c r="BP181" s="136"/>
      <c r="BS181" s="135"/>
      <c r="BU181" s="136"/>
      <c r="BY181" s="135"/>
      <c r="CA181" s="136"/>
      <c r="CE181" s="135"/>
      <c r="CG181" s="136"/>
      <c r="CJ181" s="135"/>
      <c r="CL181" s="136"/>
      <c r="CP181" s="135"/>
      <c r="CR181" s="136"/>
      <c r="CV181" s="135"/>
      <c r="CX181" s="136"/>
      <c r="DA181" s="135"/>
      <c r="DC181" s="136"/>
      <c r="DG181" s="135"/>
      <c r="DI181" s="136"/>
      <c r="DM181" s="135"/>
      <c r="DO181" s="136"/>
      <c r="DR181" s="135"/>
      <c r="DT181" s="136"/>
      <c r="DX181" s="135"/>
      <c r="DZ181" s="136"/>
      <c r="ED181" s="135"/>
      <c r="EF181" s="136"/>
      <c r="EI181" s="135"/>
      <c r="EK181" s="136"/>
      <c r="EO181" s="135"/>
      <c r="EQ181" s="136"/>
      <c r="EU181" s="135"/>
      <c r="EW181" s="136"/>
      <c r="EZ181" s="135"/>
      <c r="FB181" s="136"/>
      <c r="FF181" s="135"/>
      <c r="FH181" s="136"/>
      <c r="FL181" s="135"/>
      <c r="FN181" s="136"/>
      <c r="FQ181" s="135"/>
      <c r="FS181" s="136"/>
      <c r="FW181" s="135"/>
      <c r="FY181" s="136"/>
      <c r="GC181" s="135"/>
      <c r="GE181" s="136"/>
      <c r="GH181" s="135"/>
      <c r="GJ181" s="136"/>
      <c r="GN181" s="135"/>
      <c r="GP181" s="136"/>
      <c r="GT181" s="135"/>
      <c r="GV181" s="136"/>
      <c r="GY181" s="135"/>
      <c r="HA181" s="136"/>
    </row>
    <row r="182" spans="1:209" x14ac:dyDescent="0.25">
      <c r="A182" s="128"/>
      <c r="B182" s="129" t="str">
        <f>INDEX(РАСКЛАДУШКА!$B$120:$B$153,A181)</f>
        <v>Дембя М.Э.</v>
      </c>
      <c r="C182"/>
      <c r="E182"/>
      <c r="F182" s="130"/>
      <c r="G182" s="128"/>
      <c r="H182" s="129" t="str">
        <f>INDEX(РАСКЛАДУШКА!$B$120:$B$153,G181)</f>
        <v>Псыщаница Н.Н.</v>
      </c>
      <c r="I182"/>
      <c r="K182"/>
      <c r="L182" s="130"/>
      <c r="M182" s="128"/>
      <c r="N182" s="129" t="str">
        <f>INDEX(РАСКЛАДУШКА!$B$120:$B$153,M181)</f>
        <v>Ярмантович К.В.</v>
      </c>
      <c r="O182"/>
      <c r="Q182"/>
      <c r="R182"/>
      <c r="T182"/>
      <c r="V182"/>
      <c r="Z182"/>
      <c r="AB182"/>
      <c r="AF182"/>
      <c r="AH182"/>
    </row>
    <row r="183" spans="1:209" x14ac:dyDescent="0.25">
      <c r="A183" s="128"/>
      <c r="B183" s="130" t="str">
        <f>"(часы сетки: "&amp;INDEX(РАСКЛАДУШКА!$AE$120:$AE$153,A181)&amp;")"</f>
        <v>(часы сетки: 20)</v>
      </c>
      <c r="C183"/>
      <c r="E183"/>
      <c r="F183" s="130"/>
      <c r="G183" s="128"/>
      <c r="H183" s="130" t="str">
        <f>"(часы сетки: "&amp;INDEX(РАСКЛАДУШКА!$AE$120:$AE$153,G181)&amp;")"</f>
        <v>(часы сетки: 22)</v>
      </c>
      <c r="I183"/>
      <c r="K183"/>
      <c r="L183" s="130"/>
      <c r="M183" s="128"/>
      <c r="N183" s="130" t="str">
        <f>"(часы сетки: "&amp;INDEX(РАСКЛАДУШКА!$AE$120:$AE$153,M181)&amp;")"</f>
        <v>(часы сетки: 23)</v>
      </c>
      <c r="O183"/>
      <c r="Q183"/>
      <c r="R183"/>
      <c r="T183"/>
      <c r="V183"/>
      <c r="Z183"/>
      <c r="AB183"/>
      <c r="AF183"/>
      <c r="AH183"/>
    </row>
    <row r="184" spans="1:209" x14ac:dyDescent="0.25">
      <c r="A184" s="128"/>
      <c r="B184" s="131" t="str">
        <f>IF(INDEX(РАСКЛАДУШКА!$E$120:$E$153,A181)="","","Классный руководитель "&amp;INDEX(РАСКЛАДУШКА!$E$120:$E$153,A181)&amp;" класса")</f>
        <v>Классный руководитель 8В класса</v>
      </c>
      <c r="C184"/>
      <c r="E184"/>
      <c r="G184" s="128"/>
      <c r="H184" s="131" t="str">
        <f>IF(INDEX(РАСКЛАДУШКА!$E$120:$E$153,G181)="","","Классный руководитель "&amp;INDEX(РАСКЛАДУШКА!$E$120:$E$153,G181)&amp;" класса")</f>
        <v>Классный руководитель 7Б класса</v>
      </c>
      <c r="I184"/>
      <c r="K184"/>
      <c r="M184" s="128"/>
      <c r="N184" s="131" t="str">
        <f>IF(INDEX(РАСКЛАДУШКА!$E$120:$E$153,M181)="","","Классный руководитель "&amp;INDEX(РАСКЛАДУШКА!$E$120:$E$153,M181)&amp;" класса")</f>
        <v>Классный руководитель 6Б класса</v>
      </c>
      <c r="O184"/>
      <c r="Q184"/>
      <c r="R184"/>
      <c r="T184"/>
      <c r="V184"/>
      <c r="Z184"/>
      <c r="AB184"/>
      <c r="AF184"/>
      <c r="AH184"/>
    </row>
    <row r="185" spans="1:209" x14ac:dyDescent="0.25">
      <c r="A185" s="126"/>
      <c r="B185" s="132" t="s">
        <v>1</v>
      </c>
      <c r="C185" s="132" t="s">
        <v>147</v>
      </c>
      <c r="D185" s="132" t="s">
        <v>72</v>
      </c>
      <c r="E185" s="132" t="s">
        <v>256</v>
      </c>
      <c r="F185" s="134"/>
      <c r="G185" s="126"/>
      <c r="H185" s="132" t="s">
        <v>1</v>
      </c>
      <c r="I185" s="132" t="s">
        <v>147</v>
      </c>
      <c r="J185" s="132" t="s">
        <v>72</v>
      </c>
      <c r="K185" s="132" t="s">
        <v>256</v>
      </c>
      <c r="L185" s="134"/>
      <c r="M185" s="126"/>
      <c r="N185" s="132" t="s">
        <v>1</v>
      </c>
      <c r="O185" s="132" t="s">
        <v>147</v>
      </c>
      <c r="P185" s="132" t="s">
        <v>72</v>
      </c>
      <c r="Q185" s="132" t="s">
        <v>256</v>
      </c>
      <c r="R185"/>
      <c r="T185"/>
      <c r="V185"/>
      <c r="Z185"/>
      <c r="AB185"/>
      <c r="AF185"/>
      <c r="AH185"/>
    </row>
    <row r="186" spans="1:209" x14ac:dyDescent="0.25">
      <c r="B186" s="2" t="s">
        <v>4</v>
      </c>
      <c r="C186" s="2"/>
      <c r="D186" s="2"/>
      <c r="E186" s="2"/>
      <c r="H186" s="2" t="s">
        <v>4</v>
      </c>
      <c r="I186" s="2"/>
      <c r="J186" s="2"/>
      <c r="K186" s="2"/>
      <c r="N186" s="2" t="s">
        <v>4</v>
      </c>
      <c r="O186" s="2"/>
      <c r="P186" s="2"/>
      <c r="Q186" s="2"/>
      <c r="R186"/>
      <c r="T186"/>
      <c r="V186"/>
      <c r="Z186"/>
      <c r="AB186"/>
      <c r="AF186"/>
      <c r="AH186"/>
    </row>
    <row r="187" spans="1:209" x14ac:dyDescent="0.25">
      <c r="A187" s="126">
        <v>1</v>
      </c>
      <c r="B187" s="37">
        <v>1</v>
      </c>
      <c r="C187" s="37" t="str">
        <f>INDEX(РАСКЛАДУШКА!$K$331:$AR$365,A187,MATCH(Руч!B$181,РАСКЛАДУШКА!$K$330:$AR$330,0))</f>
        <v/>
      </c>
      <c r="D187" s="27" t="str">
        <f>INDEX(РАСКЛАДУШКА!$K$372:$AR$406,A187,MATCH(Руч!B$181,РАСКЛАДУШКА!$K$371:$AR$371,0))</f>
        <v/>
      </c>
      <c r="E187" s="29" t="e">
        <f>INDEX(РАСКЛАДУШКА!$J$412:$AO$446,A187,MATCH(Руч!B$181,РАСКЛАДУШКА!$J$411:$AO$411,0))</f>
        <v>#N/A</v>
      </c>
      <c r="G187" s="126">
        <v>1</v>
      </c>
      <c r="H187" s="37">
        <v>1</v>
      </c>
      <c r="I187" s="37" t="str">
        <f>INDEX(РАСКЛАДУШКА!$K$331:$AR$365,G187,MATCH(H$181,РАСКЛАДУШКА!$K$330:$AR$330,0))</f>
        <v>3В</v>
      </c>
      <c r="J187" s="27" t="str">
        <f>INDEX(РАСКЛАДУШКА!$K$372:$AR$406,G187,MATCH(H$181,РАСКЛАДУШКА!$K$371:$AR$371,0))</f>
        <v>Английский язык</v>
      </c>
      <c r="K187" s="29" t="e">
        <f>INDEX(РАСКЛАДУШКА!$J$412:$AO$446,G187,MATCH(H$181,РАСКЛАДУШКА!$J$411:$AO$411,0))</f>
        <v>#N/A</v>
      </c>
      <c r="M187" s="126">
        <v>1</v>
      </c>
      <c r="N187" s="37">
        <v>1</v>
      </c>
      <c r="O187" s="37" t="str">
        <f>INDEX(РАСКЛАДУШКА!$K$331:$AR$365,M187,MATCH(N$181,РАСКЛАДУШКА!$K$330:$AR$330,0))</f>
        <v/>
      </c>
      <c r="P187" s="27" t="str">
        <f>INDEX(РАСКЛАДУШКА!$K$372:$AR$406,M187,MATCH(N$181,РАСКЛАДУШКА!$K$371:$AR$371,0))</f>
        <v/>
      </c>
      <c r="Q187" s="29" t="e">
        <f>INDEX(РАСКЛАДУШКА!$J$412:$AO$446,M187,MATCH(N$181,РАСКЛАДУШКА!$J$411:$AO$411,0))</f>
        <v>#N/A</v>
      </c>
      <c r="R187"/>
      <c r="T187"/>
      <c r="V187"/>
      <c r="Z187"/>
      <c r="AB187"/>
      <c r="AF187"/>
      <c r="AH187"/>
    </row>
    <row r="188" spans="1:209" x14ac:dyDescent="0.25">
      <c r="A188" s="126">
        <v>2</v>
      </c>
      <c r="B188" s="37">
        <v>2</v>
      </c>
      <c r="C188" s="37" t="str">
        <f>INDEX(РАСКЛАДУШКА!$K$331:$AR$365,A188,MATCH(Руч!B$181,РАСКЛАДУШКА!$K$330:$AR$330,0))</f>
        <v>3Б</v>
      </c>
      <c r="D188" s="27" t="str">
        <f>INDEX(РАСКЛАДУШКА!$K$372:$AR$406,A188,MATCH(Руч!B$181,РАСКЛАДУШКА!$K$371:$AR$371,0))</f>
        <v>Английский язык</v>
      </c>
      <c r="E188" s="29" t="e">
        <f>INDEX(РАСКЛАДУШКА!$J$412:$AO$446,A188,MATCH(Руч!B$181,РАСКЛАДУШКА!$J$411:$AO$411,0))</f>
        <v>#N/A</v>
      </c>
      <c r="G188" s="126">
        <v>2</v>
      </c>
      <c r="H188" s="37">
        <v>2</v>
      </c>
      <c r="I188" s="37" t="str">
        <f>INDEX(РАСКЛАДУШКА!$K$331:$AR$365,G188,MATCH(H$181,РАСКЛАДУШКА!$K$330:$AR$330,0))</f>
        <v>3А</v>
      </c>
      <c r="J188" s="27" t="str">
        <f>INDEX(РАСКЛАДУШКА!$K$372:$AR$406,G188,MATCH(H$181,РАСКЛАДУШКА!$K$371:$AR$371,0))</f>
        <v>Английский язык</v>
      </c>
      <c r="K188" s="29" t="e">
        <f>INDEX(РАСКЛАДУШКА!$J$412:$AO$446,G188,MATCH(H$181,РАСКЛАДУШКА!$J$411:$AO$411,0))</f>
        <v>#N/A</v>
      </c>
      <c r="M188" s="126">
        <v>2</v>
      </c>
      <c r="N188" s="37">
        <v>2</v>
      </c>
      <c r="O188" s="37" t="str">
        <f>INDEX(РАСКЛАДУШКА!$K$331:$AR$365,M188,MATCH(N$181,РАСКЛАДУШКА!$K$330:$AR$330,0))</f>
        <v/>
      </c>
      <c r="P188" s="27" t="str">
        <f>INDEX(РАСКЛАДУШКА!$K$372:$AR$406,M188,MATCH(N$181,РАСКЛАДУШКА!$K$371:$AR$371,0))</f>
        <v/>
      </c>
      <c r="Q188" s="29" t="e">
        <f>INDEX(РАСКЛАДУШКА!$J$412:$AO$446,M188,MATCH(N$181,РАСКЛАДУШКА!$J$411:$AO$411,0))</f>
        <v>#N/A</v>
      </c>
      <c r="R188"/>
      <c r="T188"/>
      <c r="V188"/>
      <c r="Z188"/>
      <c r="AB188"/>
      <c r="AF188"/>
      <c r="AH188"/>
    </row>
    <row r="189" spans="1:209" x14ac:dyDescent="0.25">
      <c r="A189" s="126">
        <v>3</v>
      </c>
      <c r="B189" s="37">
        <v>3</v>
      </c>
      <c r="C189" s="37" t="str">
        <f>INDEX(РАСКЛАДУШКА!$K$331:$AR$365,A189,MATCH(Руч!B$181,РАСКЛАДУШКА!$K$330:$AR$330,0))</f>
        <v/>
      </c>
      <c r="D189" s="27" t="str">
        <f>INDEX(РАСКЛАДУШКА!$K$372:$AR$406,A189,MATCH(Руч!B$181,РАСКЛАДУШКА!$K$371:$AR$371,0))</f>
        <v/>
      </c>
      <c r="E189" s="29" t="e">
        <f>INDEX(РАСКЛАДУШКА!$J$412:$AO$446,A189,MATCH(Руч!B$181,РАСКЛАДУШКА!$J$411:$AO$411,0))</f>
        <v>#N/A</v>
      </c>
      <c r="G189" s="126">
        <v>3</v>
      </c>
      <c r="H189" s="37">
        <v>3</v>
      </c>
      <c r="I189" s="37" t="str">
        <f>INDEX(РАСКЛАДУШКА!$K$331:$AR$365,G189,MATCH(H$181,РАСКЛАДУШКА!$K$330:$AR$330,0))</f>
        <v>7Б</v>
      </c>
      <c r="J189" s="27" t="str">
        <f>INDEX(РАСКЛАДУШКА!$K$372:$AR$406,G189,MATCH(H$181,РАСКЛАДУШКА!$K$371:$AR$371,0))</f>
        <v>Английский язык</v>
      </c>
      <c r="K189" s="29" t="e">
        <f>INDEX(РАСКЛАДУШКА!$J$412:$AO$446,G189,MATCH(H$181,РАСКЛАДУШКА!$J$411:$AO$411,0))</f>
        <v>#N/A</v>
      </c>
      <c r="M189" s="126">
        <v>3</v>
      </c>
      <c r="N189" s="37">
        <v>3</v>
      </c>
      <c r="O189" s="37" t="str">
        <f>INDEX(РАСКЛАДУШКА!$K$331:$AR$365,M189,MATCH(N$181,РАСКЛАДУШКА!$K$330:$AR$330,0))</f>
        <v>7В</v>
      </c>
      <c r="P189" s="27" t="str">
        <f>INDEX(РАСКЛАДУШКА!$K$372:$AR$406,M189,MATCH(N$181,РАСКЛАДУШКА!$K$371:$AR$371,0))</f>
        <v>Английский язык</v>
      </c>
      <c r="Q189" s="29" t="e">
        <f>INDEX(РАСКЛАДУШКА!$J$412:$AO$446,M189,MATCH(N$181,РАСКЛАДУШКА!$J$411:$AO$411,0))</f>
        <v>#N/A</v>
      </c>
      <c r="R189"/>
      <c r="T189"/>
      <c r="V189"/>
      <c r="Z189"/>
      <c r="AB189"/>
      <c r="AF189"/>
      <c r="AH189"/>
    </row>
    <row r="190" spans="1:209" x14ac:dyDescent="0.25">
      <c r="A190" s="126">
        <v>4</v>
      </c>
      <c r="B190" s="37">
        <v>4</v>
      </c>
      <c r="C190" s="37" t="str">
        <f>INDEX(РАСКЛАДУШКА!$K$331:$AR$365,A190,MATCH(Руч!B$181,РАСКЛАДУШКА!$K$330:$AR$330,0))</f>
        <v>4Б</v>
      </c>
      <c r="D190" s="27" t="str">
        <f>INDEX(РАСКЛАДУШКА!$K$372:$AR$406,A190,MATCH(Руч!B$181,РАСКЛАДУШКА!$K$371:$AR$371,0))</f>
        <v>Английский язык</v>
      </c>
      <c r="E190" s="29" t="e">
        <f>INDEX(РАСКЛАДУШКА!$J$412:$AO$446,A190,MATCH(Руч!B$181,РАСКЛАДУШКА!$J$411:$AO$411,0))</f>
        <v>#N/A</v>
      </c>
      <c r="G190" s="126">
        <v>4</v>
      </c>
      <c r="H190" s="37">
        <v>4</v>
      </c>
      <c r="I190" s="37" t="str">
        <f>INDEX(РАСКЛАДУШКА!$K$331:$AR$365,G190,MATCH(H$181,РАСКЛАДУШКА!$K$330:$AR$330,0))</f>
        <v>4А</v>
      </c>
      <c r="J190" s="27" t="str">
        <f>INDEX(РАСКЛАДУШКА!$K$372:$AR$406,G190,MATCH(H$181,РАСКЛАДУШКА!$K$371:$AR$371,0))</f>
        <v>Английский язык</v>
      </c>
      <c r="K190" s="29" t="e">
        <f>INDEX(РАСКЛАДУШКА!$J$412:$AO$446,G190,MATCH(H$181,РАСКЛАДУШКА!$J$411:$AO$411,0))</f>
        <v>#N/A</v>
      </c>
      <c r="M190" s="126">
        <v>4</v>
      </c>
      <c r="N190" s="37">
        <v>4</v>
      </c>
      <c r="O190" s="37" t="str">
        <f>INDEX(РАСКЛАДУШКА!$K$331:$AR$365,M190,MATCH(N$181,РАСКЛАДУШКА!$K$330:$AR$330,0))</f>
        <v>4В</v>
      </c>
      <c r="P190" s="27" t="str">
        <f>INDEX(РАСКЛАДУШКА!$K$372:$AR$406,M190,MATCH(N$181,РАСКЛАДУШКА!$K$371:$AR$371,0))</f>
        <v>Английский язык</v>
      </c>
      <c r="Q190" s="29" t="e">
        <f>INDEX(РАСКЛАДУШКА!$J$412:$AO$446,M190,MATCH(N$181,РАСКЛАДУШКА!$J$411:$AO$411,0))</f>
        <v>#N/A</v>
      </c>
      <c r="R190"/>
      <c r="T190"/>
      <c r="V190"/>
      <c r="Z190"/>
      <c r="AB190"/>
      <c r="AF190"/>
      <c r="AH190"/>
    </row>
    <row r="191" spans="1:209" x14ac:dyDescent="0.25">
      <c r="A191" s="126">
        <v>5</v>
      </c>
      <c r="B191" s="37">
        <v>5</v>
      </c>
      <c r="C191" s="37" t="str">
        <f>INDEX(РАСКЛАДУШКА!$K$331:$AR$365,A191,MATCH(Руч!B$181,РАСКЛАДУШКА!$K$330:$AR$330,0))</f>
        <v>10Б</v>
      </c>
      <c r="D191" s="27" t="str">
        <f>INDEX(РАСКЛАДУШКА!$K$372:$AR$406,A191,MATCH(Руч!B$181,РАСКЛАДУШКА!$K$371:$AR$371,0))</f>
        <v>Английский язык</v>
      </c>
      <c r="E191" s="29" t="e">
        <f>INDEX(РАСКЛАДУШКА!$J$412:$AO$446,A191,MATCH(Руч!B$181,РАСКЛАДУШКА!$J$411:$AO$411,0))</f>
        <v>#N/A</v>
      </c>
      <c r="G191" s="126">
        <v>5</v>
      </c>
      <c r="H191" s="37">
        <v>5</v>
      </c>
      <c r="I191" s="37" t="str">
        <f>INDEX(РАСКЛАДУШКА!$K$331:$AR$365,G191,MATCH(H$181,РАСКЛАДУШКА!$K$330:$AR$330,0))</f>
        <v>10А</v>
      </c>
      <c r="J191" s="27" t="str">
        <f>INDEX(РАСКЛАДУШКА!$K$372:$AR$406,G191,MATCH(H$181,РАСКЛАДУШКА!$K$371:$AR$371,0))</f>
        <v>Английский язык</v>
      </c>
      <c r="K191" s="29" t="e">
        <f>INDEX(РАСКЛАДУШКА!$J$412:$AO$446,G191,MATCH(H$181,РАСКЛАДУШКА!$J$411:$AO$411,0))</f>
        <v>#N/A</v>
      </c>
      <c r="M191" s="126">
        <v>5</v>
      </c>
      <c r="N191" s="37">
        <v>5</v>
      </c>
      <c r="O191" s="37" t="str">
        <f>INDEX(РАСКЛАДУШКА!$K$331:$AR$365,M191,MATCH(N$181,РАСКЛАДУШКА!$K$330:$AR$330,0))</f>
        <v>10А</v>
      </c>
      <c r="P191" s="27" t="str">
        <f>INDEX(РАСКЛАДУШКА!$K$372:$AR$406,M191,MATCH(N$181,РАСКЛАДУШКА!$K$371:$AR$371,0))</f>
        <v>Английский язык</v>
      </c>
      <c r="Q191" s="29" t="e">
        <f>INDEX(РАСКЛАДУШКА!$J$412:$AO$446,M191,MATCH(N$181,РАСКЛАДУШКА!$J$411:$AO$411,0))</f>
        <v>#N/A</v>
      </c>
      <c r="R191"/>
      <c r="T191"/>
      <c r="V191"/>
      <c r="Z191"/>
      <c r="AB191"/>
      <c r="AF191"/>
      <c r="AH191"/>
    </row>
    <row r="192" spans="1:209" x14ac:dyDescent="0.25">
      <c r="A192" s="126">
        <v>6</v>
      </c>
      <c r="B192" s="37">
        <v>6</v>
      </c>
      <c r="C192" s="37" t="str">
        <f>INDEX(РАСКЛАДУШКА!$K$331:$AR$365,A192,MATCH(Руч!B$181,РАСКЛАДУШКА!$K$330:$AR$330,0))</f>
        <v>8Б</v>
      </c>
      <c r="D192" s="27" t="str">
        <f>INDEX(РАСКЛАДУШКА!$K$372:$AR$406,A192,MATCH(Руч!B$181,РАСКЛАДУШКА!$K$371:$AR$371,0))</f>
        <v>Английский язык</v>
      </c>
      <c r="E192" s="29" t="e">
        <f>INDEX(РАСКЛАДУШКА!$J$412:$AO$446,A192,MATCH(Руч!B$181,РАСКЛАДУШКА!$J$411:$AO$411,0))</f>
        <v>#N/A</v>
      </c>
      <c r="G192" s="126">
        <v>6</v>
      </c>
      <c r="H192" s="37">
        <v>6</v>
      </c>
      <c r="I192" s="37" t="str">
        <f>INDEX(РАСКЛАДУШКА!$K$331:$AR$365,G192,MATCH(H$181,РАСКЛАДУШКА!$K$330:$AR$330,0))</f>
        <v/>
      </c>
      <c r="J192" s="27" t="str">
        <f>INDEX(РАСКЛАДУШКА!$K$372:$AR$406,G192,MATCH(H$181,РАСКЛАДУШКА!$K$371:$AR$371,0))</f>
        <v/>
      </c>
      <c r="K192" s="29" t="e">
        <f>INDEX(РАСКЛАДУШКА!$J$412:$AO$446,G192,MATCH(H$181,РАСКЛАДУШКА!$J$411:$AO$411,0))</f>
        <v>#N/A</v>
      </c>
      <c r="M192" s="126">
        <v>6</v>
      </c>
      <c r="N192" s="37">
        <v>6</v>
      </c>
      <c r="O192" s="37" t="str">
        <f>INDEX(РАСКЛАДУШКА!$K$331:$AR$365,M192,MATCH(N$181,РАСКЛАДУШКА!$K$330:$AR$330,0))</f>
        <v>8В</v>
      </c>
      <c r="P192" s="27" t="str">
        <f>INDEX(РАСКЛАДУШКА!$K$372:$AR$406,M192,MATCH(N$181,РАСКЛАДУШКА!$K$371:$AR$371,0))</f>
        <v>Английский язык</v>
      </c>
      <c r="Q192" s="29" t="e">
        <f>INDEX(РАСКЛАДУШКА!$J$412:$AO$446,M192,MATCH(N$181,РАСКЛАДУШКА!$J$411:$AO$411,0))</f>
        <v>#N/A</v>
      </c>
      <c r="R192"/>
      <c r="T192"/>
      <c r="V192"/>
      <c r="Z192"/>
      <c r="AB192"/>
      <c r="AF192"/>
      <c r="AH192"/>
    </row>
    <row r="193" spans="1:34" x14ac:dyDescent="0.25">
      <c r="A193" s="126">
        <v>7</v>
      </c>
      <c r="B193" s="37">
        <v>7</v>
      </c>
      <c r="C193" s="37" t="str">
        <f>INDEX(РАСКЛАДУШКА!$K$331:$AR$365,A193,MATCH(Руч!B$181,РАСКЛАДУШКА!$K$330:$AR$330,0))</f>
        <v/>
      </c>
      <c r="D193" s="27" t="str">
        <f>INDEX(РАСКЛАДУШКА!$K$372:$AR$406,A193,MATCH(Руч!B$181,РАСКЛАДУШКА!$K$371:$AR$371,0))</f>
        <v/>
      </c>
      <c r="E193" s="29" t="e">
        <f>INDEX(РАСКЛАДУШКА!$J$412:$AO$446,A193,MATCH(Руч!B$181,РАСКЛАДУШКА!$J$411:$AO$411,0))</f>
        <v>#N/A</v>
      </c>
      <c r="F193" s="134"/>
      <c r="G193" s="126">
        <v>7</v>
      </c>
      <c r="H193" s="37">
        <v>7</v>
      </c>
      <c r="I193" s="37" t="str">
        <f>INDEX(РАСКЛАДУШКА!$K$331:$AR$365,G193,MATCH(H$181,РАСКЛАДУШКА!$K$330:$AR$330,0))</f>
        <v/>
      </c>
      <c r="J193" s="27" t="str">
        <f>INDEX(РАСКЛАДУШКА!$K$372:$AR$406,G193,MATCH(H$181,РАСКЛАДУШКА!$K$371:$AR$371,0))</f>
        <v/>
      </c>
      <c r="K193" s="29" t="e">
        <f>INDEX(РАСКЛАДУШКА!$J$412:$AO$446,G193,MATCH(H$181,РАСКЛАДУШКА!$J$411:$AO$411,0))</f>
        <v>#N/A</v>
      </c>
      <c r="L193" s="134"/>
      <c r="M193" s="126">
        <v>7</v>
      </c>
      <c r="N193" s="37">
        <v>7</v>
      </c>
      <c r="O193" s="37" t="str">
        <f>INDEX(РАСКЛАДУШКА!$K$331:$AR$365,M193,MATCH(N$181,РАСКЛАДУШКА!$K$330:$AR$330,0))</f>
        <v/>
      </c>
      <c r="P193" s="27" t="str">
        <f>INDEX(РАСКЛАДУШКА!$K$372:$AR$406,M193,MATCH(N$181,РАСКЛАДУШКА!$K$371:$AR$371,0))</f>
        <v/>
      </c>
      <c r="Q193" s="29" t="e">
        <f>INDEX(РАСКЛАДУШКА!$J$412:$AO$446,M193,MATCH(N$181,РАСКЛАДУШКА!$J$411:$AO$411,0))</f>
        <v>#N/A</v>
      </c>
      <c r="R193"/>
      <c r="T193"/>
      <c r="V193"/>
      <c r="Z193"/>
      <c r="AB193"/>
      <c r="AF193"/>
      <c r="AH193"/>
    </row>
    <row r="194" spans="1:34" x14ac:dyDescent="0.25">
      <c r="A194" s="128"/>
      <c r="B194" s="2" t="s">
        <v>5</v>
      </c>
      <c r="C194" s="2"/>
      <c r="D194" s="2"/>
      <c r="E194" s="2"/>
      <c r="G194" s="128"/>
      <c r="H194" s="2" t="s">
        <v>5</v>
      </c>
      <c r="I194" s="2"/>
      <c r="J194" s="2"/>
      <c r="K194" s="2"/>
      <c r="M194" s="128"/>
      <c r="N194" s="2" t="s">
        <v>5</v>
      </c>
      <c r="O194" s="2"/>
      <c r="P194" s="2"/>
      <c r="Q194" s="2"/>
      <c r="R194"/>
      <c r="T194"/>
      <c r="V194"/>
      <c r="Z194"/>
      <c r="AB194"/>
      <c r="AF194"/>
      <c r="AH194"/>
    </row>
    <row r="195" spans="1:34" x14ac:dyDescent="0.25">
      <c r="A195" s="126">
        <v>8</v>
      </c>
      <c r="B195" s="37">
        <v>1</v>
      </c>
      <c r="C195" s="37" t="str">
        <f>INDEX(РАСКЛАДУШКА!$K$331:$AR$365,A195,MATCH(Руч!B$181,РАСКЛАДУШКА!$K$330:$AR$330,0))</f>
        <v/>
      </c>
      <c r="D195" s="27" t="str">
        <f>INDEX(РАСКЛАДУШКА!$K$372:$AR$406,A195,MATCH(Руч!B$181,РАСКЛАДУШКА!$K$371:$AR$371,0))</f>
        <v/>
      </c>
      <c r="E195" s="29" t="e">
        <f>INDEX(РАСКЛАДУШКА!$J$412:$AO$446,A195,MATCH(Руч!B$181,РАСКЛАДУШКА!$J$411:$AO$411,0))</f>
        <v>#N/A</v>
      </c>
      <c r="G195" s="126">
        <v>8</v>
      </c>
      <c r="H195" s="37">
        <v>1</v>
      </c>
      <c r="I195" s="37" t="str">
        <f>INDEX(РАСКЛАДУШКА!$K$331:$AR$365,G195,MATCH(H$181,РАСКЛАДУШКА!$K$330:$AR$330,0))</f>
        <v/>
      </c>
      <c r="J195" s="27" t="str">
        <f>INDEX(РАСКЛАДУШКА!$K$372:$AR$406,G195,MATCH(H$181,РАСКЛАДУШКА!$K$371:$AR$371,0))</f>
        <v/>
      </c>
      <c r="K195" s="29" t="e">
        <f>INDEX(РАСКЛАДУШКА!$J$412:$AO$446,G195,MATCH(H$181,РАСКЛАДУШКА!$J$411:$AO$411,0))</f>
        <v>#N/A</v>
      </c>
      <c r="M195" s="126">
        <v>8</v>
      </c>
      <c r="N195" s="37">
        <v>1</v>
      </c>
      <c r="O195" s="37" t="str">
        <f>INDEX(РАСКЛАДУШКА!$K$331:$AR$365,M195,MATCH(N$181,РАСКЛАДУШКА!$K$330:$AR$330,0))</f>
        <v>6А</v>
      </c>
      <c r="P195" s="27" t="str">
        <f>INDEX(РАСКЛАДУШКА!$K$372:$AR$406,M195,MATCH(N$181,РАСКЛАДУШКА!$K$371:$AR$371,0))</f>
        <v>Английский язык</v>
      </c>
      <c r="Q195" s="29" t="e">
        <f>INDEX(РАСКЛАДУШКА!$J$412:$AO$446,M195,MATCH(N$181,РАСКЛАДУШКА!$J$411:$AO$411,0))</f>
        <v>#N/A</v>
      </c>
      <c r="R195"/>
      <c r="T195"/>
      <c r="V195"/>
      <c r="Z195"/>
      <c r="AB195"/>
      <c r="AF195"/>
      <c r="AH195"/>
    </row>
    <row r="196" spans="1:34" x14ac:dyDescent="0.25">
      <c r="A196" s="126">
        <v>9</v>
      </c>
      <c r="B196" s="37">
        <v>2</v>
      </c>
      <c r="C196" s="37" t="str">
        <f>INDEX(РАСКЛАДУШКА!$K$331:$AR$365,A196,MATCH(Руч!B$181,РАСКЛАДУШКА!$K$330:$AR$330,0))</f>
        <v>4Б</v>
      </c>
      <c r="D196" s="27" t="str">
        <f>INDEX(РАСКЛАДУШКА!$K$372:$AR$406,A196,MATCH(Руч!B$181,РАСКЛАДУШКА!$K$371:$AR$371,0))</f>
        <v>Английский язык</v>
      </c>
      <c r="E196" s="29" t="e">
        <f>INDEX(РАСКЛАДУШКА!$J$412:$AO$446,A196,MATCH(Руч!B$181,РАСКЛАДУШКА!$J$411:$AO$411,0))</f>
        <v>#N/A</v>
      </c>
      <c r="G196" s="126">
        <v>9</v>
      </c>
      <c r="H196" s="37">
        <v>2</v>
      </c>
      <c r="I196" s="37" t="str">
        <f>INDEX(РАСКЛАДУШКА!$K$331:$AR$365,G196,MATCH(H$181,РАСКЛАДУШКА!$K$330:$AR$330,0))</f>
        <v>4А</v>
      </c>
      <c r="J196" s="27" t="str">
        <f>INDEX(РАСКЛАДУШКА!$K$372:$AR$406,G196,MATCH(H$181,РАСКЛАДУШКА!$K$371:$AR$371,0))</f>
        <v>Английский язык</v>
      </c>
      <c r="K196" s="29" t="e">
        <f>INDEX(РАСКЛАДУШКА!$J$412:$AO$446,G196,MATCH(H$181,РАСКЛАДУШКА!$J$411:$AO$411,0))</f>
        <v>#N/A</v>
      </c>
      <c r="M196" s="126">
        <v>9</v>
      </c>
      <c r="N196" s="37">
        <v>2</v>
      </c>
      <c r="O196" s="37" t="str">
        <f>INDEX(РАСКЛАДУШКА!$K$331:$AR$365,M196,MATCH(N$181,РАСКЛАДУШКА!$K$330:$AR$330,0))</f>
        <v>4В</v>
      </c>
      <c r="P196" s="27" t="str">
        <f>INDEX(РАСКЛАДУШКА!$K$372:$AR$406,M196,MATCH(N$181,РАСКЛАДУШКА!$K$371:$AR$371,0))</f>
        <v>Английский язык</v>
      </c>
      <c r="Q196" s="29" t="e">
        <f>INDEX(РАСКЛАДУШКА!$J$412:$AO$446,M196,MATCH(N$181,РАСКЛАДУШКА!$J$411:$AO$411,0))</f>
        <v>#N/A</v>
      </c>
      <c r="R196"/>
      <c r="T196"/>
      <c r="V196"/>
      <c r="Z196"/>
      <c r="AB196"/>
      <c r="AF196"/>
      <c r="AH196"/>
    </row>
    <row r="197" spans="1:34" x14ac:dyDescent="0.25">
      <c r="A197" s="126">
        <v>10</v>
      </c>
      <c r="B197" s="37">
        <v>3</v>
      </c>
      <c r="C197" s="37" t="str">
        <f>INDEX(РАСКЛАДУШКА!$K$331:$AR$365,A197,MATCH(Руч!B$181,РАСКЛАДУШКА!$K$330:$AR$330,0))</f>
        <v>9А</v>
      </c>
      <c r="D197" s="27" t="str">
        <f>INDEX(РАСКЛАДУШКА!$K$372:$AR$406,A197,MATCH(Руч!B$181,РАСКЛАДУШКА!$K$371:$AR$371,0))</f>
        <v>Английский язык</v>
      </c>
      <c r="E197" s="29" t="e">
        <f>INDEX(РАСКЛАДУШКА!$J$412:$AO$446,A197,MATCH(Руч!B$181,РАСКЛАДУШКА!$J$411:$AO$411,0))</f>
        <v>#N/A</v>
      </c>
      <c r="G197" s="126">
        <v>10</v>
      </c>
      <c r="H197" s="37">
        <v>3</v>
      </c>
      <c r="I197" s="37" t="str">
        <f>INDEX(РАСКЛАДУШКА!$K$331:$AR$365,G197,MATCH(H$181,РАСКЛАДУШКА!$K$330:$AR$330,0))</f>
        <v>3В</v>
      </c>
      <c r="J197" s="27" t="str">
        <f>INDEX(РАСКЛАДУШКА!$K$372:$AR$406,G197,MATCH(H$181,РАСКЛАДУШКА!$K$371:$AR$371,0))</f>
        <v>Английский язык</v>
      </c>
      <c r="K197" s="29" t="e">
        <f>INDEX(РАСКЛАДУШКА!$J$412:$AO$446,G197,MATCH(H$181,РАСКЛАДУШКА!$J$411:$AO$411,0))</f>
        <v>#N/A</v>
      </c>
      <c r="M197" s="126">
        <v>10</v>
      </c>
      <c r="N197" s="37">
        <v>3</v>
      </c>
      <c r="O197" s="37" t="str">
        <f>INDEX(РАСКЛАДУШКА!$K$331:$AR$365,M197,MATCH(N$181,РАСКЛАДУШКА!$K$330:$AR$330,0))</f>
        <v>9Б</v>
      </c>
      <c r="P197" s="27" t="str">
        <f>INDEX(РАСКЛАДУШКА!$K$372:$AR$406,M197,MATCH(N$181,РАСКЛАДУШКА!$K$371:$AR$371,0))</f>
        <v>Английский язык</v>
      </c>
      <c r="Q197" s="29" t="e">
        <f>INDEX(РАСКЛАДУШКА!$J$412:$AO$446,M197,MATCH(N$181,РАСКЛАДУШКА!$J$411:$AO$411,0))</f>
        <v>#N/A</v>
      </c>
      <c r="R197"/>
      <c r="T197"/>
      <c r="V197"/>
      <c r="Z197"/>
      <c r="AB197"/>
      <c r="AF197"/>
      <c r="AH197"/>
    </row>
    <row r="198" spans="1:34" x14ac:dyDescent="0.25">
      <c r="A198" s="126">
        <v>11</v>
      </c>
      <c r="B198" s="37">
        <v>4</v>
      </c>
      <c r="C198" s="37" t="str">
        <f>INDEX(РАСКЛАДУШКА!$K$331:$AR$365,A198,MATCH(Руч!B$181,РАСКЛАДУШКА!$K$330:$AR$330,0))</f>
        <v>8Б</v>
      </c>
      <c r="D198" s="27" t="str">
        <f>INDEX(РАСКЛАДУШКА!$K$372:$AR$406,A198,MATCH(Руч!B$181,РАСКЛАДУШКА!$K$371:$AR$371,0))</f>
        <v>Английский язык</v>
      </c>
      <c r="E198" s="29" t="e">
        <f>INDEX(РАСКЛАДУШКА!$J$412:$AO$446,A198,MATCH(Руч!B$181,РАСКЛАДУШКА!$J$411:$AO$411,0))</f>
        <v>#N/A</v>
      </c>
      <c r="G198" s="126">
        <v>11</v>
      </c>
      <c r="H198" s="37">
        <v>4</v>
      </c>
      <c r="I198" s="37" t="str">
        <f>INDEX(РАСКЛАДУШКА!$K$331:$AR$365,G198,MATCH(H$181,РАСКЛАДУШКА!$K$330:$AR$330,0))</f>
        <v>9А</v>
      </c>
      <c r="J198" s="27" t="str">
        <f>INDEX(РАСКЛАДУШКА!$K$372:$AR$406,G198,MATCH(H$181,РАСКЛАДУШКА!$K$371:$AR$371,0))</f>
        <v>Английский язык</v>
      </c>
      <c r="K198" s="29" t="e">
        <f>INDEX(РАСКЛАДУШКА!$J$412:$AO$446,G198,MATCH(H$181,РАСКЛАДУШКА!$J$411:$AO$411,0))</f>
        <v>#N/A</v>
      </c>
      <c r="M198" s="126">
        <v>11</v>
      </c>
      <c r="N198" s="37">
        <v>4</v>
      </c>
      <c r="O198" s="37" t="str">
        <f>INDEX(РАСКЛАДУШКА!$K$331:$AR$365,M198,MATCH(N$181,РАСКЛАДУШКА!$K$330:$AR$330,0))</f>
        <v>8В</v>
      </c>
      <c r="P198" s="27" t="str">
        <f>INDEX(РАСКЛАДУШКА!$K$372:$AR$406,M198,MATCH(N$181,РАСКЛАДУШКА!$K$371:$AR$371,0))</f>
        <v>Английский язык</v>
      </c>
      <c r="Q198" s="29" t="e">
        <f>INDEX(РАСКЛАДУШКА!$J$412:$AO$446,M198,MATCH(N$181,РАСКЛАДУШКА!$J$411:$AO$411,0))</f>
        <v>#N/A</v>
      </c>
      <c r="R198"/>
      <c r="T198"/>
      <c r="V198"/>
      <c r="Z198"/>
      <c r="AB198"/>
      <c r="AF198"/>
      <c r="AH198"/>
    </row>
    <row r="199" spans="1:34" x14ac:dyDescent="0.25">
      <c r="A199" s="126">
        <v>12</v>
      </c>
      <c r="B199" s="37">
        <v>5</v>
      </c>
      <c r="C199" s="37" t="str">
        <f>INDEX(РАСКЛАДУШКА!$K$331:$AR$365,A199,MATCH(Руч!B$181,РАСКЛАДУШКА!$K$330:$AR$330,0))</f>
        <v>5В</v>
      </c>
      <c r="D199" s="27" t="str">
        <f>INDEX(РАСКЛАДУШКА!$K$372:$AR$406,A199,MATCH(Руч!B$181,РАСКЛАДУШКА!$K$371:$AR$371,0))</f>
        <v>Английский язык</v>
      </c>
      <c r="E199" s="29" t="e">
        <f>INDEX(РАСКЛАДУШКА!$J$412:$AO$446,A199,MATCH(Руч!B$181,РАСКЛАДУШКА!$J$411:$AO$411,0))</f>
        <v>#N/A</v>
      </c>
      <c r="G199" s="126">
        <v>12</v>
      </c>
      <c r="H199" s="37">
        <v>5</v>
      </c>
      <c r="I199" s="37" t="str">
        <f>INDEX(РАСКЛАДУШКА!$K$331:$AR$365,G199,MATCH(H$181,РАСКЛАДУШКА!$K$330:$AR$330,0))</f>
        <v>5А</v>
      </c>
      <c r="J199" s="27" t="str">
        <f>INDEX(РАСКЛАДУШКА!$K$372:$AR$406,G199,MATCH(H$181,РАСКЛАДУШКА!$K$371:$AR$371,0))</f>
        <v>Английский язык</v>
      </c>
      <c r="K199" s="29" t="e">
        <f>INDEX(РАСКЛАДУШКА!$J$412:$AO$446,G199,MATCH(H$181,РАСКЛАДУШКА!$J$411:$AO$411,0))</f>
        <v>#N/A</v>
      </c>
      <c r="M199" s="126">
        <v>12</v>
      </c>
      <c r="N199" s="37">
        <v>5</v>
      </c>
      <c r="O199" s="37" t="str">
        <f>INDEX(РАСКЛАДУШКА!$K$331:$AR$365,M199,MATCH(N$181,РАСКЛАДУШКА!$K$330:$AR$330,0))</f>
        <v>5А</v>
      </c>
      <c r="P199" s="27" t="str">
        <f>INDEX(РАСКЛАДУШКА!$K$372:$AR$406,M199,MATCH(N$181,РАСКЛАДУШКА!$K$371:$AR$371,0))</f>
        <v>Английский язык</v>
      </c>
      <c r="Q199" s="29" t="e">
        <f>INDEX(РАСКЛАДУШКА!$J$412:$AO$446,M199,MATCH(N$181,РАСКЛАДУШКА!$J$411:$AO$411,0))</f>
        <v>#N/A</v>
      </c>
      <c r="R199"/>
      <c r="T199"/>
      <c r="V199"/>
      <c r="Z199"/>
      <c r="AB199"/>
      <c r="AF199"/>
      <c r="AH199"/>
    </row>
    <row r="200" spans="1:34" x14ac:dyDescent="0.25">
      <c r="A200" s="126">
        <v>13</v>
      </c>
      <c r="B200" s="37">
        <v>6</v>
      </c>
      <c r="C200" s="37" t="str">
        <f>INDEX(РАСКЛАДУШКА!$K$331:$AR$365,A200,MATCH(Руч!B$181,РАСКЛАДУШКА!$K$330:$AR$330,0))</f>
        <v/>
      </c>
      <c r="D200" s="27" t="str">
        <f>INDEX(РАСКЛАДУШКА!$K$372:$AR$406,A200,MATCH(Руч!B$181,РАСКЛАДУШКА!$K$371:$AR$371,0))</f>
        <v/>
      </c>
      <c r="E200" s="29" t="e">
        <f>INDEX(РАСКЛАДУШКА!$J$412:$AO$446,A200,MATCH(Руч!B$181,РАСКЛАДУШКА!$J$411:$AO$411,0))</f>
        <v>#N/A</v>
      </c>
      <c r="G200" s="126">
        <v>13</v>
      </c>
      <c r="H200" s="37">
        <v>6</v>
      </c>
      <c r="I200" s="37" t="str">
        <f>INDEX(РАСКЛАДУШКА!$K$331:$AR$365,G200,MATCH(H$181,РАСКЛАДУШКА!$K$330:$AR$330,0))</f>
        <v>10А</v>
      </c>
      <c r="J200" s="27" t="str">
        <f>INDEX(РАСКЛАДУШКА!$K$372:$AR$406,G200,MATCH(H$181,РАСКЛАДУШКА!$K$371:$AR$371,0))</f>
        <v>Английский язык</v>
      </c>
      <c r="K200" s="29" t="e">
        <f>INDEX(РАСКЛАДУШКА!$J$412:$AO$446,G200,MATCH(H$181,РАСКЛАДУШКА!$J$411:$AO$411,0))</f>
        <v>#N/A</v>
      </c>
      <c r="M200" s="126">
        <v>13</v>
      </c>
      <c r="N200" s="37">
        <v>6</v>
      </c>
      <c r="O200" s="37" t="str">
        <f>INDEX(РАСКЛАДУШКА!$K$331:$AR$365,M200,MATCH(N$181,РАСКЛАДУШКА!$K$330:$AR$330,0))</f>
        <v/>
      </c>
      <c r="P200" s="27" t="str">
        <f>INDEX(РАСКЛАДУШКА!$K$372:$AR$406,M200,MATCH(N$181,РАСКЛАДУШКА!$K$371:$AR$371,0))</f>
        <v/>
      </c>
      <c r="Q200" s="29" t="e">
        <f>INDEX(РАСКЛАДУШКА!$J$412:$AO$446,M200,MATCH(N$181,РАСКЛАДУШКА!$J$411:$AO$411,0))</f>
        <v>#N/A</v>
      </c>
      <c r="R200"/>
      <c r="T200"/>
      <c r="V200"/>
      <c r="Z200"/>
      <c r="AB200"/>
      <c r="AF200"/>
      <c r="AH200"/>
    </row>
    <row r="201" spans="1:34" x14ac:dyDescent="0.25">
      <c r="A201" s="126">
        <v>14</v>
      </c>
      <c r="B201" s="37">
        <v>7</v>
      </c>
      <c r="C201" s="37" t="str">
        <f>INDEX(РАСКЛАДУШКА!$K$331:$AR$365,A201,MATCH(Руч!B$181,РАСКЛАДУШКА!$K$330:$AR$330,0))</f>
        <v/>
      </c>
      <c r="D201" s="27" t="str">
        <f>INDEX(РАСКЛАДУШКА!$K$372:$AR$406,A201,MATCH(Руч!B$181,РАСКЛАДУШКА!$K$371:$AR$371,0))</f>
        <v/>
      </c>
      <c r="E201" s="29" t="e">
        <f>INDEX(РАСКЛАДУШКА!$J$412:$AO$446,A201,MATCH(Руч!B$181,РАСКЛАДУШКА!$J$411:$AO$411,0))</f>
        <v>#N/A</v>
      </c>
      <c r="F201" s="134"/>
      <c r="G201" s="126">
        <v>14</v>
      </c>
      <c r="H201" s="37">
        <v>7</v>
      </c>
      <c r="I201" s="37" t="str">
        <f>INDEX(РАСКЛАДУШКА!$K$331:$AR$365,G201,MATCH(H$181,РАСКЛАДУШКА!$K$330:$AR$330,0))</f>
        <v/>
      </c>
      <c r="J201" s="27" t="str">
        <f>INDEX(РАСКЛАДУШКА!$K$372:$AR$406,G201,MATCH(H$181,РАСКЛАДУШКА!$K$371:$AR$371,0))</f>
        <v/>
      </c>
      <c r="K201" s="29" t="e">
        <f>INDEX(РАСКЛАДУШКА!$J$412:$AO$446,G201,MATCH(H$181,РАСКЛАДУШКА!$J$411:$AO$411,0))</f>
        <v>#N/A</v>
      </c>
      <c r="L201" s="134"/>
      <c r="M201" s="126">
        <v>14</v>
      </c>
      <c r="N201" s="37">
        <v>7</v>
      </c>
      <c r="O201" s="37" t="str">
        <f>INDEX(РАСКЛАДУШКА!$K$331:$AR$365,M201,MATCH(N$181,РАСКЛАДУШКА!$K$330:$AR$330,0))</f>
        <v/>
      </c>
      <c r="P201" s="27" t="str">
        <f>INDEX(РАСКЛАДУШКА!$K$372:$AR$406,M201,MATCH(N$181,РАСКЛАДУШКА!$K$371:$AR$371,0))</f>
        <v/>
      </c>
      <c r="Q201" s="29" t="e">
        <f>INDEX(РАСКЛАДУШКА!$J$412:$AO$446,M201,MATCH(N$181,РАСКЛАДУШКА!$J$411:$AO$411,0))</f>
        <v>#N/A</v>
      </c>
      <c r="R201"/>
      <c r="T201"/>
      <c r="V201"/>
      <c r="Z201"/>
      <c r="AB201"/>
      <c r="AF201"/>
      <c r="AH201"/>
    </row>
    <row r="202" spans="1:34" x14ac:dyDescent="0.25">
      <c r="A202" s="128"/>
      <c r="B202" s="2" t="s">
        <v>6</v>
      </c>
      <c r="C202" s="2"/>
      <c r="D202" s="2"/>
      <c r="E202" s="2"/>
      <c r="G202" s="128"/>
      <c r="H202" s="2" t="s">
        <v>6</v>
      </c>
      <c r="I202" s="2"/>
      <c r="J202" s="2"/>
      <c r="K202" s="2"/>
      <c r="M202" s="128"/>
      <c r="N202" s="2" t="s">
        <v>6</v>
      </c>
      <c r="O202" s="2"/>
      <c r="P202" s="2"/>
      <c r="Q202" s="2"/>
      <c r="R202"/>
      <c r="T202"/>
      <c r="V202"/>
      <c r="Z202"/>
      <c r="AB202"/>
      <c r="AF202"/>
      <c r="AH202"/>
    </row>
    <row r="203" spans="1:34" x14ac:dyDescent="0.25">
      <c r="A203" s="126">
        <v>15</v>
      </c>
      <c r="B203" s="37">
        <v>1</v>
      </c>
      <c r="C203" s="37" t="str">
        <f>INDEX(РАСКЛАДУШКА!$K$331:$AR$365,A203,MATCH(Руч!B$181,РАСКЛАДУШКА!$K$330:$AR$330,0))</f>
        <v/>
      </c>
      <c r="D203" s="27" t="str">
        <f>INDEX(РАСКЛАДУШКА!$K$372:$AR$406,A203,MATCH(Руч!B$181,РАСКЛАДУШКА!$K$371:$AR$371,0))</f>
        <v/>
      </c>
      <c r="E203" s="29" t="e">
        <f>INDEX(РАСКЛАДУШКА!$J$412:$AO$446,A203,MATCH(Руч!B$181,РАСКЛАДУШКА!$J$411:$AO$411,0))</f>
        <v>#N/A</v>
      </c>
      <c r="G203" s="126">
        <v>15</v>
      </c>
      <c r="H203" s="37">
        <v>1</v>
      </c>
      <c r="I203" s="37" t="str">
        <f>INDEX(РАСКЛАДУШКА!$K$331:$AR$365,G203,MATCH(H$181,РАСКЛАДУШКА!$K$330:$AR$330,0))</f>
        <v/>
      </c>
      <c r="J203" s="27" t="str">
        <f>INDEX(РАСКЛАДУШКА!$K$372:$AR$406,G203,MATCH(H$181,РАСКЛАДУШКА!$K$371:$AR$371,0))</f>
        <v/>
      </c>
      <c r="K203" s="29" t="e">
        <f>INDEX(РАСКЛАДУШКА!$J$412:$AO$446,G203,MATCH(H$181,РАСКЛАДУШКА!$J$411:$AO$411,0))</f>
        <v>#N/A</v>
      </c>
      <c r="M203" s="126">
        <v>15</v>
      </c>
      <c r="N203" s="37">
        <v>1</v>
      </c>
      <c r="O203" s="37" t="str">
        <f>INDEX(РАСКЛАДУШКА!$K$331:$AR$365,M203,MATCH(N$181,РАСКЛАДУШКА!$K$330:$AR$330,0))</f>
        <v/>
      </c>
      <c r="P203" s="27" t="str">
        <f>INDEX(РАСКЛАДУШКА!$K$372:$AR$406,M203,MATCH(N$181,РАСКЛАДУШКА!$K$371:$AR$371,0))</f>
        <v/>
      </c>
      <c r="Q203" s="29" t="e">
        <f>INDEX(РАСКЛАДУШКА!$J$412:$AO$446,M203,MATCH(N$181,РАСКЛАДУШКА!$J$411:$AO$411,0))</f>
        <v>#N/A</v>
      </c>
      <c r="R203"/>
      <c r="T203"/>
      <c r="V203"/>
      <c r="Z203"/>
      <c r="AB203"/>
      <c r="AF203"/>
      <c r="AH203"/>
    </row>
    <row r="204" spans="1:34" x14ac:dyDescent="0.25">
      <c r="A204" s="126">
        <v>16</v>
      </c>
      <c r="B204" s="37">
        <v>2</v>
      </c>
      <c r="C204" s="37" t="str">
        <f>INDEX(РАСКЛАДУШКА!$K$331:$AR$365,A204,MATCH(Руч!B$181,РАСКЛАДУШКА!$K$330:$AR$330,0))</f>
        <v>3Б</v>
      </c>
      <c r="D204" s="27" t="str">
        <f>INDEX(РАСКЛАДУШКА!$K$372:$AR$406,A204,MATCH(Руч!B$181,РАСКЛАДУШКА!$K$371:$AR$371,0))</f>
        <v>Английский язык</v>
      </c>
      <c r="E204" s="29" t="e">
        <f>INDEX(РАСКЛАДУШКА!$J$412:$AO$446,A204,MATCH(Руч!B$181,РАСКЛАДУШКА!$J$411:$AO$411,0))</f>
        <v>#N/A</v>
      </c>
      <c r="G204" s="126">
        <v>16</v>
      </c>
      <c r="H204" s="37">
        <v>2</v>
      </c>
      <c r="I204" s="37" t="str">
        <f>INDEX(РАСКЛАДУШКА!$K$331:$AR$365,G204,MATCH(H$181,РАСКЛАДУШКА!$K$330:$AR$330,0))</f>
        <v>3А</v>
      </c>
      <c r="J204" s="27" t="str">
        <f>INDEX(РАСКЛАДУШКА!$K$372:$AR$406,G204,MATCH(H$181,РАСКЛАДУШКА!$K$371:$AR$371,0))</f>
        <v>Английский язык</v>
      </c>
      <c r="K204" s="29" t="e">
        <f>INDEX(РАСКЛАДУШКА!$J$412:$AO$446,G204,MATCH(H$181,РАСКЛАДУШКА!$J$411:$AO$411,0))</f>
        <v>#N/A</v>
      </c>
      <c r="M204" s="126">
        <v>16</v>
      </c>
      <c r="N204" s="37">
        <v>2</v>
      </c>
      <c r="O204" s="37" t="str">
        <f>INDEX(РАСКЛАДУШКА!$K$331:$AR$365,M204,MATCH(N$181,РАСКЛАДУШКА!$K$330:$AR$330,0))</f>
        <v/>
      </c>
      <c r="P204" s="27" t="str">
        <f>INDEX(РАСКЛАДУШКА!$K$372:$AR$406,M204,MATCH(N$181,РАСКЛАДУШКА!$K$371:$AR$371,0))</f>
        <v/>
      </c>
      <c r="Q204" s="29" t="e">
        <f>INDEX(РАСКЛАДУШКА!$J$412:$AO$446,M204,MATCH(N$181,РАСКЛАДУШКА!$J$411:$AO$411,0))</f>
        <v>#N/A</v>
      </c>
      <c r="R204"/>
      <c r="T204"/>
      <c r="V204"/>
      <c r="Z204"/>
      <c r="AB204"/>
      <c r="AF204"/>
      <c r="AH204"/>
    </row>
    <row r="205" spans="1:34" x14ac:dyDescent="0.25">
      <c r="A205" s="126">
        <v>17</v>
      </c>
      <c r="B205" s="37">
        <v>3</v>
      </c>
      <c r="C205" s="37" t="str">
        <f>INDEX(РАСКЛАДУШКА!$K$331:$AR$365,A205,MATCH(Руч!B$181,РАСКЛАДУШКА!$K$330:$AR$330,0))</f>
        <v>6В</v>
      </c>
      <c r="D205" s="27" t="str">
        <f>INDEX(РАСКЛАДУШКА!$K$372:$AR$406,A205,MATCH(Руч!B$181,РАСКЛАДУШКА!$K$371:$AR$371,0))</f>
        <v>Английский язык</v>
      </c>
      <c r="E205" s="29" t="e">
        <f>INDEX(РАСКЛАДУШКА!$J$412:$AO$446,A205,MATCH(Руч!B$181,РАСКЛАДУШКА!$J$411:$AO$411,0))</f>
        <v>#N/A</v>
      </c>
      <c r="G205" s="126">
        <v>17</v>
      </c>
      <c r="H205" s="37">
        <v>3</v>
      </c>
      <c r="I205" s="37" t="str">
        <f>INDEX(РАСКЛАДУШКА!$K$331:$AR$365,G205,MATCH(H$181,РАСКЛАДУШКА!$K$330:$AR$330,0))</f>
        <v>7Б</v>
      </c>
      <c r="J205" s="27" t="str">
        <f>INDEX(РАСКЛАДУШКА!$K$372:$AR$406,G205,MATCH(H$181,РАСКЛАДУШКА!$K$371:$AR$371,0))</f>
        <v>Английский язык</v>
      </c>
      <c r="K205" s="29" t="e">
        <f>INDEX(РАСКЛАДУШКА!$J$412:$AO$446,G205,MATCH(H$181,РАСКЛАДУШКА!$J$411:$AO$411,0))</f>
        <v>#N/A</v>
      </c>
      <c r="M205" s="126">
        <v>17</v>
      </c>
      <c r="N205" s="37">
        <v>3</v>
      </c>
      <c r="O205" s="37" t="str">
        <f>INDEX(РАСКЛАДУШКА!$K$331:$AR$365,M205,MATCH(N$181,РАСКЛАДУШКА!$K$330:$AR$330,0))</f>
        <v>6Б</v>
      </c>
      <c r="P205" s="27" t="str">
        <f>INDEX(РАСКЛАДУШКА!$K$372:$AR$406,M205,MATCH(N$181,РАСКЛАДУШКА!$K$371:$AR$371,0))</f>
        <v>Английский язык</v>
      </c>
      <c r="Q205" s="29" t="e">
        <f>INDEX(РАСКЛАДУШКА!$J$412:$AO$446,M205,MATCH(N$181,РАСКЛАДУШКА!$J$411:$AO$411,0))</f>
        <v>#N/A</v>
      </c>
      <c r="R205"/>
      <c r="T205"/>
      <c r="V205"/>
      <c r="Z205"/>
      <c r="AB205"/>
      <c r="AF205"/>
      <c r="AH205"/>
    </row>
    <row r="206" spans="1:34" x14ac:dyDescent="0.25">
      <c r="A206" s="126">
        <v>18</v>
      </c>
      <c r="B206" s="37">
        <v>4</v>
      </c>
      <c r="C206" s="37" t="str">
        <f>INDEX(РАСКЛАДУШКА!$K$331:$AR$365,A206,MATCH(Руч!B$181,РАСКЛАДУШКА!$K$330:$AR$330,0))</f>
        <v/>
      </c>
      <c r="D206" s="27" t="str">
        <f>INDEX(РАСКЛАДУШКА!$K$372:$AR$406,A206,MATCH(Руч!B$181,РАСКЛАДУШКА!$K$371:$AR$371,0))</f>
        <v/>
      </c>
      <c r="E206" s="29" t="e">
        <f>INDEX(РАСКЛАДУШКА!$J$412:$AO$446,A206,MATCH(Руч!B$181,РАСКЛАДУШКА!$J$411:$AO$411,0))</f>
        <v>#N/A</v>
      </c>
      <c r="G206" s="126">
        <v>18</v>
      </c>
      <c r="H206" s="37">
        <v>4</v>
      </c>
      <c r="I206" s="37" t="str">
        <f>INDEX(РАСКЛАДУШКА!$K$331:$AR$365,G206,MATCH(H$181,РАСКЛАДУШКА!$K$330:$AR$330,0))</f>
        <v/>
      </c>
      <c r="J206" s="27" t="str">
        <f>INDEX(РАСКЛАДУШКА!$K$372:$AR$406,G206,MATCH(H$181,РАСКЛАДУШКА!$K$371:$AR$371,0))</f>
        <v/>
      </c>
      <c r="K206" s="29" t="e">
        <f>INDEX(РАСКЛАДУШКА!$J$412:$AO$446,G206,MATCH(H$181,РАСКЛАДУШКА!$J$411:$AO$411,0))</f>
        <v>#N/A</v>
      </c>
      <c r="M206" s="126">
        <v>18</v>
      </c>
      <c r="N206" s="37">
        <v>4</v>
      </c>
      <c r="O206" s="37" t="str">
        <f>INDEX(РАСКЛАДУШКА!$K$331:$AR$365,M206,MATCH(N$181,РАСКЛАДУШКА!$K$330:$AR$330,0))</f>
        <v>7В</v>
      </c>
      <c r="P206" s="27" t="str">
        <f>INDEX(РАСКЛАДУШКА!$K$372:$AR$406,M206,MATCH(N$181,РАСКЛАДУШКА!$K$371:$AR$371,0))</f>
        <v>Английский язык</v>
      </c>
      <c r="Q206" s="29" t="e">
        <f>INDEX(РАСКЛАДУШКА!$J$412:$AO$446,M206,MATCH(N$181,РАСКЛАДУШКА!$J$411:$AO$411,0))</f>
        <v>#N/A</v>
      </c>
      <c r="R206"/>
      <c r="T206"/>
      <c r="V206"/>
      <c r="Z206"/>
      <c r="AB206"/>
      <c r="AF206"/>
      <c r="AH206"/>
    </row>
    <row r="207" spans="1:34" x14ac:dyDescent="0.25">
      <c r="A207" s="126">
        <v>19</v>
      </c>
      <c r="B207" s="37">
        <v>5</v>
      </c>
      <c r="C207" s="37" t="str">
        <f>INDEX(РАСКЛАДУШКА!$K$331:$AR$365,A207,MATCH(Руч!B$181,РАСКЛАДУШКА!$K$330:$AR$330,0))</f>
        <v>10Б</v>
      </c>
      <c r="D207" s="27" t="str">
        <f>INDEX(РАСКЛАДУШКА!$K$372:$AR$406,A207,MATCH(Руч!B$181,РАСКЛАДУШКА!$K$371:$AR$371,0))</f>
        <v>Английский язык</v>
      </c>
      <c r="E207" s="29" t="e">
        <f>INDEX(РАСКЛАДУШКА!$J$412:$AO$446,A207,MATCH(Руч!B$181,РАСКЛАДУШКА!$J$411:$AO$411,0))</f>
        <v>#N/A</v>
      </c>
      <c r="G207" s="126">
        <v>19</v>
      </c>
      <c r="H207" s="37">
        <v>5</v>
      </c>
      <c r="I207" s="37" t="str">
        <f>INDEX(РАСКЛАДУШКА!$K$331:$AR$365,G207,MATCH(H$181,РАСКЛАДУШКА!$K$330:$AR$330,0))</f>
        <v>10А</v>
      </c>
      <c r="J207" s="27" t="str">
        <f>INDEX(РАСКЛАДУШКА!$K$372:$AR$406,G207,MATCH(H$181,РАСКЛАДУШКА!$K$371:$AR$371,0))</f>
        <v>Английский язык</v>
      </c>
      <c r="K207" s="29" t="e">
        <f>INDEX(РАСКЛАДУШКА!$J$412:$AO$446,G207,MATCH(H$181,РАСКЛАДУШКА!$J$411:$AO$411,0))</f>
        <v>#N/A</v>
      </c>
      <c r="M207" s="126">
        <v>19</v>
      </c>
      <c r="N207" s="37">
        <v>5</v>
      </c>
      <c r="O207" s="37" t="str">
        <f>INDEX(РАСКЛАДУШКА!$K$331:$AR$365,M207,MATCH(N$181,РАСКЛАДУШКА!$K$330:$AR$330,0))</f>
        <v>10А</v>
      </c>
      <c r="P207" s="27" t="str">
        <f>INDEX(РАСКЛАДУШКА!$K$372:$AR$406,M207,MATCH(N$181,РАСКЛАДУШКА!$K$371:$AR$371,0))</f>
        <v>Английский язык</v>
      </c>
      <c r="Q207" s="29" t="e">
        <f>INDEX(РАСКЛАДУШКА!$J$412:$AO$446,M207,MATCH(N$181,РАСКЛАДУШКА!$J$411:$AO$411,0))</f>
        <v>#N/A</v>
      </c>
      <c r="R207"/>
      <c r="T207"/>
      <c r="V207"/>
      <c r="Z207"/>
      <c r="AB207"/>
      <c r="AF207"/>
      <c r="AH207"/>
    </row>
    <row r="208" spans="1:34" x14ac:dyDescent="0.25">
      <c r="A208" s="126">
        <v>20</v>
      </c>
      <c r="B208" s="37">
        <v>6</v>
      </c>
      <c r="C208" s="37" t="str">
        <f>INDEX(РАСКЛАДУШКА!$K$331:$AR$365,A208,MATCH(Руч!B$181,РАСКЛАДУШКА!$K$330:$AR$330,0))</f>
        <v>9А</v>
      </c>
      <c r="D208" s="27" t="str">
        <f>INDEX(РАСКЛАДУШКА!$K$372:$AR$406,A208,MATCH(Руч!B$181,РАСКЛАДУШКА!$K$371:$AR$371,0))</f>
        <v>Английский язык</v>
      </c>
      <c r="E208" s="29" t="e">
        <f>INDEX(РАСКЛАДУШКА!$J$412:$AO$446,A208,MATCH(Руч!B$181,РАСКЛАДУШКА!$J$411:$AO$411,0))</f>
        <v>#N/A</v>
      </c>
      <c r="G208" s="126">
        <v>20</v>
      </c>
      <c r="H208" s="37">
        <v>6</v>
      </c>
      <c r="I208" s="37" t="str">
        <f>INDEX(РАСКЛАДУШКА!$K$331:$AR$365,G208,MATCH(H$181,РАСКЛАДУШКА!$K$330:$AR$330,0))</f>
        <v>9А</v>
      </c>
      <c r="J208" s="27" t="str">
        <f>INDEX(РАСКЛАДУШКА!$K$372:$AR$406,G208,MATCH(H$181,РАСКЛАДУШКА!$K$371:$AR$371,0))</f>
        <v>Английский язык</v>
      </c>
      <c r="K208" s="29" t="e">
        <f>INDEX(РАСКЛАДУШКА!$J$412:$AO$446,G208,MATCH(H$181,РАСКЛАДУШКА!$J$411:$AO$411,0))</f>
        <v>#N/A</v>
      </c>
      <c r="M208" s="126">
        <v>20</v>
      </c>
      <c r="N208" s="37">
        <v>6</v>
      </c>
      <c r="O208" s="37" t="str">
        <f>INDEX(РАСКЛАДУШКА!$K$331:$AR$365,M208,MATCH(N$181,РАСКЛАДУШКА!$K$330:$AR$330,0))</f>
        <v>9Б</v>
      </c>
      <c r="P208" s="27" t="str">
        <f>INDEX(РАСКЛАДУШКА!$K$372:$AR$406,M208,MATCH(N$181,РАСКЛАДУШКА!$K$371:$AR$371,0))</f>
        <v>Английский язык</v>
      </c>
      <c r="Q208" s="29" t="e">
        <f>INDEX(РАСКЛАДУШКА!$J$412:$AO$446,M208,MATCH(N$181,РАСКЛАДУШКА!$J$411:$AO$411,0))</f>
        <v>#N/A</v>
      </c>
      <c r="R208"/>
      <c r="T208"/>
      <c r="V208"/>
      <c r="Z208"/>
      <c r="AB208"/>
      <c r="AF208"/>
      <c r="AH208"/>
    </row>
    <row r="209" spans="1:34" x14ac:dyDescent="0.25">
      <c r="A209" s="126">
        <v>21</v>
      </c>
      <c r="B209" s="37">
        <v>7</v>
      </c>
      <c r="C209" s="37" t="str">
        <f>INDEX(РАСКЛАДУШКА!$K$331:$AR$365,A209,MATCH(Руч!B$181,РАСКЛАДУШКА!$K$330:$AR$330,0))</f>
        <v/>
      </c>
      <c r="D209" s="27" t="str">
        <f>INDEX(РАСКЛАДУШКА!$K$372:$AR$406,A209,MATCH(Руч!B$181,РАСКЛАДУШКА!$K$371:$AR$371,0))</f>
        <v/>
      </c>
      <c r="E209" s="29" t="e">
        <f>INDEX(РАСКЛАДУШКА!$J$412:$AO$446,A209,MATCH(Руч!B$181,РАСКЛАДУШКА!$J$411:$AO$411,0))</f>
        <v>#N/A</v>
      </c>
      <c r="F209" s="134"/>
      <c r="G209" s="126">
        <v>21</v>
      </c>
      <c r="H209" s="37">
        <v>7</v>
      </c>
      <c r="I209" s="37" t="str">
        <f>INDEX(РАСКЛАДУШКА!$K$331:$AR$365,G209,MATCH(H$181,РАСКЛАДУШКА!$K$330:$AR$330,0))</f>
        <v/>
      </c>
      <c r="J209" s="27" t="str">
        <f>INDEX(РАСКЛАДУШКА!$K$372:$AR$406,G209,MATCH(H$181,РАСКЛАДУШКА!$K$371:$AR$371,0))</f>
        <v/>
      </c>
      <c r="K209" s="29" t="e">
        <f>INDEX(РАСКЛАДУШКА!$J$412:$AO$446,G209,MATCH(H$181,РАСКЛАДУШКА!$J$411:$AO$411,0))</f>
        <v>#N/A</v>
      </c>
      <c r="L209" s="134"/>
      <c r="M209" s="126">
        <v>21</v>
      </c>
      <c r="N209" s="37">
        <v>7</v>
      </c>
      <c r="O209" s="37" t="str">
        <f>INDEX(РАСКЛАДУШКА!$K$331:$AR$365,M209,MATCH(N$181,РАСКЛАДУШКА!$K$330:$AR$330,0))</f>
        <v/>
      </c>
      <c r="P209" s="27" t="str">
        <f>INDEX(РАСКЛАДУШКА!$K$372:$AR$406,M209,MATCH(N$181,РАСКЛАДУШКА!$K$371:$AR$371,0))</f>
        <v/>
      </c>
      <c r="Q209" s="29" t="e">
        <f>INDEX(РАСКЛАДУШКА!$J$412:$AO$446,M209,MATCH(N$181,РАСКЛАДУШКА!$J$411:$AO$411,0))</f>
        <v>#N/A</v>
      </c>
      <c r="R209"/>
      <c r="T209"/>
      <c r="V209"/>
      <c r="Z209"/>
      <c r="AB209"/>
      <c r="AF209"/>
      <c r="AH209"/>
    </row>
    <row r="210" spans="1:34" x14ac:dyDescent="0.25">
      <c r="A210" s="128"/>
      <c r="B210" s="2" t="s">
        <v>7</v>
      </c>
      <c r="C210" s="2"/>
      <c r="D210" s="2"/>
      <c r="E210" s="2"/>
      <c r="G210" s="128"/>
      <c r="H210" s="2" t="s">
        <v>7</v>
      </c>
      <c r="I210" s="2"/>
      <c r="J210" s="2"/>
      <c r="K210" s="2"/>
      <c r="M210" s="128"/>
      <c r="N210" s="2" t="s">
        <v>7</v>
      </c>
      <c r="O210" s="2"/>
      <c r="P210" s="2"/>
      <c r="Q210" s="2"/>
      <c r="R210"/>
      <c r="T210"/>
      <c r="V210"/>
      <c r="Z210"/>
      <c r="AB210"/>
      <c r="AF210"/>
      <c r="AH210"/>
    </row>
    <row r="211" spans="1:34" x14ac:dyDescent="0.25">
      <c r="A211" s="126">
        <v>22</v>
      </c>
      <c r="B211" s="37">
        <v>1</v>
      </c>
      <c r="C211" s="37" t="str">
        <f>INDEX(РАСКЛАДУШКА!$K$331:$AR$365,A211,MATCH(Руч!B$181,РАСКЛАДУШКА!$K$330:$AR$330,0))</f>
        <v>3Б</v>
      </c>
      <c r="D211" s="27" t="str">
        <f>INDEX(РАСКЛАДУШКА!$K$372:$AR$406,A211,MATCH(Руч!B$181,РАСКЛАДУШКА!$K$371:$AR$371,0))</f>
        <v>Английский язык</v>
      </c>
      <c r="E211" s="29" t="e">
        <f>INDEX(РАСКЛАДУШКА!$J$412:$AO$446,A211,MATCH(Руч!B$181,РАСКЛАДУШКА!$J$411:$AO$411,0))</f>
        <v>#N/A</v>
      </c>
      <c r="G211" s="126">
        <v>22</v>
      </c>
      <c r="H211" s="37">
        <v>1</v>
      </c>
      <c r="I211" s="37" t="str">
        <f>INDEX(РАСКЛАДУШКА!$K$331:$AR$365,G211,MATCH(H$181,РАСКЛАДУШКА!$K$330:$AR$330,0))</f>
        <v>3А</v>
      </c>
      <c r="J211" s="27" t="str">
        <f>INDEX(РАСКЛАДУШКА!$K$372:$AR$406,G211,MATCH(H$181,РАСКЛАДУШКА!$K$371:$AR$371,0))</f>
        <v>Английский язык</v>
      </c>
      <c r="K211" s="29" t="e">
        <f>INDEX(РАСКЛАДУШКА!$J$412:$AO$446,G211,MATCH(H$181,РАСКЛАДУШКА!$J$411:$AO$411,0))</f>
        <v>#N/A</v>
      </c>
      <c r="M211" s="126">
        <v>22</v>
      </c>
      <c r="N211" s="37">
        <v>1</v>
      </c>
      <c r="O211" s="37" t="str">
        <f>INDEX(РАСКЛАДУШКА!$K$331:$AR$365,M211,MATCH(N$181,РАСКЛАДУШКА!$K$330:$AR$330,0))</f>
        <v>6Б</v>
      </c>
      <c r="P211" s="27" t="str">
        <f>INDEX(РАСКЛАДУШКА!$K$372:$AR$406,M211,MATCH(N$181,РАСКЛАДУШКА!$K$371:$AR$371,0))</f>
        <v>Английский язык</v>
      </c>
      <c r="Q211" s="29" t="e">
        <f>INDEX(РАСКЛАДУШКА!$J$412:$AO$446,M211,MATCH(N$181,РАСКЛАДУШКА!$J$411:$AO$411,0))</f>
        <v>#N/A</v>
      </c>
      <c r="R211"/>
      <c r="T211"/>
      <c r="V211"/>
      <c r="Z211"/>
      <c r="AB211"/>
      <c r="AF211"/>
      <c r="AH211"/>
    </row>
    <row r="212" spans="1:34" x14ac:dyDescent="0.25">
      <c r="A212" s="126">
        <v>23</v>
      </c>
      <c r="B212" s="37">
        <v>2</v>
      </c>
      <c r="C212" s="37" t="str">
        <f>INDEX(РАСКЛАДУШКА!$K$331:$AR$365,A212,MATCH(Руч!B$181,РАСКЛАДУШКА!$K$330:$AR$330,0))</f>
        <v>6В</v>
      </c>
      <c r="D212" s="27" t="str">
        <f>INDEX(РАСКЛАДУШКА!$K$372:$AR$406,A212,MATCH(Руч!B$181,РАСКЛАДУШКА!$K$371:$AR$371,0))</f>
        <v>Английский язык</v>
      </c>
      <c r="E212" s="29" t="e">
        <f>INDEX(РАСКЛАДУШКА!$J$412:$AO$446,A212,MATCH(Руч!B$181,РАСКЛАДУШКА!$J$411:$AO$411,0))</f>
        <v>#N/A</v>
      </c>
      <c r="G212" s="126">
        <v>23</v>
      </c>
      <c r="H212" s="37">
        <v>2</v>
      </c>
      <c r="I212" s="37" t="str">
        <f>INDEX(РАСКЛАДУШКА!$K$331:$AR$365,G212,MATCH(H$181,РАСКЛАДУШКА!$K$330:$AR$330,0))</f>
        <v>3В</v>
      </c>
      <c r="J212" s="27" t="str">
        <f>INDEX(РАСКЛАДУШКА!$K$372:$AR$406,G212,MATCH(H$181,РАСКЛАДУШКА!$K$371:$AR$371,0))</f>
        <v>Английский язык</v>
      </c>
      <c r="K212" s="29" t="e">
        <f>INDEX(РАСКЛАДУШКА!$J$412:$AO$446,G212,MATCH(H$181,РАСКЛАДУШКА!$J$411:$AO$411,0))</f>
        <v>#N/A</v>
      </c>
      <c r="M212" s="126">
        <v>23</v>
      </c>
      <c r="N212" s="37">
        <v>2</v>
      </c>
      <c r="O212" s="37" t="str">
        <f>INDEX(РАСКЛАДУШКА!$K$331:$AR$365,M212,MATCH(N$181,РАСКЛАДУШКА!$K$330:$AR$330,0))</f>
        <v/>
      </c>
      <c r="P212" s="27" t="str">
        <f>INDEX(РАСКЛАДУШКА!$K$372:$AR$406,M212,MATCH(N$181,РАСКЛАДУШКА!$K$371:$AR$371,0))</f>
        <v/>
      </c>
      <c r="Q212" s="29" t="e">
        <f>INDEX(РАСКЛАДУШКА!$J$412:$AO$446,M212,MATCH(N$181,РАСКЛАДУШКА!$J$411:$AO$411,0))</f>
        <v>#N/A</v>
      </c>
      <c r="R212"/>
      <c r="T212"/>
      <c r="V212"/>
      <c r="Z212"/>
      <c r="AB212"/>
      <c r="AF212"/>
      <c r="AH212"/>
    </row>
    <row r="213" spans="1:34" x14ac:dyDescent="0.25">
      <c r="A213" s="126">
        <v>24</v>
      </c>
      <c r="B213" s="37">
        <v>3</v>
      </c>
      <c r="C213" s="37" t="str">
        <f>INDEX(РАСКЛАДУШКА!$K$331:$AR$365,A213,MATCH(Руч!B$181,РАСКЛАДУШКА!$K$330:$AR$330,0))</f>
        <v>4Б</v>
      </c>
      <c r="D213" s="27" t="str">
        <f>INDEX(РАСКЛАДУШКА!$K$372:$AR$406,A213,MATCH(Руч!B$181,РАСКЛАДУШКА!$K$371:$AR$371,0))</f>
        <v>Английский язык</v>
      </c>
      <c r="E213" s="29" t="e">
        <f>INDEX(РАСКЛАДУШКА!$J$412:$AO$446,A213,MATCH(Руч!B$181,РАСКЛАДУШКА!$J$411:$AO$411,0))</f>
        <v>#N/A</v>
      </c>
      <c r="G213" s="126">
        <v>24</v>
      </c>
      <c r="H213" s="37">
        <v>3</v>
      </c>
      <c r="I213" s="37" t="str">
        <f>INDEX(РАСКЛАДУШКА!$K$331:$AR$365,G213,MATCH(H$181,РАСКЛАДУШКА!$K$330:$AR$330,0))</f>
        <v>4А</v>
      </c>
      <c r="J213" s="27" t="str">
        <f>INDEX(РАСКЛАДУШКА!$K$372:$AR$406,G213,MATCH(H$181,РАСКЛАДУШКА!$K$371:$AR$371,0))</f>
        <v>Английский язык</v>
      </c>
      <c r="K213" s="29" t="e">
        <f>INDEX(РАСКЛАДУШКА!$J$412:$AO$446,G213,MATCH(H$181,РАСКЛАДУШКА!$J$411:$AO$411,0))</f>
        <v>#N/A</v>
      </c>
      <c r="M213" s="126">
        <v>24</v>
      </c>
      <c r="N213" s="37">
        <v>3</v>
      </c>
      <c r="O213" s="37" t="str">
        <f>INDEX(РАСКЛАДУШКА!$K$331:$AR$365,M213,MATCH(N$181,РАСКЛАДУШКА!$K$330:$AR$330,0))</f>
        <v>4В</v>
      </c>
      <c r="P213" s="27" t="str">
        <f>INDEX(РАСКЛАДУШКА!$K$372:$AR$406,M213,MATCH(N$181,РАСКЛАДУШКА!$K$371:$AR$371,0))</f>
        <v>Английский язык</v>
      </c>
      <c r="Q213" s="29" t="e">
        <f>INDEX(РАСКЛАДУШКА!$J$412:$AO$446,M213,MATCH(N$181,РАСКЛАДУШКА!$J$411:$AO$411,0))</f>
        <v>#N/A</v>
      </c>
      <c r="R213"/>
      <c r="T213"/>
      <c r="V213"/>
      <c r="Z213"/>
      <c r="AB213"/>
      <c r="AF213"/>
      <c r="AH213"/>
    </row>
    <row r="214" spans="1:34" x14ac:dyDescent="0.25">
      <c r="A214" s="126">
        <v>25</v>
      </c>
      <c r="B214" s="37">
        <v>4</v>
      </c>
      <c r="C214" s="37" t="str">
        <f>INDEX(РАСКЛАДУШКА!$K$331:$AR$365,A214,MATCH(Руч!B$181,РАСКЛАДУШКА!$K$330:$AR$330,0))</f>
        <v>5В</v>
      </c>
      <c r="D214" s="27" t="str">
        <f>INDEX(РАСКЛАДУШКА!$K$372:$AR$406,A214,MATCH(Руч!B$181,РАСКЛАДУШКА!$K$371:$AR$371,0))</f>
        <v>Английский язык</v>
      </c>
      <c r="E214" s="29" t="e">
        <f>INDEX(РАСКЛАДУШКА!$J$412:$AO$446,A214,MATCH(Руч!B$181,РАСКЛАДУШКА!$J$411:$AO$411,0))</f>
        <v>#N/A</v>
      </c>
      <c r="G214" s="126">
        <v>25</v>
      </c>
      <c r="H214" s="37">
        <v>4</v>
      </c>
      <c r="I214" s="37" t="str">
        <f>INDEX(РАСКЛАДУШКА!$K$331:$AR$365,G214,MATCH(H$181,РАСКЛАДУШКА!$K$330:$AR$330,0))</f>
        <v>5А</v>
      </c>
      <c r="J214" s="27" t="str">
        <f>INDEX(РАСКЛАДУШКА!$K$372:$AR$406,G214,MATCH(H$181,РАСКЛАДУШКА!$K$371:$AR$371,0))</f>
        <v>Английский язык</v>
      </c>
      <c r="K214" s="29" t="e">
        <f>INDEX(РАСКЛАДУШКА!$J$412:$AO$446,G214,MATCH(H$181,РАСКЛАДУШКА!$J$411:$AO$411,0))</f>
        <v>#N/A</v>
      </c>
      <c r="M214" s="126">
        <v>25</v>
      </c>
      <c r="N214" s="37">
        <v>4</v>
      </c>
      <c r="O214" s="37" t="str">
        <f>INDEX(РАСКЛАДУШКА!$K$331:$AR$365,M214,MATCH(N$181,РАСКЛАДУШКА!$K$330:$AR$330,0))</f>
        <v>5А</v>
      </c>
      <c r="P214" s="27" t="str">
        <f>INDEX(РАСКЛАДУШКА!$K$372:$AR$406,M214,MATCH(N$181,РАСКЛАДУШКА!$K$371:$AR$371,0))</f>
        <v>Английский язык</v>
      </c>
      <c r="Q214" s="29" t="e">
        <f>INDEX(РАСКЛАДУШКА!$J$412:$AO$446,M214,MATCH(N$181,РАСКЛАДУШКА!$J$411:$AO$411,0))</f>
        <v>#N/A</v>
      </c>
      <c r="R214"/>
      <c r="T214"/>
      <c r="V214"/>
      <c r="Z214"/>
      <c r="AB214"/>
      <c r="AF214"/>
      <c r="AH214"/>
    </row>
    <row r="215" spans="1:34" x14ac:dyDescent="0.25">
      <c r="A215" s="126">
        <v>26</v>
      </c>
      <c r="B215" s="37">
        <v>5</v>
      </c>
      <c r="C215" s="37" t="str">
        <f>INDEX(РАСКЛАДУШКА!$K$331:$AR$365,A215,MATCH(Руч!B$181,РАСКЛАДУШКА!$K$330:$AR$330,0))</f>
        <v/>
      </c>
      <c r="D215" s="27" t="str">
        <f>INDEX(РАСКЛАДУШКА!$K$372:$AR$406,A215,MATCH(Руч!B$181,РАСКЛАДУШКА!$K$371:$AR$371,0))</f>
        <v/>
      </c>
      <c r="E215" s="29" t="e">
        <f>INDEX(РАСКЛАДУШКА!$J$412:$AO$446,A215,MATCH(Руч!B$181,РАСКЛАДУШКА!$J$411:$AO$411,0))</f>
        <v>#N/A</v>
      </c>
      <c r="G215" s="126">
        <v>26</v>
      </c>
      <c r="H215" s="37">
        <v>5</v>
      </c>
      <c r="I215" s="37" t="str">
        <f>INDEX(РАСКЛАДУШКА!$K$331:$AR$365,G215,MATCH(H$181,РАСКЛАДУШКА!$K$330:$AR$330,0))</f>
        <v>10А</v>
      </c>
      <c r="J215" s="27" t="str">
        <f>INDEX(РАСКЛАДУШКА!$K$372:$AR$406,G215,MATCH(H$181,РАСКЛАДУШКА!$K$371:$AR$371,0))</f>
        <v>Английский язык</v>
      </c>
      <c r="K215" s="29" t="e">
        <f>INDEX(РАСКЛАДУШКА!$J$412:$AO$446,G215,MATCH(H$181,РАСКЛАДУШКА!$J$411:$AO$411,0))</f>
        <v>#N/A</v>
      </c>
      <c r="M215" s="126">
        <v>26</v>
      </c>
      <c r="N215" s="37">
        <v>5</v>
      </c>
      <c r="O215" s="37" t="str">
        <f>INDEX(РАСКЛАДУШКА!$K$331:$AR$365,M215,MATCH(N$181,РАСКЛАДУШКА!$K$330:$AR$330,0))</f>
        <v>6А</v>
      </c>
      <c r="P215" s="27" t="str">
        <f>INDEX(РАСКЛАДУШКА!$K$372:$AR$406,M215,MATCH(N$181,РАСКЛАДУШКА!$K$371:$AR$371,0))</f>
        <v>Английский язык</v>
      </c>
      <c r="Q215" s="29" t="e">
        <f>INDEX(РАСКЛАДУШКА!$J$412:$AO$446,M215,MATCH(N$181,РАСКЛАДУШКА!$J$411:$AO$411,0))</f>
        <v>#N/A</v>
      </c>
      <c r="R215"/>
      <c r="T215"/>
      <c r="V215"/>
      <c r="Z215"/>
      <c r="AB215"/>
      <c r="AF215"/>
      <c r="AH215"/>
    </row>
    <row r="216" spans="1:34" x14ac:dyDescent="0.25">
      <c r="A216" s="126">
        <v>27</v>
      </c>
      <c r="B216" s="37">
        <v>6</v>
      </c>
      <c r="C216" s="37" t="str">
        <f>INDEX(РАСКЛАДУШКА!$K$331:$AR$365,A216,MATCH(Руч!B$181,РАСКЛАДУШКА!$K$330:$AR$330,0))</f>
        <v/>
      </c>
      <c r="D216" s="27" t="str">
        <f>INDEX(РАСКЛАДУШКА!$K$372:$AR$406,A216,MATCH(Руч!B$181,РАСКЛАДУШКА!$K$371:$AR$371,0))</f>
        <v/>
      </c>
      <c r="E216" s="29" t="e">
        <f>INDEX(РАСКЛАДУШКА!$J$412:$AO$446,A216,MATCH(Руч!B$181,РАСКЛАДУШКА!$J$411:$AO$411,0))</f>
        <v>#N/A</v>
      </c>
      <c r="G216" s="126">
        <v>27</v>
      </c>
      <c r="H216" s="37">
        <v>6</v>
      </c>
      <c r="I216" s="37" t="str">
        <f>INDEX(РАСКЛАДУШКА!$K$331:$AR$365,G216,MATCH(H$181,РАСКЛАДУШКА!$K$330:$AR$330,0))</f>
        <v>7Б</v>
      </c>
      <c r="J216" s="27" t="str">
        <f>INDEX(РАСКЛАДУШКА!$K$372:$AR$406,G216,MATCH(H$181,РАСКЛАДУШКА!$K$371:$AR$371,0))</f>
        <v>Английский язык</v>
      </c>
      <c r="K216" s="29" t="e">
        <f>INDEX(РАСКЛАДУШКА!$J$412:$AO$446,G216,MATCH(H$181,РАСКЛАДУШКА!$J$411:$AO$411,0))</f>
        <v>#N/A</v>
      </c>
      <c r="M216" s="126">
        <v>27</v>
      </c>
      <c r="N216" s="37">
        <v>6</v>
      </c>
      <c r="O216" s="37" t="str">
        <f>INDEX(РАСКЛАДУШКА!$K$331:$AR$365,M216,MATCH(N$181,РАСКЛАДУШКА!$K$330:$AR$330,0))</f>
        <v>7В</v>
      </c>
      <c r="P216" s="27" t="str">
        <f>INDEX(РАСКЛАДУШКА!$K$372:$AR$406,M216,MATCH(N$181,РАСКЛАДУШКА!$K$371:$AR$371,0))</f>
        <v>Английский язык</v>
      </c>
      <c r="Q216" s="29" t="e">
        <f>INDEX(РАСКЛАДУШКА!$J$412:$AO$446,M216,MATCH(N$181,РАСКЛАДУШКА!$J$411:$AO$411,0))</f>
        <v>#N/A</v>
      </c>
      <c r="R216"/>
      <c r="T216"/>
      <c r="V216"/>
      <c r="Z216"/>
      <c r="AB216"/>
      <c r="AF216"/>
      <c r="AH216"/>
    </row>
    <row r="217" spans="1:34" x14ac:dyDescent="0.25">
      <c r="A217" s="126">
        <v>28</v>
      </c>
      <c r="B217" s="37">
        <v>7</v>
      </c>
      <c r="C217" s="37" t="str">
        <f>INDEX(РАСКЛАДУШКА!$K$331:$AR$365,A217,MATCH(Руч!B$181,РАСКЛАДУШКА!$K$330:$AR$330,0))</f>
        <v/>
      </c>
      <c r="D217" s="27" t="str">
        <f>INDEX(РАСКЛАДУШКА!$K$372:$AR$406,A217,MATCH(Руч!B$181,РАСКЛАДУШКА!$K$371:$AR$371,0))</f>
        <v/>
      </c>
      <c r="E217" s="29" t="e">
        <f>INDEX(РАСКЛАДУШКА!$J$412:$AO$446,A217,MATCH(Руч!B$181,РАСКЛАДУШКА!$J$411:$AO$411,0))</f>
        <v>#N/A</v>
      </c>
      <c r="F217" s="134"/>
      <c r="G217" s="126">
        <v>28</v>
      </c>
      <c r="H217" s="37">
        <v>7</v>
      </c>
      <c r="I217" s="37" t="str">
        <f>INDEX(РАСКЛАДУШКА!$K$331:$AR$365,G217,MATCH(H$181,РАСКЛАДУШКА!$K$330:$AR$330,0))</f>
        <v/>
      </c>
      <c r="J217" s="27" t="str">
        <f>INDEX(РАСКЛАДУШКА!$K$372:$AR$406,G217,MATCH(H$181,РАСКЛАДУШКА!$K$371:$AR$371,0))</f>
        <v/>
      </c>
      <c r="K217" s="29" t="e">
        <f>INDEX(РАСКЛАДУШКА!$J$412:$AO$446,G217,MATCH(H$181,РАСКЛАДУШКА!$J$411:$AO$411,0))</f>
        <v>#N/A</v>
      </c>
      <c r="L217" s="134"/>
      <c r="M217" s="126">
        <v>28</v>
      </c>
      <c r="N217" s="37">
        <v>7</v>
      </c>
      <c r="O217" s="37" t="str">
        <f>INDEX(РАСКЛАДУШКА!$K$331:$AR$365,M217,MATCH(N$181,РАСКЛАДУШКА!$K$330:$AR$330,0))</f>
        <v/>
      </c>
      <c r="P217" s="27" t="str">
        <f>INDEX(РАСКЛАДУШКА!$K$372:$AR$406,M217,MATCH(N$181,РАСКЛАДУШКА!$K$371:$AR$371,0))</f>
        <v/>
      </c>
      <c r="Q217" s="29" t="e">
        <f>INDEX(РАСКЛАДУШКА!$J$412:$AO$446,M217,MATCH(N$181,РАСКЛАДУШКА!$J$411:$AO$411,0))</f>
        <v>#N/A</v>
      </c>
      <c r="R217"/>
      <c r="T217"/>
      <c r="V217"/>
      <c r="Z217"/>
      <c r="AB217"/>
      <c r="AF217"/>
      <c r="AH217"/>
    </row>
    <row r="218" spans="1:34" x14ac:dyDescent="0.25">
      <c r="A218" s="128"/>
      <c r="B218" s="2" t="s">
        <v>8</v>
      </c>
      <c r="C218" s="2"/>
      <c r="D218" s="2"/>
      <c r="E218" s="2"/>
      <c r="G218" s="128"/>
      <c r="H218" s="2" t="s">
        <v>8</v>
      </c>
      <c r="I218" s="2"/>
      <c r="J218" s="2"/>
      <c r="K218" s="2"/>
      <c r="M218" s="128"/>
      <c r="N218" s="2" t="s">
        <v>8</v>
      </c>
      <c r="O218" s="2"/>
      <c r="P218" s="2"/>
      <c r="Q218" s="2"/>
      <c r="R218"/>
      <c r="T218"/>
      <c r="V218"/>
      <c r="Z218"/>
      <c r="AB218"/>
      <c r="AF218"/>
      <c r="AH218"/>
    </row>
    <row r="219" spans="1:34" x14ac:dyDescent="0.25">
      <c r="A219" s="126">
        <v>29</v>
      </c>
      <c r="B219" s="37">
        <v>1</v>
      </c>
      <c r="C219" s="37" t="str">
        <f>INDEX(РАСКЛАДУШКА!$K$331:$AR$365,A219,MATCH(Руч!B$181,РАСКЛАДУШКА!$K$330:$AR$330,0))</f>
        <v/>
      </c>
      <c r="D219" s="27" t="str">
        <f>INDEX(РАСКЛАДУШКА!$K$372:$AR$406,A219,MATCH(Руч!B$181,РАСКЛАДУШКА!$K$371:$AR$371,0))</f>
        <v/>
      </c>
      <c r="E219" s="29" t="e">
        <f>INDEX(РАСКЛАДУШКА!$J$412:$AO$446,A219,MATCH(Руч!B$181,РАСКЛАДУШКА!$J$411:$AO$411,0))</f>
        <v>#N/A</v>
      </c>
      <c r="G219" s="126">
        <v>29</v>
      </c>
      <c r="H219" s="37">
        <v>1</v>
      </c>
      <c r="I219" s="37" t="str">
        <f>INDEX(РАСКЛАДУШКА!$K$331:$AR$365,G219,MATCH(H$181,РАСКЛАДУШКА!$K$330:$AR$330,0))</f>
        <v/>
      </c>
      <c r="J219" s="27" t="str">
        <f>INDEX(РАСКЛАДУШКА!$K$372:$AR$406,G219,MATCH(H$181,РАСКЛАДУШКА!$K$371:$AR$371,0))</f>
        <v/>
      </c>
      <c r="K219" s="29" t="e">
        <f>INDEX(РАСКЛАДУШКА!$J$412:$AO$446,G219,MATCH(H$181,РАСКЛАДУШКА!$J$411:$AO$411,0))</f>
        <v>#N/A</v>
      </c>
      <c r="M219" s="126">
        <v>29</v>
      </c>
      <c r="N219" s="37">
        <v>1</v>
      </c>
      <c r="O219" s="37" t="str">
        <f>INDEX(РАСКЛАДУШКА!$K$331:$AR$365,M219,MATCH(N$181,РАСКЛАДУШКА!$K$330:$AR$330,0))</f>
        <v/>
      </c>
      <c r="P219" s="27" t="str">
        <f>INDEX(РАСКЛАДУШКА!$K$372:$AR$406,M219,MATCH(N$181,РАСКЛАДУШКА!$K$371:$AR$371,0))</f>
        <v/>
      </c>
      <c r="Q219" s="29" t="e">
        <f>INDEX(РАСКЛАДУШКА!$J$412:$AO$446,M219,MATCH(N$181,РАСКЛАДУШКА!$J$411:$AO$411,0))</f>
        <v>#N/A</v>
      </c>
      <c r="R219"/>
      <c r="T219"/>
      <c r="V219"/>
      <c r="Z219"/>
      <c r="AB219"/>
      <c r="AF219"/>
      <c r="AH219"/>
    </row>
    <row r="220" spans="1:34" x14ac:dyDescent="0.25">
      <c r="A220" s="126">
        <v>30</v>
      </c>
      <c r="B220" s="37">
        <v>2</v>
      </c>
      <c r="C220" s="37" t="str">
        <f>INDEX(РАСКЛАДУШКА!$K$331:$AR$365,A220,MATCH(Руч!B$181,РАСКЛАДУШКА!$K$330:$AR$330,0))</f>
        <v>8Б</v>
      </c>
      <c r="D220" s="27" t="str">
        <f>INDEX(РАСКЛАДУШКА!$K$372:$AR$406,A220,MATCH(Руч!B$181,РАСКЛАДУШКА!$K$371:$AR$371,0))</f>
        <v>Английский язык</v>
      </c>
      <c r="E220" s="29" t="e">
        <f>INDEX(РАСКЛАДУШКА!$J$412:$AO$446,A220,MATCH(Руч!B$181,РАСКЛАДУШКА!$J$411:$AO$411,0))</f>
        <v>#N/A</v>
      </c>
      <c r="G220" s="126">
        <v>30</v>
      </c>
      <c r="H220" s="37">
        <v>2</v>
      </c>
      <c r="I220" s="37" t="str">
        <f>INDEX(РАСКЛАДУШКА!$K$331:$AR$365,G220,MATCH(H$181,РАСКЛАДУШКА!$K$330:$AR$330,0))</f>
        <v/>
      </c>
      <c r="J220" s="27" t="str">
        <f>INDEX(РАСКЛАДУШКА!$K$372:$AR$406,G220,MATCH(H$181,РАСКЛАДУШКА!$K$371:$AR$371,0))</f>
        <v/>
      </c>
      <c r="K220" s="29" t="e">
        <f>INDEX(РАСКЛАДУШКА!$J$412:$AO$446,G220,MATCH(H$181,РАСКЛАДУШКА!$J$411:$AO$411,0))</f>
        <v>#N/A</v>
      </c>
      <c r="M220" s="126">
        <v>30</v>
      </c>
      <c r="N220" s="37">
        <v>2</v>
      </c>
      <c r="O220" s="37" t="str">
        <f>INDEX(РАСКЛАДУШКА!$K$331:$AR$365,M220,MATCH(N$181,РАСКЛАДУШКА!$K$330:$AR$330,0))</f>
        <v>8В</v>
      </c>
      <c r="P220" s="27" t="str">
        <f>INDEX(РАСКЛАДУШКА!$K$372:$AR$406,M220,MATCH(N$181,РАСКЛАДУШКА!$K$371:$AR$371,0))</f>
        <v>Английский язык</v>
      </c>
      <c r="Q220" s="29" t="e">
        <f>INDEX(РАСКЛАДУШКА!$J$412:$AO$446,M220,MATCH(N$181,РАСКЛАДУШКА!$J$411:$AO$411,0))</f>
        <v>#N/A</v>
      </c>
      <c r="R220"/>
      <c r="T220"/>
      <c r="V220"/>
      <c r="Z220"/>
      <c r="AB220"/>
      <c r="AF220"/>
      <c r="AH220"/>
    </row>
    <row r="221" spans="1:34" x14ac:dyDescent="0.25">
      <c r="A221" s="126">
        <v>31</v>
      </c>
      <c r="B221" s="37">
        <v>3</v>
      </c>
      <c r="C221" s="37" t="str">
        <f>INDEX(РАСКЛАДУШКА!$K$331:$AR$365,A221,MATCH(Руч!B$181,РАСКЛАДУШКА!$K$330:$AR$330,0))</f>
        <v>9А</v>
      </c>
      <c r="D221" s="27" t="str">
        <f>INDEX(РАСКЛАДУШКА!$K$372:$AR$406,A221,MATCH(Руч!B$181,РАСКЛАДУШКА!$K$371:$AR$371,0))</f>
        <v>Английский язык</v>
      </c>
      <c r="E221" s="29" t="e">
        <f>INDEX(РАСКЛАДУШКА!$J$412:$AO$446,A221,MATCH(Руч!B$181,РАСКЛАДУШКА!$J$411:$AO$411,0))</f>
        <v>#N/A</v>
      </c>
      <c r="G221" s="126">
        <v>31</v>
      </c>
      <c r="H221" s="37">
        <v>3</v>
      </c>
      <c r="I221" s="37" t="str">
        <f>INDEX(РАСКЛАДУШКА!$K$331:$AR$365,G221,MATCH(H$181,РАСКЛАДУШКА!$K$330:$AR$330,0))</f>
        <v>9А</v>
      </c>
      <c r="J221" s="27" t="str">
        <f>INDEX(РАСКЛАДУШКА!$K$372:$AR$406,G221,MATCH(H$181,РАСКЛАДУШКА!$K$371:$AR$371,0))</f>
        <v>Английский язык</v>
      </c>
      <c r="K221" s="29" t="e">
        <f>INDEX(РАСКЛАДУШКА!$J$412:$AO$446,G221,MATCH(H$181,РАСКЛАДУШКА!$J$411:$AO$411,0))</f>
        <v>#N/A</v>
      </c>
      <c r="M221" s="126">
        <v>31</v>
      </c>
      <c r="N221" s="37">
        <v>3</v>
      </c>
      <c r="O221" s="37" t="str">
        <f>INDEX(РАСКЛАДУШКА!$K$331:$AR$365,M221,MATCH(N$181,РАСКЛАДУШКА!$K$330:$AR$330,0))</f>
        <v>9Б</v>
      </c>
      <c r="P221" s="27" t="str">
        <f>INDEX(РАСКЛАДУШКА!$K$372:$AR$406,M221,MATCH(N$181,РАСКЛАДУШКА!$K$371:$AR$371,0))</f>
        <v>Английский язык</v>
      </c>
      <c r="Q221" s="29" t="e">
        <f>INDEX(РАСКЛАДУШКА!$J$412:$AO$446,M221,MATCH(N$181,РАСКЛАДУШКА!$J$411:$AO$411,0))</f>
        <v>#N/A</v>
      </c>
      <c r="R221"/>
      <c r="T221"/>
      <c r="V221"/>
      <c r="Z221"/>
      <c r="AB221"/>
      <c r="AF221"/>
      <c r="AH221"/>
    </row>
    <row r="222" spans="1:34" x14ac:dyDescent="0.25">
      <c r="A222" s="126">
        <v>32</v>
      </c>
      <c r="B222" s="37">
        <v>4</v>
      </c>
      <c r="C222" s="37" t="str">
        <f>INDEX(РАСКЛАДУШКА!$K$331:$AR$365,A222,MATCH(Руч!B$181,РАСКЛАДУШКА!$K$330:$AR$330,0))</f>
        <v>6В</v>
      </c>
      <c r="D222" s="27" t="str">
        <f>INDEX(РАСКЛАДУШКА!$K$372:$AR$406,A222,MATCH(Руч!B$181,РАСКЛАДУШКА!$K$371:$AR$371,0))</f>
        <v>Английский язык</v>
      </c>
      <c r="E222" s="29" t="e">
        <f>INDEX(РАСКЛАДУШКА!$J$412:$AO$446,A222,MATCH(Руч!B$181,РАСКЛАДУШКА!$J$411:$AO$411,0))</f>
        <v>#N/A</v>
      </c>
      <c r="G222" s="126">
        <v>32</v>
      </c>
      <c r="H222" s="37">
        <v>4</v>
      </c>
      <c r="I222" s="37" t="str">
        <f>INDEX(РАСКЛАДУШКА!$K$331:$AR$365,G222,MATCH(H$181,РАСКЛАДУШКА!$K$330:$AR$330,0))</f>
        <v/>
      </c>
      <c r="J222" s="27" t="str">
        <f>INDEX(РАСКЛАДУШКА!$K$372:$AR$406,G222,MATCH(H$181,РАСКЛАДУШКА!$K$371:$AR$371,0))</f>
        <v/>
      </c>
      <c r="K222" s="29" t="e">
        <f>INDEX(РАСКЛАДУШКА!$J$412:$AO$446,G222,MATCH(H$181,РАСКЛАДУШКА!$J$411:$AO$411,0))</f>
        <v>#N/A</v>
      </c>
      <c r="M222" s="126">
        <v>32</v>
      </c>
      <c r="N222" s="37">
        <v>4</v>
      </c>
      <c r="O222" s="37" t="str">
        <f>INDEX(РАСКЛАДУШКА!$K$331:$AR$365,M222,MATCH(N$181,РАСКЛАДУШКА!$K$330:$AR$330,0))</f>
        <v>6Б</v>
      </c>
      <c r="P222" s="27" t="str">
        <f>INDEX(РАСКЛАДУШКА!$K$372:$AR$406,M222,MATCH(N$181,РАСКЛАДУШКА!$K$371:$AR$371,0))</f>
        <v>Английский язык</v>
      </c>
      <c r="Q222" s="29" t="e">
        <f>INDEX(РАСКЛАДУШКА!$J$412:$AO$446,M222,MATCH(N$181,РАСКЛАДУШКА!$J$411:$AO$411,0))</f>
        <v>#N/A</v>
      </c>
      <c r="R222"/>
      <c r="T222"/>
      <c r="V222"/>
      <c r="Z222"/>
      <c r="AB222"/>
      <c r="AF222"/>
      <c r="AH222"/>
    </row>
    <row r="223" spans="1:34" x14ac:dyDescent="0.25">
      <c r="A223" s="126">
        <v>33</v>
      </c>
      <c r="B223" s="37">
        <v>5</v>
      </c>
      <c r="C223" s="37" t="str">
        <f>INDEX(РАСКЛАДУШКА!$K$331:$AR$365,A223,MATCH(Руч!B$181,РАСКЛАДУШКА!$K$330:$AR$330,0))</f>
        <v>5В</v>
      </c>
      <c r="D223" s="27" t="str">
        <f>INDEX(РАСКЛАДУШКА!$K$372:$AR$406,A223,MATCH(Руч!B$181,РАСКЛАДУШКА!$K$371:$AR$371,0))</f>
        <v>Английский язык</v>
      </c>
      <c r="E223" s="29" t="e">
        <f>INDEX(РАСКЛАДУШКА!$J$412:$AO$446,A223,MATCH(Руч!B$181,РАСКЛАДУШКА!$J$411:$AO$411,0))</f>
        <v>#N/A</v>
      </c>
      <c r="G223" s="126">
        <v>33</v>
      </c>
      <c r="H223" s="37">
        <v>5</v>
      </c>
      <c r="I223" s="37" t="str">
        <f>INDEX(РАСКЛАДУШКА!$K$331:$AR$365,G223,MATCH(H$181,РАСКЛАДУШКА!$K$330:$AR$330,0))</f>
        <v>5А</v>
      </c>
      <c r="J223" s="27" t="str">
        <f>INDEX(РАСКЛАДУШКА!$K$372:$AR$406,G223,MATCH(H$181,РАСКЛАДУШКА!$K$371:$AR$371,0))</f>
        <v>Английский язык</v>
      </c>
      <c r="K223" s="29" t="e">
        <f>INDEX(РАСКЛАДУШКА!$J$412:$AO$446,G223,MATCH(H$181,РАСКЛАДУШКА!$J$411:$AO$411,0))</f>
        <v>#N/A</v>
      </c>
      <c r="M223" s="126">
        <v>33</v>
      </c>
      <c r="N223" s="37">
        <v>5</v>
      </c>
      <c r="O223" s="37" t="str">
        <f>INDEX(РАСКЛАДУШКА!$K$331:$AR$365,M223,MATCH(N$181,РАСКЛАДУШКА!$K$330:$AR$330,0))</f>
        <v>5А</v>
      </c>
      <c r="P223" s="27" t="str">
        <f>INDEX(РАСКЛАДУШКА!$K$372:$AR$406,M223,MATCH(N$181,РАСКЛАДУШКА!$K$371:$AR$371,0))</f>
        <v>Английский язык</v>
      </c>
      <c r="Q223" s="29" t="e">
        <f>INDEX(РАСКЛАДУШКА!$J$412:$AO$446,M223,MATCH(N$181,РАСКЛАДУШКА!$J$411:$AO$411,0))</f>
        <v>#N/A</v>
      </c>
      <c r="R223"/>
      <c r="T223"/>
      <c r="V223"/>
      <c r="Z223"/>
      <c r="AB223"/>
      <c r="AF223"/>
      <c r="AH223"/>
    </row>
    <row r="224" spans="1:34" x14ac:dyDescent="0.25">
      <c r="A224" s="126">
        <v>34</v>
      </c>
      <c r="B224" s="37">
        <v>6</v>
      </c>
      <c r="C224" s="37" t="str">
        <f>INDEX(РАСКЛАДУШКА!$K$331:$AR$365,A224,MATCH(Руч!B$181,РАСКЛАДУШКА!$K$330:$AR$330,0))</f>
        <v/>
      </c>
      <c r="D224" s="27" t="str">
        <f>INDEX(РАСКЛАДУШКА!$K$372:$AR$406,A224,MATCH(Руч!B$181,РАСКЛАДУШКА!$K$371:$AR$371,0))</f>
        <v/>
      </c>
      <c r="E224" s="29" t="e">
        <f>INDEX(РАСКЛАДУШКА!$J$412:$AO$446,A224,MATCH(Руч!B$181,РАСКЛАДУШКА!$J$411:$AO$411,0))</f>
        <v>#N/A</v>
      </c>
      <c r="G224" s="126">
        <v>34</v>
      </c>
      <c r="H224" s="37">
        <v>6</v>
      </c>
      <c r="I224" s="37" t="str">
        <f>INDEX(РАСКЛАДУШКА!$K$331:$AR$365,G224,MATCH(H$181,РАСКЛАДУШКА!$K$330:$AR$330,0))</f>
        <v/>
      </c>
      <c r="J224" s="27" t="str">
        <f>INDEX(РАСКЛАДУШКА!$K$372:$AR$406,G224,MATCH(H$181,РАСКЛАДУШКА!$K$371:$AR$371,0))</f>
        <v/>
      </c>
      <c r="K224" s="29" t="e">
        <f>INDEX(РАСКЛАДУШКА!$J$412:$AO$446,G224,MATCH(H$181,РАСКЛАДУШКА!$J$411:$AO$411,0))</f>
        <v>#N/A</v>
      </c>
      <c r="M224" s="126">
        <v>34</v>
      </c>
      <c r="N224" s="37">
        <v>6</v>
      </c>
      <c r="O224" s="37" t="str">
        <f>INDEX(РАСКЛАДУШКА!$K$331:$AR$365,M224,MATCH(N$181,РАСКЛАДУШКА!$K$330:$AR$330,0))</f>
        <v>6А</v>
      </c>
      <c r="P224" s="27" t="str">
        <f>INDEX(РАСКЛАДУШКА!$K$372:$AR$406,M224,MATCH(N$181,РАСКЛАДУШКА!$K$371:$AR$371,0))</f>
        <v>Английский язык</v>
      </c>
      <c r="Q224" s="29" t="e">
        <f>INDEX(РАСКЛАДУШКА!$J$412:$AO$446,M224,MATCH(N$181,РАСКЛАДУШКА!$J$411:$AO$411,0))</f>
        <v>#N/A</v>
      </c>
      <c r="R224"/>
      <c r="T224"/>
      <c r="V224"/>
      <c r="Z224"/>
      <c r="AB224"/>
      <c r="AF224"/>
      <c r="AH224"/>
    </row>
    <row r="225" spans="1:209" x14ac:dyDescent="0.25">
      <c r="A225" s="126">
        <v>35</v>
      </c>
      <c r="B225" s="37">
        <v>7</v>
      </c>
      <c r="C225" s="37" t="str">
        <f>INDEX(РАСКЛАДУШКА!$K$331:$AR$365,A225,MATCH(Руч!B$181,РАСКЛАДУШКА!$K$330:$AR$330,0))</f>
        <v/>
      </c>
      <c r="D225" s="27" t="str">
        <f>INDEX(РАСКЛАДУШКА!$K$372:$AR$406,A225,MATCH(Руч!B$181,РАСКЛАДУШКА!$K$371:$AR$371,0))</f>
        <v/>
      </c>
      <c r="E225" s="29" t="e">
        <f>INDEX(РАСКЛАДУШКА!$J$412:$AO$446,A225,MATCH(Руч!B$181,РАСКЛАДУШКА!$J$411:$AO$411,0))</f>
        <v>#N/A</v>
      </c>
      <c r="F225" s="134"/>
      <c r="G225" s="126">
        <v>35</v>
      </c>
      <c r="H225" s="37">
        <v>7</v>
      </c>
      <c r="I225" s="37" t="str">
        <f>INDEX(РАСКЛАДУШКА!$K$331:$AR$365,G225,MATCH(H$181,РАСКЛАДУШКА!$K$330:$AR$330,0))</f>
        <v/>
      </c>
      <c r="J225" s="27" t="str">
        <f>INDEX(РАСКЛАДУШКА!$K$372:$AR$406,G225,MATCH(H$181,РАСКЛАДУШКА!$K$371:$AR$371,0))</f>
        <v/>
      </c>
      <c r="K225" s="29" t="e">
        <f>INDEX(РАСКЛАДУШКА!$J$412:$AO$446,G225,MATCH(H$181,РАСКЛАДУШКА!$J$411:$AO$411,0))</f>
        <v>#N/A</v>
      </c>
      <c r="L225" s="134"/>
      <c r="M225" s="126">
        <v>35</v>
      </c>
      <c r="N225" s="37">
        <v>7</v>
      </c>
      <c r="O225" s="37" t="str">
        <f>INDEX(РАСКЛАДУШКА!$K$331:$AR$365,M225,MATCH(N$181,РАСКЛАДУШКА!$K$330:$AR$330,0))</f>
        <v/>
      </c>
      <c r="P225" s="27" t="str">
        <f>INDEX(РАСКЛАДУШКА!$K$372:$AR$406,M225,MATCH(N$181,РАСКЛАДУШКА!$K$371:$AR$371,0))</f>
        <v/>
      </c>
      <c r="Q225" s="29" t="e">
        <f>INDEX(РАСКЛАДУШКА!$J$412:$AO$446,M225,MATCH(N$181,РАСКЛАДУШКА!$J$411:$AO$411,0))</f>
        <v>#N/A</v>
      </c>
      <c r="R225"/>
      <c r="T225"/>
      <c r="V225"/>
      <c r="Z225"/>
      <c r="AB225"/>
      <c r="AF225"/>
      <c r="AH225"/>
    </row>
    <row r="226" spans="1:209" s="128" customFormat="1" x14ac:dyDescent="0.25">
      <c r="A226" s="126">
        <f>A181+3</f>
        <v>16</v>
      </c>
      <c r="B226" s="128" t="str">
        <f>INDEX(РАСКЛАДУШКА!$C$120:$C$153,A226)</f>
        <v>ОВТ</v>
      </c>
      <c r="C226" s="127" t="str">
        <f>INDEX(РАСКЛАДУШКА!$B$120:$B$153,A226)</f>
        <v>Орда В.Т.</v>
      </c>
      <c r="G226" s="126">
        <f>G181+3</f>
        <v>17</v>
      </c>
      <c r="H226" s="128" t="str">
        <f>INDEX(РАСКЛАДУШКА!$C$120:$C$153,G226)</f>
        <v>Нов</v>
      </c>
      <c r="I226" s="127" t="str">
        <f>INDEX(РАСКЛАДУШКА!$B$120:$B$153,G226)</f>
        <v>Новогродская С.Г.</v>
      </c>
      <c r="M226" s="126">
        <f>M181+3</f>
        <v>18</v>
      </c>
      <c r="N226" s="128" t="str">
        <f>INDEX(РАСКЛАДУШКА!$C$120:$C$153,M226)</f>
        <v>Бер</v>
      </c>
      <c r="O226" s="127" t="str">
        <f>INDEX(РАСКЛАДУШКА!$B$120:$B$153,M226)</f>
        <v>Березка Г.А.</v>
      </c>
      <c r="AK226" s="135"/>
      <c r="AM226" s="136"/>
      <c r="AQ226" s="135"/>
      <c r="AS226" s="136"/>
      <c r="AW226" s="135"/>
      <c r="AY226" s="136"/>
      <c r="BB226" s="135"/>
      <c r="BD226" s="136"/>
      <c r="BH226" s="135"/>
      <c r="BJ226" s="136"/>
      <c r="BN226" s="135"/>
      <c r="BP226" s="136"/>
      <c r="BS226" s="135"/>
      <c r="BU226" s="136"/>
      <c r="BY226" s="135"/>
      <c r="CA226" s="136"/>
      <c r="CE226" s="135"/>
      <c r="CG226" s="136"/>
      <c r="CJ226" s="135"/>
      <c r="CL226" s="136"/>
      <c r="CP226" s="135"/>
      <c r="CR226" s="136"/>
      <c r="CV226" s="135"/>
      <c r="CX226" s="136"/>
      <c r="DA226" s="135"/>
      <c r="DC226" s="136"/>
      <c r="DG226" s="135"/>
      <c r="DI226" s="136"/>
      <c r="DM226" s="135"/>
      <c r="DO226" s="136"/>
      <c r="DR226" s="135"/>
      <c r="DT226" s="136"/>
      <c r="DX226" s="135"/>
      <c r="DZ226" s="136"/>
      <c r="ED226" s="135"/>
      <c r="EF226" s="136"/>
      <c r="EI226" s="135"/>
      <c r="EK226" s="136"/>
      <c r="EO226" s="135"/>
      <c r="EQ226" s="136"/>
      <c r="EU226" s="135"/>
      <c r="EW226" s="136"/>
      <c r="EZ226" s="135"/>
      <c r="FB226" s="136"/>
      <c r="FF226" s="135"/>
      <c r="FH226" s="136"/>
      <c r="FL226" s="135"/>
      <c r="FN226" s="136"/>
      <c r="FQ226" s="135"/>
      <c r="FS226" s="136"/>
      <c r="FW226" s="135"/>
      <c r="FY226" s="136"/>
      <c r="GC226" s="135"/>
      <c r="GE226" s="136"/>
      <c r="GH226" s="135"/>
      <c r="GJ226" s="136"/>
      <c r="GN226" s="135"/>
      <c r="GP226" s="136"/>
      <c r="GT226" s="135"/>
      <c r="GV226" s="136"/>
      <c r="GY226" s="135"/>
      <c r="HA226" s="136"/>
    </row>
    <row r="227" spans="1:209" x14ac:dyDescent="0.25">
      <c r="A227" s="128"/>
      <c r="B227" s="129" t="str">
        <f>INDEX(РАСКЛАДУШКА!$B$120:$B$153,A226)</f>
        <v>Орда В.Т.</v>
      </c>
      <c r="C227"/>
      <c r="E227"/>
      <c r="F227" s="130"/>
      <c r="G227" s="128"/>
      <c r="H227" s="129" t="str">
        <f>INDEX(РАСКЛАДУШКА!$B$120:$B$153,G226)</f>
        <v>Новогродская С.Г.</v>
      </c>
      <c r="I227"/>
      <c r="K227"/>
      <c r="L227" s="130"/>
      <c r="M227" s="128"/>
      <c r="N227" s="129" t="str">
        <f>INDEX(РАСКЛАДУШКА!$B$120:$B$153,M226)</f>
        <v>Березка Г.А.</v>
      </c>
      <c r="O227"/>
      <c r="Q227"/>
      <c r="R227"/>
      <c r="T227"/>
      <c r="V227"/>
      <c r="Z227"/>
      <c r="AB227"/>
      <c r="AF227"/>
      <c r="AH227"/>
    </row>
    <row r="228" spans="1:209" x14ac:dyDescent="0.25">
      <c r="A228" s="128"/>
      <c r="B228" s="130" t="str">
        <f>"(часы сетки: "&amp;INDEX(РАСКЛАДУШКА!$AE$120:$AE$153,A226)&amp;")"</f>
        <v>(часы сетки: 30)</v>
      </c>
      <c r="C228"/>
      <c r="E228"/>
      <c r="F228" s="130"/>
      <c r="G228" s="128"/>
      <c r="H228" s="130" t="str">
        <f>"(часы сетки: "&amp;INDEX(РАСКЛАДУШКА!$AE$120:$AE$153,G226)&amp;")"</f>
        <v>(часы сетки: 29)</v>
      </c>
      <c r="I228"/>
      <c r="K228"/>
      <c r="L228" s="130"/>
      <c r="M228" s="128"/>
      <c r="N228" s="130" t="str">
        <f>"(часы сетки: "&amp;INDEX(РАСКЛАДУШКА!$AE$120:$AE$153,M226)&amp;")"</f>
        <v>(часы сетки: 20)</v>
      </c>
      <c r="O228"/>
      <c r="Q228"/>
      <c r="R228"/>
      <c r="T228"/>
      <c r="V228"/>
      <c r="Z228"/>
      <c r="AB228"/>
      <c r="AF228"/>
      <c r="AH228"/>
    </row>
    <row r="229" spans="1:209" x14ac:dyDescent="0.25">
      <c r="A229" s="128"/>
      <c r="B229" s="131" t="str">
        <f>IF(INDEX(РАСКЛАДУШКА!$E$120:$E$153,A226)="","","Классный руководитель "&amp;INDEX(РАСКЛАДУШКА!$E$120:$E$153,A226)&amp;" класса")</f>
        <v/>
      </c>
      <c r="C229"/>
      <c r="E229"/>
      <c r="G229" s="128"/>
      <c r="H229" s="131" t="str">
        <f>IF(INDEX(РАСКЛАДУШКА!$E$120:$E$153,G226)="","","Классный руководитель "&amp;INDEX(РАСКЛАДУШКА!$E$120:$E$153,G226)&amp;" класса")</f>
        <v/>
      </c>
      <c r="I229"/>
      <c r="K229"/>
      <c r="M229" s="128"/>
      <c r="N229" s="131" t="str">
        <f>IF(INDEX(РАСКЛАДУШКА!$E$120:$E$153,M226)="","","Классный руководитель "&amp;INDEX(РАСКЛАДУШКА!$E$120:$E$153,M226)&amp;" класса")</f>
        <v/>
      </c>
      <c r="O229"/>
      <c r="Q229"/>
      <c r="R229"/>
      <c r="T229"/>
      <c r="V229"/>
      <c r="Z229"/>
      <c r="AB229"/>
      <c r="AF229"/>
      <c r="AH229"/>
    </row>
    <row r="230" spans="1:209" x14ac:dyDescent="0.25">
      <c r="A230" s="126"/>
      <c r="B230" s="132" t="s">
        <v>1</v>
      </c>
      <c r="C230" s="132" t="s">
        <v>147</v>
      </c>
      <c r="D230" s="132" t="s">
        <v>72</v>
      </c>
      <c r="E230" s="132" t="s">
        <v>256</v>
      </c>
      <c r="F230" s="134"/>
      <c r="G230" s="126"/>
      <c r="H230" s="132" t="s">
        <v>1</v>
      </c>
      <c r="I230" s="132" t="s">
        <v>147</v>
      </c>
      <c r="J230" s="132" t="s">
        <v>72</v>
      </c>
      <c r="K230" s="132" t="s">
        <v>256</v>
      </c>
      <c r="L230" s="134"/>
      <c r="M230" s="126"/>
      <c r="N230" s="132" t="s">
        <v>1</v>
      </c>
      <c r="O230" s="132" t="s">
        <v>147</v>
      </c>
      <c r="P230" s="132" t="s">
        <v>72</v>
      </c>
      <c r="Q230" s="132" t="s">
        <v>256</v>
      </c>
      <c r="R230"/>
      <c r="T230"/>
      <c r="V230"/>
      <c r="Z230"/>
      <c r="AB230"/>
      <c r="AF230"/>
      <c r="AH230"/>
    </row>
    <row r="231" spans="1:209" x14ac:dyDescent="0.25">
      <c r="B231" s="2" t="s">
        <v>4</v>
      </c>
      <c r="C231" s="2"/>
      <c r="D231" s="2"/>
      <c r="E231" s="2"/>
      <c r="H231" s="2" t="s">
        <v>4</v>
      </c>
      <c r="I231" s="2"/>
      <c r="J231" s="2"/>
      <c r="K231" s="2"/>
      <c r="N231" s="2" t="s">
        <v>4</v>
      </c>
      <c r="O231" s="2"/>
      <c r="P231" s="2"/>
      <c r="Q231" s="2"/>
      <c r="R231"/>
      <c r="T231"/>
      <c r="V231"/>
      <c r="Z231"/>
      <c r="AB231"/>
      <c r="AF231"/>
      <c r="AH231"/>
    </row>
    <row r="232" spans="1:209" x14ac:dyDescent="0.25">
      <c r="A232" s="126">
        <v>1</v>
      </c>
      <c r="B232" s="37">
        <v>1</v>
      </c>
      <c r="C232" s="37" t="str">
        <f>INDEX(РАСКЛАДУШКА!$K$331:$AR$365,A232,MATCH(Руч!B$226,РАСКЛАДУШКА!$K$330:$AR$330,0))</f>
        <v>7Б</v>
      </c>
      <c r="D232" s="27" t="str">
        <f>INDEX(РАСКЛАДУШКА!$K$372:$AR$406,A232,MATCH(Руч!B$226,РАСКЛАДУШКА!$K$371:$AR$371,0))</f>
        <v>Математика</v>
      </c>
      <c r="E232" s="29" t="e">
        <f>INDEX(РАСКЛАДУШКА!$J$412:$AO$446,A232,MATCH(Руч!B$226,РАСКЛАДУШКА!$J$411:$AO$411,0))</f>
        <v>#N/A</v>
      </c>
      <c r="G232" s="126">
        <v>1</v>
      </c>
      <c r="H232" s="37">
        <v>1</v>
      </c>
      <c r="I232" s="37" t="str">
        <f>INDEX(РАСКЛАДУШКА!$K$331:$AR$365,G232,MATCH(H$226,РАСКЛАДУШКА!$K$330:$AR$330,0))</f>
        <v/>
      </c>
      <c r="J232" s="27" t="str">
        <f>INDEX(РАСКЛАДУШКА!$K$372:$AR$406,G232,MATCH(H$226,РАСКЛАДУШКА!$K$371:$AR$371,0))</f>
        <v/>
      </c>
      <c r="K232" s="29" t="e">
        <f>INDEX(РАСКЛАДУШКА!$J$412:$AO$446,G232,MATCH(H$226,РАСКЛАДУШКА!$J$411:$AO$411,0))</f>
        <v>#N/A</v>
      </c>
      <c r="M232" s="126">
        <v>1</v>
      </c>
      <c r="N232" s="37">
        <v>1</v>
      </c>
      <c r="O232" s="37" t="str">
        <f>INDEX(РАСКЛАДУШКА!$K$331:$AR$365,M232,MATCH(N$226,РАСКЛАДУШКА!$K$330:$AR$330,0))</f>
        <v/>
      </c>
      <c r="P232" s="27" t="str">
        <f>INDEX(РАСКЛАДУШКА!$K$372:$AR$406,M232,MATCH(N$226,РАСКЛАДУШКА!$K$371:$AR$371,0))</f>
        <v/>
      </c>
      <c r="Q232" s="29" t="e">
        <f>INDEX(РАСКЛАДУШКА!$J$412:$AO$446,M232,MATCH(N$226,РАСКЛАДУШКА!$J$411:$AO$411,0))</f>
        <v>#N/A</v>
      </c>
      <c r="R232"/>
      <c r="T232"/>
      <c r="V232"/>
      <c r="Z232"/>
      <c r="AB232"/>
      <c r="AF232"/>
      <c r="AH232"/>
    </row>
    <row r="233" spans="1:209" x14ac:dyDescent="0.25">
      <c r="A233" s="126">
        <v>2</v>
      </c>
      <c r="B233" s="37">
        <v>2</v>
      </c>
      <c r="C233" s="37" t="str">
        <f>INDEX(РАСКЛАДУШКА!$K$331:$AR$365,A233,MATCH(Руч!B$226,РАСКЛАДУШКА!$K$330:$AR$330,0))</f>
        <v>10А</v>
      </c>
      <c r="D233" s="27" t="str">
        <f>INDEX(РАСКЛАДУШКА!$K$372:$AR$406,A233,MATCH(Руч!B$226,РАСКЛАДУШКА!$K$371:$AR$371,0))</f>
        <v>Математика</v>
      </c>
      <c r="E233" s="29" t="e">
        <f>INDEX(РАСКЛАДУШКА!$J$412:$AO$446,A233,MATCH(Руч!B$226,РАСКЛАДУШКА!$J$411:$AO$411,0))</f>
        <v>#N/A</v>
      </c>
      <c r="G233" s="126">
        <v>2</v>
      </c>
      <c r="H233" s="37">
        <v>2</v>
      </c>
      <c r="I233" s="37" t="str">
        <f>INDEX(РАСКЛАДУШКА!$K$331:$AR$365,G233,MATCH(H$226,РАСКЛАДУШКА!$K$330:$AR$330,0))</f>
        <v>7В</v>
      </c>
      <c r="J233" s="27" t="str">
        <f>INDEX(РАСКЛАДУШКА!$K$372:$AR$406,G233,MATCH(H$226,РАСКЛАДУШКА!$K$371:$AR$371,0))</f>
        <v>Математика</v>
      </c>
      <c r="K233" s="29" t="e">
        <f>INDEX(РАСКЛАДУШКА!$J$412:$AO$446,G233,MATCH(H$226,РАСКЛАДУШКА!$J$411:$AO$411,0))</f>
        <v>#N/A</v>
      </c>
      <c r="M233" s="126">
        <v>2</v>
      </c>
      <c r="N233" s="37">
        <v>2</v>
      </c>
      <c r="O233" s="37" t="str">
        <f>INDEX(РАСКЛАДУШКА!$K$331:$AR$365,M233,MATCH(N$226,РАСКЛАДУШКА!$K$330:$AR$330,0))</f>
        <v>6Б</v>
      </c>
      <c r="P233" s="27" t="str">
        <f>INDEX(РАСКЛАДУШКА!$K$372:$AR$406,M233,MATCH(N$226,РАСКЛАДУШКА!$K$371:$AR$371,0))</f>
        <v>Математика</v>
      </c>
      <c r="Q233" s="29" t="e">
        <f>INDEX(РАСКЛАДУШКА!$J$412:$AO$446,M233,MATCH(N$226,РАСКЛАДУШКА!$J$411:$AO$411,0))</f>
        <v>#N/A</v>
      </c>
      <c r="R233"/>
      <c r="T233"/>
      <c r="V233"/>
      <c r="Z233"/>
      <c r="AB233"/>
      <c r="AF233"/>
      <c r="AH233"/>
    </row>
    <row r="234" spans="1:209" x14ac:dyDescent="0.25">
      <c r="A234" s="126">
        <v>3</v>
      </c>
      <c r="B234" s="37">
        <v>3</v>
      </c>
      <c r="C234" s="37" t="str">
        <f>INDEX(РАСКЛАДУШКА!$K$331:$AR$365,A234,MATCH(Руч!B$226,РАСКЛАДУШКА!$K$330:$AR$330,0))</f>
        <v>10А</v>
      </c>
      <c r="D234" s="27" t="str">
        <f>INDEX(РАСКЛАДУШКА!$K$372:$AR$406,A234,MATCH(Руч!B$226,РАСКЛАДУШКА!$K$371:$AR$371,0))</f>
        <v>Математика</v>
      </c>
      <c r="E234" s="29" t="e">
        <f>INDEX(РАСКЛАДУШКА!$J$412:$AO$446,A234,MATCH(Руч!B$226,РАСКЛАДУШКА!$J$411:$AO$411,0))</f>
        <v>#N/A</v>
      </c>
      <c r="G234" s="126">
        <v>3</v>
      </c>
      <c r="H234" s="37">
        <v>3</v>
      </c>
      <c r="I234" s="37" t="str">
        <f>INDEX(РАСКЛАДУШКА!$K$331:$AR$365,G234,MATCH(H$226,РАСКЛАДУШКА!$K$330:$AR$330,0))</f>
        <v>6А</v>
      </c>
      <c r="J234" s="27" t="str">
        <f>INDEX(РАСКЛАДУШКА!$K$372:$AR$406,G234,MATCH(H$226,РАСКЛАДУШКА!$K$371:$AR$371,0))</f>
        <v>Математика</v>
      </c>
      <c r="K234" s="29" t="e">
        <f>INDEX(РАСКЛАДУШКА!$J$412:$AO$446,G234,MATCH(H$226,РАСКЛАДУШКА!$J$411:$AO$411,0))</f>
        <v>#N/A</v>
      </c>
      <c r="M234" s="126">
        <v>3</v>
      </c>
      <c r="N234" s="37">
        <v>3</v>
      </c>
      <c r="O234" s="37" t="str">
        <f>INDEX(РАСКЛАДУШКА!$K$331:$AR$365,M234,MATCH(N$226,РАСКЛАДУШКА!$K$330:$AR$330,0))</f>
        <v>5В</v>
      </c>
      <c r="P234" s="27" t="str">
        <f>INDEX(РАСКЛАДУШКА!$K$372:$AR$406,M234,MATCH(N$226,РАСКЛАДУШКА!$K$371:$AR$371,0))</f>
        <v>Математика</v>
      </c>
      <c r="Q234" s="29" t="e">
        <f>INDEX(РАСКЛАДУШКА!$J$412:$AO$446,M234,MATCH(N$226,РАСКЛАДУШКА!$J$411:$AO$411,0))</f>
        <v>#N/A</v>
      </c>
      <c r="R234"/>
      <c r="T234"/>
      <c r="V234"/>
      <c r="Z234"/>
      <c r="AB234"/>
      <c r="AF234"/>
      <c r="AH234"/>
    </row>
    <row r="235" spans="1:209" x14ac:dyDescent="0.25">
      <c r="A235" s="126">
        <v>4</v>
      </c>
      <c r="B235" s="37">
        <v>4</v>
      </c>
      <c r="C235" s="37" t="str">
        <f>INDEX(РАСКЛАДУШКА!$K$331:$AR$365,A235,MATCH(Руч!B$226,РАСКЛАДУШКА!$K$330:$AR$330,0))</f>
        <v>8А</v>
      </c>
      <c r="D235" s="27" t="str">
        <f>INDEX(РАСКЛАДУШКА!$K$372:$AR$406,A235,MATCH(Руч!B$226,РАСКЛАДУШКА!$K$371:$AR$371,0))</f>
        <v>Математика</v>
      </c>
      <c r="E235" s="29" t="e">
        <f>INDEX(РАСКЛАДУШКА!$J$412:$AO$446,A235,MATCH(Руч!B$226,РАСКЛАДУШКА!$J$411:$AO$411,0))</f>
        <v>#N/A</v>
      </c>
      <c r="G235" s="126">
        <v>4</v>
      </c>
      <c r="H235" s="37">
        <v>4</v>
      </c>
      <c r="I235" s="37" t="str">
        <f>INDEX(РАСКЛАДУШКА!$K$331:$AR$365,G235,MATCH(H$226,РАСКЛАДУШКА!$K$330:$AR$330,0))</f>
        <v>7А</v>
      </c>
      <c r="J235" s="27" t="str">
        <f>INDEX(РАСКЛАДУШКА!$K$372:$AR$406,G235,MATCH(H$226,РАСКЛАДУШКА!$K$371:$AR$371,0))</f>
        <v>Математика</v>
      </c>
      <c r="K235" s="29" t="e">
        <f>INDEX(РАСКЛАДУШКА!$J$412:$AO$446,G235,MATCH(H$226,РАСКЛАДУШКА!$J$411:$AO$411,0))</f>
        <v>#N/A</v>
      </c>
      <c r="M235" s="126">
        <v>4</v>
      </c>
      <c r="N235" s="37">
        <v>4</v>
      </c>
      <c r="O235" s="37" t="str">
        <f>INDEX(РАСКЛАДУШКА!$K$331:$AR$365,M235,MATCH(N$226,РАСКЛАДУШКА!$K$330:$AR$330,0))</f>
        <v>6В</v>
      </c>
      <c r="P235" s="27" t="str">
        <f>INDEX(РАСКЛАДУШКА!$K$372:$AR$406,M235,MATCH(N$226,РАСКЛАДУШКА!$K$371:$AR$371,0))</f>
        <v>Математика</v>
      </c>
      <c r="Q235" s="29" t="e">
        <f>INDEX(РАСКЛАДУШКА!$J$412:$AO$446,M235,MATCH(N$226,РАСКЛАДУШКА!$J$411:$AO$411,0))</f>
        <v>#N/A</v>
      </c>
      <c r="R235"/>
      <c r="T235"/>
      <c r="V235"/>
      <c r="Z235"/>
      <c r="AB235"/>
      <c r="AF235"/>
      <c r="AH235"/>
    </row>
    <row r="236" spans="1:209" x14ac:dyDescent="0.25">
      <c r="A236" s="126">
        <v>5</v>
      </c>
      <c r="B236" s="37">
        <v>5</v>
      </c>
      <c r="C236" s="37" t="str">
        <f>INDEX(РАСКЛАДУШКА!$K$331:$AR$365,A236,MATCH(Руч!B$226,РАСКЛАДУШКА!$K$330:$AR$330,0))</f>
        <v>8В</v>
      </c>
      <c r="D236" s="27" t="str">
        <f>INDEX(РАСКЛАДУШКА!$K$372:$AR$406,A236,MATCH(Руч!B$226,РАСКЛАДУШКА!$K$371:$AR$371,0))</f>
        <v>Математика</v>
      </c>
      <c r="E236" s="29" t="e">
        <f>INDEX(РАСКЛАДУШКА!$J$412:$AO$446,A236,MATCH(Руч!B$226,РАСКЛАДУШКА!$J$411:$AO$411,0))</f>
        <v>#N/A</v>
      </c>
      <c r="G236" s="126">
        <v>5</v>
      </c>
      <c r="H236" s="37">
        <v>5</v>
      </c>
      <c r="I236" s="37" t="str">
        <f>INDEX(РАСКЛАДУШКА!$K$331:$AR$365,G236,MATCH(H$226,РАСКЛАДУШКА!$K$330:$AR$330,0))</f>
        <v>9А</v>
      </c>
      <c r="J236" s="27" t="str">
        <f>INDEX(РАСКЛАДУШКА!$K$372:$AR$406,G236,MATCH(H$226,РАСКЛАДУШКА!$K$371:$AR$371,0))</f>
        <v>Математика</v>
      </c>
      <c r="K236" s="29" t="e">
        <f>INDEX(РАСКЛАДУШКА!$J$412:$AO$446,G236,MATCH(H$226,РАСКЛАДУШКА!$J$411:$AO$411,0))</f>
        <v>#N/A</v>
      </c>
      <c r="M236" s="126">
        <v>5</v>
      </c>
      <c r="N236" s="37">
        <v>5</v>
      </c>
      <c r="O236" s="37" t="str">
        <f>INDEX(РАСКЛАДУШКА!$K$331:$AR$365,M236,MATCH(N$226,РАСКЛАДУШКА!$K$330:$AR$330,0))</f>
        <v>8Б</v>
      </c>
      <c r="P236" s="27" t="str">
        <f>INDEX(РАСКЛАДУШКА!$K$372:$AR$406,M236,MATCH(N$226,РАСКЛАДУШКА!$K$371:$AR$371,0))</f>
        <v>Математика</v>
      </c>
      <c r="Q236" s="29" t="e">
        <f>INDEX(РАСКЛАДУШКА!$J$412:$AO$446,M236,MATCH(N$226,РАСКЛАДУШКА!$J$411:$AO$411,0))</f>
        <v>#N/A</v>
      </c>
      <c r="R236"/>
      <c r="T236"/>
      <c r="V236"/>
      <c r="Z236"/>
      <c r="AB236"/>
      <c r="AF236"/>
      <c r="AH236"/>
    </row>
    <row r="237" spans="1:209" x14ac:dyDescent="0.25">
      <c r="A237" s="126">
        <v>6</v>
      </c>
      <c r="B237" s="37">
        <v>6</v>
      </c>
      <c r="C237" s="37" t="str">
        <f>INDEX(РАСКЛАДУШКА!$K$331:$AR$365,A237,MATCH(Руч!B$226,РАСКЛАДУШКА!$K$330:$AR$330,0))</f>
        <v/>
      </c>
      <c r="D237" s="27" t="str">
        <f>INDEX(РАСКЛАДУШКА!$K$372:$AR$406,A237,MATCH(Руч!B$226,РАСКЛАДУШКА!$K$371:$AR$371,0))</f>
        <v/>
      </c>
      <c r="E237" s="29" t="e">
        <f>INDEX(РАСКЛАДУШКА!$J$412:$AO$446,A237,MATCH(Руч!B$226,РАСКЛАДУШКА!$J$411:$AO$411,0))</f>
        <v>#N/A</v>
      </c>
      <c r="G237" s="126">
        <v>6</v>
      </c>
      <c r="H237" s="37">
        <v>6</v>
      </c>
      <c r="I237" s="37" t="str">
        <f>INDEX(РАСКЛАДУШКА!$K$331:$AR$365,G237,MATCH(H$226,РАСКЛАДУШКА!$K$330:$AR$330,0))</f>
        <v>9Б</v>
      </c>
      <c r="J237" s="27" t="str">
        <f>INDEX(РАСКЛАДУШКА!$K$372:$AR$406,G237,MATCH(H$226,РАСКЛАДУШКА!$K$371:$AR$371,0))</f>
        <v>Математика</v>
      </c>
      <c r="K237" s="29" t="e">
        <f>INDEX(РАСКЛАДУШКА!$J$412:$AO$446,G237,MATCH(H$226,РАСКЛАДУШКА!$J$411:$AO$411,0))</f>
        <v>#N/A</v>
      </c>
      <c r="M237" s="126">
        <v>6</v>
      </c>
      <c r="N237" s="37">
        <v>6</v>
      </c>
      <c r="O237" s="37" t="str">
        <f>INDEX(РАСКЛАДУШКА!$K$331:$AR$365,M237,MATCH(N$226,РАСКЛАДУШКА!$K$330:$AR$330,0))</f>
        <v/>
      </c>
      <c r="P237" s="27" t="str">
        <f>INDEX(РАСКЛАДУШКА!$K$372:$AR$406,M237,MATCH(N$226,РАСКЛАДУШКА!$K$371:$AR$371,0))</f>
        <v/>
      </c>
      <c r="Q237" s="29" t="e">
        <f>INDEX(РАСКЛАДУШКА!$J$412:$AO$446,M237,MATCH(N$226,РАСКЛАДУШКА!$J$411:$AO$411,0))</f>
        <v>#N/A</v>
      </c>
      <c r="R237"/>
      <c r="T237"/>
      <c r="V237"/>
      <c r="Z237"/>
      <c r="AB237"/>
      <c r="AF237"/>
      <c r="AH237"/>
    </row>
    <row r="238" spans="1:209" x14ac:dyDescent="0.25">
      <c r="A238" s="126">
        <v>7</v>
      </c>
      <c r="B238" s="37">
        <v>7</v>
      </c>
      <c r="C238" s="37" t="str">
        <f>INDEX(РАСКЛАДУШКА!$K$331:$AR$365,A238,MATCH(Руч!B$226,РАСКЛАДУШКА!$K$330:$AR$330,0))</f>
        <v/>
      </c>
      <c r="D238" s="27" t="str">
        <f>INDEX(РАСКЛАДУШКА!$K$372:$AR$406,A238,MATCH(Руч!B$226,РАСКЛАДУШКА!$K$371:$AR$371,0))</f>
        <v/>
      </c>
      <c r="E238" s="29" t="e">
        <f>INDEX(РАСКЛАДУШКА!$J$412:$AO$446,A238,MATCH(Руч!B$226,РАСКЛАДУШКА!$J$411:$AO$411,0))</f>
        <v>#N/A</v>
      </c>
      <c r="F238" s="134"/>
      <c r="G238" s="126">
        <v>7</v>
      </c>
      <c r="H238" s="37">
        <v>7</v>
      </c>
      <c r="I238" s="37" t="str">
        <f>INDEX(РАСКЛАДУШКА!$K$331:$AR$365,G238,MATCH(H$226,РАСКЛАДУШКА!$K$330:$AR$330,0))</f>
        <v/>
      </c>
      <c r="J238" s="27" t="str">
        <f>INDEX(РАСКЛАДУШКА!$K$372:$AR$406,G238,MATCH(H$226,РАСКЛАДУШКА!$K$371:$AR$371,0))</f>
        <v/>
      </c>
      <c r="K238" s="29" t="e">
        <f>INDEX(РАСКЛАДУШКА!$J$412:$AO$446,G238,MATCH(H$226,РАСКЛАДУШКА!$J$411:$AO$411,0))</f>
        <v>#N/A</v>
      </c>
      <c r="L238" s="134"/>
      <c r="M238" s="126">
        <v>7</v>
      </c>
      <c r="N238" s="37">
        <v>7</v>
      </c>
      <c r="O238" s="37" t="str">
        <f>INDEX(РАСКЛАДУШКА!$K$331:$AR$365,M238,MATCH(N$226,РАСКЛАДУШКА!$K$330:$AR$330,0))</f>
        <v/>
      </c>
      <c r="P238" s="27" t="str">
        <f>INDEX(РАСКЛАДУШКА!$K$372:$AR$406,M238,MATCH(N$226,РАСКЛАДУШКА!$K$371:$AR$371,0))</f>
        <v/>
      </c>
      <c r="Q238" s="29" t="e">
        <f>INDEX(РАСКЛАДУШКА!$J$412:$AO$446,M238,MATCH(N$226,РАСКЛАДУШКА!$J$411:$AO$411,0))</f>
        <v>#N/A</v>
      </c>
      <c r="R238"/>
      <c r="T238"/>
      <c r="V238"/>
      <c r="Z238"/>
      <c r="AB238"/>
      <c r="AF238"/>
      <c r="AH238"/>
    </row>
    <row r="239" spans="1:209" x14ac:dyDescent="0.25">
      <c r="A239" s="128"/>
      <c r="B239" s="2" t="s">
        <v>5</v>
      </c>
      <c r="C239" s="2"/>
      <c r="D239" s="2"/>
      <c r="E239" s="2"/>
      <c r="G239" s="128"/>
      <c r="H239" s="2" t="s">
        <v>5</v>
      </c>
      <c r="I239" s="2"/>
      <c r="J239" s="2"/>
      <c r="K239" s="2"/>
      <c r="M239" s="128"/>
      <c r="N239" s="2" t="s">
        <v>5</v>
      </c>
      <c r="O239" s="2"/>
      <c r="P239" s="2"/>
      <c r="Q239" s="2"/>
      <c r="R239"/>
      <c r="T239"/>
      <c r="V239"/>
      <c r="Z239"/>
      <c r="AB239"/>
      <c r="AF239"/>
      <c r="AH239"/>
    </row>
    <row r="240" spans="1:209" x14ac:dyDescent="0.25">
      <c r="A240" s="126">
        <v>8</v>
      </c>
      <c r="B240" s="37">
        <v>1</v>
      </c>
      <c r="C240" s="37" t="str">
        <f>INDEX(РАСКЛАДУШКА!$K$331:$AR$365,A240,MATCH(Руч!B$226,РАСКЛАДУШКА!$K$330:$AR$330,0))</f>
        <v>8В</v>
      </c>
      <c r="D240" s="27" t="str">
        <f>INDEX(РАСКЛАДУШКА!$K$372:$AR$406,A240,MATCH(Руч!B$226,РАСКЛАДУШКА!$K$371:$AR$371,0))</f>
        <v>Математика</v>
      </c>
      <c r="E240" s="29" t="e">
        <f>INDEX(РАСКЛАДУШКА!$J$412:$AO$446,A240,MATCH(Руч!B$226,РАСКЛАДУШКА!$J$411:$AO$411,0))</f>
        <v>#N/A</v>
      </c>
      <c r="G240" s="126">
        <v>8</v>
      </c>
      <c r="H240" s="37">
        <v>1</v>
      </c>
      <c r="I240" s="37" t="str">
        <f>INDEX(РАСКЛАДУШКА!$K$331:$AR$365,G240,MATCH(H$226,РАСКЛАДУШКА!$K$330:$AR$330,0))</f>
        <v>7А</v>
      </c>
      <c r="J240" s="27" t="str">
        <f>INDEX(РАСКЛАДУШКА!$K$372:$AR$406,G240,MATCH(H$226,РАСКЛАДУШКА!$K$371:$AR$371,0))</f>
        <v>Математика</v>
      </c>
      <c r="K240" s="29" t="e">
        <f>INDEX(РАСКЛАДУШКА!$J$412:$AO$446,G240,MATCH(H$226,РАСКЛАДУШКА!$J$411:$AO$411,0))</f>
        <v>#N/A</v>
      </c>
      <c r="M240" s="126">
        <v>8</v>
      </c>
      <c r="N240" s="37">
        <v>1</v>
      </c>
      <c r="O240" s="37" t="str">
        <f>INDEX(РАСКЛАДУШКА!$K$331:$AR$365,M240,MATCH(N$226,РАСКЛАДУШКА!$K$330:$AR$330,0))</f>
        <v/>
      </c>
      <c r="P240" s="27" t="str">
        <f>INDEX(РАСКЛАДУШКА!$K$372:$AR$406,M240,MATCH(N$226,РАСКЛАДУШКА!$K$371:$AR$371,0))</f>
        <v/>
      </c>
      <c r="Q240" s="29" t="e">
        <f>INDEX(РАСКЛАДУШКА!$J$412:$AO$446,M240,MATCH(N$226,РАСКЛАДУШКА!$J$411:$AO$411,0))</f>
        <v>#N/A</v>
      </c>
      <c r="R240"/>
      <c r="T240"/>
      <c r="V240"/>
      <c r="Z240"/>
      <c r="AB240"/>
      <c r="AF240"/>
      <c r="AH240"/>
    </row>
    <row r="241" spans="1:34" x14ac:dyDescent="0.25">
      <c r="A241" s="126">
        <v>9</v>
      </c>
      <c r="B241" s="37">
        <v>2</v>
      </c>
      <c r="C241" s="37" t="str">
        <f>INDEX(РАСКЛАДУШКА!$K$331:$AR$365,A241,MATCH(Руч!B$226,РАСКЛАДУШКА!$K$330:$AR$330,0))</f>
        <v>8А</v>
      </c>
      <c r="D241" s="27" t="str">
        <f>INDEX(РАСКЛАДУШКА!$K$372:$AR$406,A241,MATCH(Руч!B$226,РАСКЛАДУШКА!$K$371:$AR$371,0))</f>
        <v>Математика</v>
      </c>
      <c r="E241" s="29" t="e">
        <f>INDEX(РАСКЛАДУШКА!$J$412:$AO$446,A241,MATCH(Руч!B$226,РАСКЛАДУШКА!$J$411:$AO$411,0))</f>
        <v>#N/A</v>
      </c>
      <c r="G241" s="126">
        <v>9</v>
      </c>
      <c r="H241" s="37">
        <v>2</v>
      </c>
      <c r="I241" s="37" t="str">
        <f>INDEX(РАСКЛАДУШКА!$K$331:$AR$365,G241,MATCH(H$226,РАСКЛАДУШКА!$K$330:$AR$330,0))</f>
        <v>6А</v>
      </c>
      <c r="J241" s="27" t="str">
        <f>INDEX(РАСКЛАДУШКА!$K$372:$AR$406,G241,MATCH(H$226,РАСКЛАДУШКА!$K$371:$AR$371,0))</f>
        <v>Математика</v>
      </c>
      <c r="K241" s="29" t="e">
        <f>INDEX(РАСКЛАДУШКА!$J$412:$AO$446,G241,MATCH(H$226,РАСКЛАДУШКА!$J$411:$AO$411,0))</f>
        <v>#N/A</v>
      </c>
      <c r="M241" s="126">
        <v>9</v>
      </c>
      <c r="N241" s="37">
        <v>2</v>
      </c>
      <c r="O241" s="37" t="str">
        <f>INDEX(РАСКЛАДУШКА!$K$331:$AR$365,M241,MATCH(N$226,РАСКЛАДУШКА!$K$330:$AR$330,0))</f>
        <v>6Б</v>
      </c>
      <c r="P241" s="27" t="str">
        <f>INDEX(РАСКЛАДУШКА!$K$372:$AR$406,M241,MATCH(N$226,РАСКЛАДУШКА!$K$371:$AR$371,0))</f>
        <v>Математика</v>
      </c>
      <c r="Q241" s="29" t="e">
        <f>INDEX(РАСКЛАДУШКА!$J$412:$AO$446,M241,MATCH(N$226,РАСКЛАДУШКА!$J$411:$AO$411,0))</f>
        <v>#N/A</v>
      </c>
      <c r="R241"/>
      <c r="T241"/>
      <c r="V241"/>
      <c r="Z241"/>
      <c r="AB241"/>
      <c r="AF241"/>
      <c r="AH241"/>
    </row>
    <row r="242" spans="1:34" x14ac:dyDescent="0.25">
      <c r="A242" s="126">
        <v>10</v>
      </c>
      <c r="B242" s="37">
        <v>3</v>
      </c>
      <c r="C242" s="37" t="str">
        <f>INDEX(РАСКЛАДУШКА!$K$331:$AR$365,A242,MATCH(Руч!B$226,РАСКЛАДУШКА!$K$330:$AR$330,0))</f>
        <v>10Б</v>
      </c>
      <c r="D242" s="27" t="str">
        <f>INDEX(РАСКЛАДУШКА!$K$372:$AR$406,A242,MATCH(Руч!B$226,РАСКЛАДУШКА!$K$371:$AR$371,0))</f>
        <v>Математика</v>
      </c>
      <c r="E242" s="29" t="e">
        <f>INDEX(РАСКЛАДУШКА!$J$412:$AO$446,A242,MATCH(Руч!B$226,РАСКЛАДУШКА!$J$411:$AO$411,0))</f>
        <v>#N/A</v>
      </c>
      <c r="G242" s="126">
        <v>10</v>
      </c>
      <c r="H242" s="37">
        <v>3</v>
      </c>
      <c r="I242" s="37" t="str">
        <f>INDEX(РАСКЛАДУШКА!$K$331:$AR$365,G242,MATCH(H$226,РАСКЛАДУШКА!$K$330:$AR$330,0))</f>
        <v>7В</v>
      </c>
      <c r="J242" s="27" t="str">
        <f>INDEX(РАСКЛАДУШКА!$K$372:$AR$406,G242,MATCH(H$226,РАСКЛАДУШКА!$K$371:$AR$371,0))</f>
        <v>Математика</v>
      </c>
      <c r="K242" s="29" t="e">
        <f>INDEX(РАСКЛАДУШКА!$J$412:$AO$446,G242,MATCH(H$226,РАСКЛАДУШКА!$J$411:$AO$411,0))</f>
        <v>#N/A</v>
      </c>
      <c r="M242" s="126">
        <v>10</v>
      </c>
      <c r="N242" s="37">
        <v>3</v>
      </c>
      <c r="O242" s="37" t="str">
        <f>INDEX(РАСКЛАДУШКА!$K$331:$AR$365,M242,MATCH(N$226,РАСКЛАДУШКА!$K$330:$AR$330,0))</f>
        <v/>
      </c>
      <c r="P242" s="27" t="str">
        <f>INDEX(РАСКЛАДУШКА!$K$372:$AR$406,M242,MATCH(N$226,РАСКЛАДУШКА!$K$371:$AR$371,0))</f>
        <v/>
      </c>
      <c r="Q242" s="29" t="e">
        <f>INDEX(РАСКЛАДУШКА!$J$412:$AO$446,M242,MATCH(N$226,РАСКЛАДУШКА!$J$411:$AO$411,0))</f>
        <v>#N/A</v>
      </c>
      <c r="R242"/>
      <c r="T242"/>
      <c r="V242"/>
      <c r="Z242"/>
      <c r="AB242"/>
      <c r="AF242"/>
      <c r="AH242"/>
    </row>
    <row r="243" spans="1:34" x14ac:dyDescent="0.25">
      <c r="A243" s="126">
        <v>11</v>
      </c>
      <c r="B243" s="37">
        <v>4</v>
      </c>
      <c r="C243" s="37" t="str">
        <f>INDEX(РАСКЛАДУШКА!$K$331:$AR$365,A243,MATCH(Руч!B$226,РАСКЛАДУШКА!$K$330:$AR$330,0))</f>
        <v>10А</v>
      </c>
      <c r="D243" s="27" t="str">
        <f>INDEX(РАСКЛАДУШКА!$K$372:$AR$406,A243,MATCH(Руч!B$226,РАСКЛАДУШКА!$K$371:$AR$371,0))</f>
        <v>Математика</v>
      </c>
      <c r="E243" s="29" t="e">
        <f>INDEX(РАСКЛАДУШКА!$J$412:$AO$446,A243,MATCH(Руч!B$226,РАСКЛАДУШКА!$J$411:$AO$411,0))</f>
        <v>#N/A</v>
      </c>
      <c r="G243" s="126">
        <v>11</v>
      </c>
      <c r="H243" s="37">
        <v>4</v>
      </c>
      <c r="I243" s="37" t="str">
        <f>INDEX(РАСКЛАДУШКА!$K$331:$AR$365,G243,MATCH(H$226,РАСКЛАДУШКА!$K$330:$AR$330,0))</f>
        <v>9Б</v>
      </c>
      <c r="J243" s="27" t="str">
        <f>INDEX(РАСКЛАДУШКА!$K$372:$AR$406,G243,MATCH(H$226,РАСКЛАДУШКА!$K$371:$AR$371,0))</f>
        <v>Математика</v>
      </c>
      <c r="K243" s="29" t="e">
        <f>INDEX(РАСКЛАДУШКА!$J$412:$AO$446,G243,MATCH(H$226,РАСКЛАДУШКА!$J$411:$AO$411,0))</f>
        <v>#N/A</v>
      </c>
      <c r="M243" s="126">
        <v>11</v>
      </c>
      <c r="N243" s="37">
        <v>4</v>
      </c>
      <c r="O243" s="37" t="str">
        <f>INDEX(РАСКЛАДУШКА!$K$331:$AR$365,M243,MATCH(N$226,РАСКЛАДУШКА!$K$330:$AR$330,0))</f>
        <v>6В</v>
      </c>
      <c r="P243" s="27" t="str">
        <f>INDEX(РАСКЛАДУШКА!$K$372:$AR$406,M243,MATCH(N$226,РАСКЛАДУШКА!$K$371:$AR$371,0))</f>
        <v>Математика</v>
      </c>
      <c r="Q243" s="29" t="e">
        <f>INDEX(РАСКЛАДУШКА!$J$412:$AO$446,M243,MATCH(N$226,РАСКЛАДУШКА!$J$411:$AO$411,0))</f>
        <v>#N/A</v>
      </c>
      <c r="R243"/>
      <c r="T243"/>
      <c r="V243"/>
      <c r="Z243"/>
      <c r="AB243"/>
      <c r="AF243"/>
      <c r="AH243"/>
    </row>
    <row r="244" spans="1:34" x14ac:dyDescent="0.25">
      <c r="A244" s="126">
        <v>12</v>
      </c>
      <c r="B244" s="37">
        <v>5</v>
      </c>
      <c r="C244" s="37" t="str">
        <f>INDEX(РАСКЛАДУШКА!$K$331:$AR$365,A244,MATCH(Руч!B$226,РАСКЛАДУШКА!$K$330:$AR$330,0))</f>
        <v>7Б</v>
      </c>
      <c r="D244" s="27" t="str">
        <f>INDEX(РАСКЛАДУШКА!$K$372:$AR$406,A244,MATCH(Руч!B$226,РАСКЛАДУШКА!$K$371:$AR$371,0))</f>
        <v>Математика</v>
      </c>
      <c r="E244" s="29" t="e">
        <f>INDEX(РАСКЛАДУШКА!$J$412:$AO$446,A244,MATCH(Руч!B$226,РАСКЛАДУШКА!$J$411:$AO$411,0))</f>
        <v>#N/A</v>
      </c>
      <c r="G244" s="126">
        <v>12</v>
      </c>
      <c r="H244" s="37">
        <v>5</v>
      </c>
      <c r="I244" s="37" t="str">
        <f>INDEX(РАСКЛАДУШКА!$K$331:$AR$365,G244,MATCH(H$226,РАСКЛАДУШКА!$K$330:$AR$330,0))</f>
        <v>9А</v>
      </c>
      <c r="J244" s="27" t="str">
        <f>INDEX(РАСКЛАДУШКА!$K$372:$AR$406,G244,MATCH(H$226,РАСКЛАДУШКА!$K$371:$AR$371,0))</f>
        <v>Математика</v>
      </c>
      <c r="K244" s="29" t="e">
        <f>INDEX(РАСКЛАДУШКА!$J$412:$AO$446,G244,MATCH(H$226,РАСКЛАДУШКА!$J$411:$AO$411,0))</f>
        <v>#N/A</v>
      </c>
      <c r="M244" s="126">
        <v>12</v>
      </c>
      <c r="N244" s="37">
        <v>5</v>
      </c>
      <c r="O244" s="37" t="str">
        <f>INDEX(РАСКЛАДУШКА!$K$331:$AR$365,M244,MATCH(N$226,РАСКЛАДУШКА!$K$330:$AR$330,0))</f>
        <v>8Б</v>
      </c>
      <c r="P244" s="27" t="str">
        <f>INDEX(РАСКЛАДУШКА!$K$372:$AR$406,M244,MATCH(N$226,РАСКЛАДУШКА!$K$371:$AR$371,0))</f>
        <v>Математика</v>
      </c>
      <c r="Q244" s="29" t="e">
        <f>INDEX(РАСКЛАДУШКА!$J$412:$AO$446,M244,MATCH(N$226,РАСКЛАДУШКА!$J$411:$AO$411,0))</f>
        <v>#N/A</v>
      </c>
      <c r="R244"/>
      <c r="T244"/>
      <c r="V244"/>
      <c r="Z244"/>
      <c r="AB244"/>
      <c r="AF244"/>
      <c r="AH244"/>
    </row>
    <row r="245" spans="1:34" x14ac:dyDescent="0.25">
      <c r="A245" s="126">
        <v>13</v>
      </c>
      <c r="B245" s="37">
        <v>6</v>
      </c>
      <c r="C245" s="37" t="str">
        <f>INDEX(РАСКЛАДУШКА!$K$331:$AR$365,A245,MATCH(Руч!B$226,РАСКЛАДУШКА!$K$330:$AR$330,0))</f>
        <v>10А</v>
      </c>
      <c r="D245" s="27" t="str">
        <f>INDEX(РАСКЛАДУШКА!$K$372:$AR$406,A245,MATCH(Руч!B$226,РАСКЛАДУШКА!$K$371:$AR$371,0))</f>
        <v>Математика</v>
      </c>
      <c r="E245" s="29" t="e">
        <f>INDEX(РАСКЛАДУШКА!$J$412:$AO$446,A245,MATCH(Руч!B$226,РАСКЛАДУШКА!$J$411:$AO$411,0))</f>
        <v>#N/A</v>
      </c>
      <c r="G245" s="126">
        <v>13</v>
      </c>
      <c r="H245" s="37">
        <v>6</v>
      </c>
      <c r="I245" s="37" t="str">
        <f>INDEX(РАСКЛАДУШКА!$K$331:$AR$365,G245,MATCH(H$226,РАСКЛАДУШКА!$K$330:$AR$330,0))</f>
        <v>11А</v>
      </c>
      <c r="J245" s="27" t="str">
        <f>INDEX(РАСКЛАДУШКА!$K$372:$AR$406,G245,MATCH(H$226,РАСКЛАДУШКА!$K$371:$AR$371,0))</f>
        <v>Математика</v>
      </c>
      <c r="K245" s="29" t="e">
        <f>INDEX(РАСКЛАДУШКА!$J$412:$AO$446,G245,MATCH(H$226,РАСКЛАДУШКА!$J$411:$AO$411,0))</f>
        <v>#N/A</v>
      </c>
      <c r="M245" s="126">
        <v>13</v>
      </c>
      <c r="N245" s="37">
        <v>6</v>
      </c>
      <c r="O245" s="37" t="str">
        <f>INDEX(РАСКЛАДУШКА!$K$331:$AR$365,M245,MATCH(N$226,РАСКЛАДУШКА!$K$330:$AR$330,0))</f>
        <v>5В</v>
      </c>
      <c r="P245" s="27" t="str">
        <f>INDEX(РАСКЛАДУШКА!$K$372:$AR$406,M245,MATCH(N$226,РАСКЛАДУШКА!$K$371:$AR$371,0))</f>
        <v>Математика</v>
      </c>
      <c r="Q245" s="29" t="e">
        <f>INDEX(РАСКЛАДУШКА!$J$412:$AO$446,M245,MATCH(N$226,РАСКЛАДУШКА!$J$411:$AO$411,0))</f>
        <v>#N/A</v>
      </c>
      <c r="R245"/>
      <c r="T245"/>
      <c r="V245"/>
      <c r="Z245"/>
      <c r="AB245"/>
      <c r="AF245"/>
      <c r="AH245"/>
    </row>
    <row r="246" spans="1:34" x14ac:dyDescent="0.25">
      <c r="A246" s="126">
        <v>14</v>
      </c>
      <c r="B246" s="37">
        <v>7</v>
      </c>
      <c r="C246" s="37" t="str">
        <f>INDEX(РАСКЛАДУШКА!$K$331:$AR$365,A246,MATCH(Руч!B$226,РАСКЛАДУШКА!$K$330:$AR$330,0))</f>
        <v/>
      </c>
      <c r="D246" s="27" t="str">
        <f>INDEX(РАСКЛАДУШКА!$K$372:$AR$406,A246,MATCH(Руч!B$226,РАСКЛАДУШКА!$K$371:$AR$371,0))</f>
        <v/>
      </c>
      <c r="E246" s="29" t="e">
        <f>INDEX(РАСКЛАДУШКА!$J$412:$AO$446,A246,MATCH(Руч!B$226,РАСКЛАДУШКА!$J$411:$AO$411,0))</f>
        <v>#N/A</v>
      </c>
      <c r="F246" s="134"/>
      <c r="G246" s="126">
        <v>14</v>
      </c>
      <c r="H246" s="37">
        <v>7</v>
      </c>
      <c r="I246" s="37" t="str">
        <f>INDEX(РАСКЛАДУШКА!$K$331:$AR$365,G246,MATCH(H$226,РАСКЛАДУШКА!$K$330:$AR$330,0))</f>
        <v/>
      </c>
      <c r="J246" s="27" t="str">
        <f>INDEX(РАСКЛАДУШКА!$K$372:$AR$406,G246,MATCH(H$226,РАСКЛАДУШКА!$K$371:$AR$371,0))</f>
        <v/>
      </c>
      <c r="K246" s="29" t="e">
        <f>INDEX(РАСКЛАДУШКА!$J$412:$AO$446,G246,MATCH(H$226,РАСКЛАДУШКА!$J$411:$AO$411,0))</f>
        <v>#N/A</v>
      </c>
      <c r="L246" s="134"/>
      <c r="M246" s="126">
        <v>14</v>
      </c>
      <c r="N246" s="37">
        <v>7</v>
      </c>
      <c r="O246" s="37" t="str">
        <f>INDEX(РАСКЛАДУШКА!$K$331:$AR$365,M246,MATCH(N$226,РАСКЛАДУШКА!$K$330:$AR$330,0))</f>
        <v/>
      </c>
      <c r="P246" s="27" t="str">
        <f>INDEX(РАСКЛАДУШКА!$K$372:$AR$406,M246,MATCH(N$226,РАСКЛАДУШКА!$K$371:$AR$371,0))</f>
        <v/>
      </c>
      <c r="Q246" s="29" t="e">
        <f>INDEX(РАСКЛАДУШКА!$J$412:$AO$446,M246,MATCH(N$226,РАСКЛАДУШКА!$J$411:$AO$411,0))</f>
        <v>#N/A</v>
      </c>
      <c r="R246"/>
      <c r="T246"/>
      <c r="V246"/>
      <c r="Z246"/>
      <c r="AB246"/>
      <c r="AF246"/>
      <c r="AH246"/>
    </row>
    <row r="247" spans="1:34" x14ac:dyDescent="0.25">
      <c r="A247" s="128"/>
      <c r="B247" s="2" t="s">
        <v>6</v>
      </c>
      <c r="C247" s="2"/>
      <c r="D247" s="2"/>
      <c r="E247" s="2"/>
      <c r="G247" s="128"/>
      <c r="H247" s="2" t="s">
        <v>6</v>
      </c>
      <c r="I247" s="2"/>
      <c r="J247" s="2"/>
      <c r="K247" s="2"/>
      <c r="M247" s="128"/>
      <c r="N247" s="2" t="s">
        <v>6</v>
      </c>
      <c r="O247" s="2"/>
      <c r="P247" s="2"/>
      <c r="Q247" s="2"/>
      <c r="R247"/>
      <c r="T247"/>
      <c r="V247"/>
      <c r="Z247"/>
      <c r="AB247"/>
      <c r="AF247"/>
      <c r="AH247"/>
    </row>
    <row r="248" spans="1:34" x14ac:dyDescent="0.25">
      <c r="A248" s="126">
        <v>15</v>
      </c>
      <c r="B248" s="37">
        <v>1</v>
      </c>
      <c r="C248" s="37" t="str">
        <f>INDEX(РАСКЛАДУШКА!$K$331:$AR$365,A248,MATCH(Руч!B$226,РАСКЛАДУШКА!$K$330:$AR$330,0))</f>
        <v>10А</v>
      </c>
      <c r="D248" s="27" t="str">
        <f>INDEX(РАСКЛАДУШКА!$K$372:$AR$406,A248,MATCH(Руч!B$226,РАСКЛАДУШКА!$K$371:$AR$371,0))</f>
        <v>Математика</v>
      </c>
      <c r="E248" s="29" t="e">
        <f>INDEX(РАСКЛАДУШКА!$J$412:$AO$446,A248,MATCH(Руч!B$226,РАСКЛАДУШКА!$J$411:$AO$411,0))</f>
        <v>#N/A</v>
      </c>
      <c r="G248" s="126">
        <v>15</v>
      </c>
      <c r="H248" s="37">
        <v>1</v>
      </c>
      <c r="I248" s="37" t="str">
        <f>INDEX(РАСКЛАДУШКА!$K$331:$AR$365,G248,MATCH(H$226,РАСКЛАДУШКА!$K$330:$AR$330,0))</f>
        <v>9Б</v>
      </c>
      <c r="J248" s="27" t="str">
        <f>INDEX(РАСКЛАДУШКА!$K$372:$AR$406,G248,MATCH(H$226,РАСКЛАДУШКА!$K$371:$AR$371,0))</f>
        <v>Математика</v>
      </c>
      <c r="K248" s="29" t="e">
        <f>INDEX(РАСКЛАДУШКА!$J$412:$AO$446,G248,MATCH(H$226,РАСКЛАДУШКА!$J$411:$AO$411,0))</f>
        <v>#N/A</v>
      </c>
      <c r="M248" s="126">
        <v>15</v>
      </c>
      <c r="N248" s="37">
        <v>1</v>
      </c>
      <c r="O248" s="37" t="str">
        <f>INDEX(РАСКЛАДУШКА!$K$331:$AR$365,M248,MATCH(N$226,РАСКЛАДУШКА!$K$330:$AR$330,0))</f>
        <v>6Б</v>
      </c>
      <c r="P248" s="27" t="str">
        <f>INDEX(РАСКЛАДУШКА!$K$372:$AR$406,M248,MATCH(N$226,РАСКЛАДУШКА!$K$371:$AR$371,0))</f>
        <v>Математика</v>
      </c>
      <c r="Q248" s="29" t="e">
        <f>INDEX(РАСКЛАДУШКА!$J$412:$AO$446,M248,MATCH(N$226,РАСКЛАДУШКА!$J$411:$AO$411,0))</f>
        <v>#N/A</v>
      </c>
      <c r="R248"/>
      <c r="T248"/>
      <c r="V248"/>
      <c r="Z248"/>
      <c r="AB248"/>
      <c r="AF248"/>
      <c r="AH248"/>
    </row>
    <row r="249" spans="1:34" x14ac:dyDescent="0.25">
      <c r="A249" s="126">
        <v>16</v>
      </c>
      <c r="B249" s="37">
        <v>2</v>
      </c>
      <c r="C249" s="37" t="str">
        <f>INDEX(РАСКЛАДУШКА!$K$331:$AR$365,A249,MATCH(Руч!B$226,РАСКЛАДУШКА!$K$330:$AR$330,0))</f>
        <v>7Б</v>
      </c>
      <c r="D249" s="27" t="str">
        <f>INDEX(РАСКЛАДУШКА!$K$372:$AR$406,A249,MATCH(Руч!B$226,РАСКЛАДУШКА!$K$371:$AR$371,0))</f>
        <v>Математика</v>
      </c>
      <c r="E249" s="29" t="e">
        <f>INDEX(РАСКЛАДУШКА!$J$412:$AO$446,A249,MATCH(Руч!B$226,РАСКЛАДУШКА!$J$411:$AO$411,0))</f>
        <v>#N/A</v>
      </c>
      <c r="G249" s="126">
        <v>16</v>
      </c>
      <c r="H249" s="37">
        <v>2</v>
      </c>
      <c r="I249" s="37" t="str">
        <f>INDEX(РАСКЛАДУШКА!$K$331:$AR$365,G249,MATCH(H$226,РАСКЛАДУШКА!$K$330:$AR$330,0))</f>
        <v>7В</v>
      </c>
      <c r="J249" s="27" t="str">
        <f>INDEX(РАСКЛАДУШКА!$K$372:$AR$406,G249,MATCH(H$226,РАСКЛАДУШКА!$K$371:$AR$371,0))</f>
        <v>Математика</v>
      </c>
      <c r="K249" s="29" t="e">
        <f>INDEX(РАСКЛАДУШКА!$J$412:$AO$446,G249,MATCH(H$226,РАСКЛАДУШКА!$J$411:$AO$411,0))</f>
        <v>#N/A</v>
      </c>
      <c r="M249" s="126">
        <v>16</v>
      </c>
      <c r="N249" s="37">
        <v>2</v>
      </c>
      <c r="O249" s="37" t="str">
        <f>INDEX(РАСКЛАДУШКА!$K$331:$AR$365,M249,MATCH(N$226,РАСКЛАДУШКА!$K$330:$AR$330,0))</f>
        <v>6В</v>
      </c>
      <c r="P249" s="27" t="str">
        <f>INDEX(РАСКЛАДУШКА!$K$372:$AR$406,M249,MATCH(N$226,РАСКЛАДУШКА!$K$371:$AR$371,0))</f>
        <v>Математика</v>
      </c>
      <c r="Q249" s="29" t="e">
        <f>INDEX(РАСКЛАДУШКА!$J$412:$AO$446,M249,MATCH(N$226,РАСКЛАДУШКА!$J$411:$AO$411,0))</f>
        <v>#N/A</v>
      </c>
      <c r="R249"/>
      <c r="T249"/>
      <c r="V249"/>
      <c r="Z249"/>
      <c r="AB249"/>
      <c r="AF249"/>
      <c r="AH249"/>
    </row>
    <row r="250" spans="1:34" x14ac:dyDescent="0.25">
      <c r="A250" s="126">
        <v>17</v>
      </c>
      <c r="B250" s="37">
        <v>3</v>
      </c>
      <c r="C250" s="37" t="str">
        <f>INDEX(РАСКЛАДУШКА!$K$331:$AR$365,A250,MATCH(Руч!B$226,РАСКЛАДУШКА!$K$330:$AR$330,0))</f>
        <v>8А</v>
      </c>
      <c r="D250" s="27" t="str">
        <f>INDEX(РАСКЛАДУШКА!$K$372:$AR$406,A250,MATCH(Руч!B$226,РАСКЛАДУШКА!$K$371:$AR$371,0))</f>
        <v>Математика</v>
      </c>
      <c r="E250" s="29" t="e">
        <f>INDEX(РАСКЛАДУШКА!$J$412:$AO$446,A250,MATCH(Руч!B$226,РАСКЛАДУШКА!$J$411:$AO$411,0))</f>
        <v>#N/A</v>
      </c>
      <c r="G250" s="126">
        <v>17</v>
      </c>
      <c r="H250" s="37">
        <v>3</v>
      </c>
      <c r="I250" s="37" t="str">
        <f>INDEX(РАСКЛАДУШКА!$K$331:$AR$365,G250,MATCH(H$226,РАСКЛАДУШКА!$K$330:$AR$330,0))</f>
        <v>6А</v>
      </c>
      <c r="J250" s="27" t="str">
        <f>INDEX(РАСКЛАДУШКА!$K$372:$AR$406,G250,MATCH(H$226,РАСКЛАДУШКА!$K$371:$AR$371,0))</f>
        <v>Математика</v>
      </c>
      <c r="K250" s="29" t="e">
        <f>INDEX(РАСКЛАДУШКА!$J$412:$AO$446,G250,MATCH(H$226,РАСКЛАДУШКА!$J$411:$AO$411,0))</f>
        <v>#N/A</v>
      </c>
      <c r="M250" s="126">
        <v>17</v>
      </c>
      <c r="N250" s="37">
        <v>3</v>
      </c>
      <c r="O250" s="37" t="str">
        <f>INDEX(РАСКЛАДУШКА!$K$331:$AR$365,M250,MATCH(N$226,РАСКЛАДУШКА!$K$330:$AR$330,0))</f>
        <v/>
      </c>
      <c r="P250" s="27" t="str">
        <f>INDEX(РАСКЛАДУШКА!$K$372:$AR$406,M250,MATCH(N$226,РАСКЛАДУШКА!$K$371:$AR$371,0))</f>
        <v/>
      </c>
      <c r="Q250" s="29" t="e">
        <f>INDEX(РАСКЛАДУШКА!$J$412:$AO$446,M250,MATCH(N$226,РАСКЛАДУШКА!$J$411:$AO$411,0))</f>
        <v>#N/A</v>
      </c>
      <c r="R250"/>
      <c r="T250"/>
      <c r="V250"/>
      <c r="Z250"/>
      <c r="AB250"/>
      <c r="AF250"/>
      <c r="AH250"/>
    </row>
    <row r="251" spans="1:34" x14ac:dyDescent="0.25">
      <c r="A251" s="126">
        <v>18</v>
      </c>
      <c r="B251" s="37">
        <v>4</v>
      </c>
      <c r="C251" s="37" t="str">
        <f>INDEX(РАСКЛАДУШКА!$K$331:$AR$365,A251,MATCH(Руч!B$226,РАСКЛАДУШКА!$K$330:$AR$330,0))</f>
        <v>10Б</v>
      </c>
      <c r="D251" s="27" t="str">
        <f>INDEX(РАСКЛАДУШКА!$K$372:$AR$406,A251,MATCH(Руч!B$226,РАСКЛАДУШКА!$K$371:$AR$371,0))</f>
        <v>Математика</v>
      </c>
      <c r="E251" s="29" t="e">
        <f>INDEX(РАСКЛАДУШКА!$J$412:$AO$446,A251,MATCH(Руч!B$226,РАСКЛАДУШКА!$J$411:$AO$411,0))</f>
        <v>#N/A</v>
      </c>
      <c r="G251" s="126">
        <v>18</v>
      </c>
      <c r="H251" s="37">
        <v>4</v>
      </c>
      <c r="I251" s="37" t="str">
        <f>INDEX(РАСКЛАДУШКА!$K$331:$AR$365,G251,MATCH(H$226,РАСКЛАДУШКА!$K$330:$AR$330,0))</f>
        <v>9А</v>
      </c>
      <c r="J251" s="27" t="str">
        <f>INDEX(РАСКЛАДУШКА!$K$372:$AR$406,G251,MATCH(H$226,РАСКЛАДУШКА!$K$371:$AR$371,0))</f>
        <v>Математика</v>
      </c>
      <c r="K251" s="29" t="e">
        <f>INDEX(РАСКЛАДУШКА!$J$412:$AO$446,G251,MATCH(H$226,РАСКЛАДУШКА!$J$411:$AO$411,0))</f>
        <v>#N/A</v>
      </c>
      <c r="M251" s="126">
        <v>18</v>
      </c>
      <c r="N251" s="37">
        <v>4</v>
      </c>
      <c r="O251" s="37" t="str">
        <f>INDEX(РАСКЛАДУШКА!$K$331:$AR$365,M251,MATCH(N$226,РАСКЛАДУШКА!$K$330:$AR$330,0))</f>
        <v>8Б</v>
      </c>
      <c r="P251" s="27" t="str">
        <f>INDEX(РАСКЛАДУШКА!$K$372:$AR$406,M251,MATCH(N$226,РАСКЛАДУШКА!$K$371:$AR$371,0))</f>
        <v>Математика</v>
      </c>
      <c r="Q251" s="29" t="e">
        <f>INDEX(РАСКЛАДУШКА!$J$412:$AO$446,M251,MATCH(N$226,РАСКЛАДУШКА!$J$411:$AO$411,0))</f>
        <v>#N/A</v>
      </c>
      <c r="R251"/>
      <c r="T251"/>
      <c r="V251"/>
      <c r="Z251"/>
      <c r="AB251"/>
      <c r="AF251"/>
      <c r="AH251"/>
    </row>
    <row r="252" spans="1:34" x14ac:dyDescent="0.25">
      <c r="A252" s="126">
        <v>19</v>
      </c>
      <c r="B252" s="37">
        <v>5</v>
      </c>
      <c r="C252" s="37" t="str">
        <f>INDEX(РАСКЛАДУШКА!$K$331:$AR$365,A252,MATCH(Руч!B$226,РАСКЛАДУШКА!$K$330:$AR$330,0))</f>
        <v>8В</v>
      </c>
      <c r="D252" s="27" t="str">
        <f>INDEX(РАСКЛАДУШКА!$K$372:$AR$406,A252,MATCH(Руч!B$226,РАСКЛАДУШКА!$K$371:$AR$371,0))</f>
        <v>Математика</v>
      </c>
      <c r="E252" s="29" t="e">
        <f>INDEX(РАСКЛАДУШКА!$J$412:$AO$446,A252,MATCH(Руч!B$226,РАСКЛАДУШКА!$J$411:$AO$411,0))</f>
        <v>#N/A</v>
      </c>
      <c r="G252" s="126">
        <v>19</v>
      </c>
      <c r="H252" s="37">
        <v>5</v>
      </c>
      <c r="I252" s="37" t="str">
        <f>INDEX(РАСКЛАДУШКА!$K$331:$AR$365,G252,MATCH(H$226,РАСКЛАДУШКА!$K$330:$AR$330,0))</f>
        <v>11А</v>
      </c>
      <c r="J252" s="27" t="str">
        <f>INDEX(РАСКЛАДУШКА!$K$372:$AR$406,G252,MATCH(H$226,РАСКЛАДУШКА!$K$371:$AR$371,0))</f>
        <v>Математика</v>
      </c>
      <c r="K252" s="29" t="e">
        <f>INDEX(РАСКЛАДУШКА!$J$412:$AO$446,G252,MATCH(H$226,РАСКЛАДУШКА!$J$411:$AO$411,0))</f>
        <v>#N/A</v>
      </c>
      <c r="M252" s="126">
        <v>19</v>
      </c>
      <c r="N252" s="37">
        <v>5</v>
      </c>
      <c r="O252" s="37" t="str">
        <f>INDEX(РАСКЛАДУШКА!$K$331:$AR$365,M252,MATCH(N$226,РАСКЛАДУШКА!$K$330:$AR$330,0))</f>
        <v>5В</v>
      </c>
      <c r="P252" s="27" t="str">
        <f>INDEX(РАСКЛАДУШКА!$K$372:$AR$406,M252,MATCH(N$226,РАСКЛАДУШКА!$K$371:$AR$371,0))</f>
        <v>Математика</v>
      </c>
      <c r="Q252" s="29" t="e">
        <f>INDEX(РАСКЛАДУШКА!$J$412:$AO$446,M252,MATCH(N$226,РАСКЛАДУШКА!$J$411:$AO$411,0))</f>
        <v>#N/A</v>
      </c>
      <c r="R252"/>
      <c r="T252"/>
      <c r="V252"/>
      <c r="Z252"/>
      <c r="AB252"/>
      <c r="AF252"/>
      <c r="AH252"/>
    </row>
    <row r="253" spans="1:34" x14ac:dyDescent="0.25">
      <c r="A253" s="126">
        <v>20</v>
      </c>
      <c r="B253" s="37">
        <v>6</v>
      </c>
      <c r="C253" s="37" t="str">
        <f>INDEX(РАСКЛАДУШКА!$K$331:$AR$365,A253,MATCH(Руч!B$226,РАСКЛАДУШКА!$K$330:$AR$330,0))</f>
        <v>10А</v>
      </c>
      <c r="D253" s="27" t="str">
        <f>INDEX(РАСКЛАДУШКА!$K$372:$AR$406,A253,MATCH(Руч!B$226,РАСКЛАДУШКА!$K$371:$AR$371,0))</f>
        <v>Математика</v>
      </c>
      <c r="E253" s="29" t="e">
        <f>INDEX(РАСКЛАДУШКА!$J$412:$AO$446,A253,MATCH(Руч!B$226,РАСКЛАДУШКА!$J$411:$AO$411,0))</f>
        <v>#N/A</v>
      </c>
      <c r="G253" s="126">
        <v>20</v>
      </c>
      <c r="H253" s="37">
        <v>6</v>
      </c>
      <c r="I253" s="37" t="str">
        <f>INDEX(РАСКЛАДУШКА!$K$331:$AR$365,G253,MATCH(H$226,РАСКЛАДУШКА!$K$330:$AR$330,0))</f>
        <v>7А</v>
      </c>
      <c r="J253" s="27" t="str">
        <f>INDEX(РАСКЛАДУШКА!$K$372:$AR$406,G253,MATCH(H$226,РАСКЛАДУШКА!$K$371:$AR$371,0))</f>
        <v>Математика</v>
      </c>
      <c r="K253" s="29" t="e">
        <f>INDEX(РАСКЛАДУШКА!$J$412:$AO$446,G253,MATCH(H$226,РАСКЛАДУШКА!$J$411:$AO$411,0))</f>
        <v>#N/A</v>
      </c>
      <c r="M253" s="126">
        <v>20</v>
      </c>
      <c r="N253" s="37">
        <v>6</v>
      </c>
      <c r="O253" s="37" t="str">
        <f>INDEX(РАСКЛАДУШКА!$K$331:$AR$365,M253,MATCH(N$226,РАСКЛАДУШКА!$K$330:$AR$330,0))</f>
        <v/>
      </c>
      <c r="P253" s="27" t="str">
        <f>INDEX(РАСКЛАДУШКА!$K$372:$AR$406,M253,MATCH(N$226,РАСКЛАДУШКА!$K$371:$AR$371,0))</f>
        <v/>
      </c>
      <c r="Q253" s="29" t="e">
        <f>INDEX(РАСКЛАДУШКА!$J$412:$AO$446,M253,MATCH(N$226,РАСКЛАДУШКА!$J$411:$AO$411,0))</f>
        <v>#N/A</v>
      </c>
      <c r="R253"/>
      <c r="T253"/>
      <c r="V253"/>
      <c r="Z253"/>
      <c r="AB253"/>
      <c r="AF253"/>
      <c r="AH253"/>
    </row>
    <row r="254" spans="1:34" x14ac:dyDescent="0.25">
      <c r="A254" s="126">
        <v>21</v>
      </c>
      <c r="B254" s="37">
        <v>7</v>
      </c>
      <c r="C254" s="37" t="str">
        <f>INDEX(РАСКЛАДУШКА!$K$331:$AR$365,A254,MATCH(Руч!B$226,РАСКЛАДУШКА!$K$330:$AR$330,0))</f>
        <v/>
      </c>
      <c r="D254" s="27" t="str">
        <f>INDEX(РАСКЛАДУШКА!$K$372:$AR$406,A254,MATCH(Руч!B$226,РАСКЛАДУШКА!$K$371:$AR$371,0))</f>
        <v/>
      </c>
      <c r="E254" s="29" t="e">
        <f>INDEX(РАСКЛАДУШКА!$J$412:$AO$446,A254,MATCH(Руч!B$226,РАСКЛАДУШКА!$J$411:$AO$411,0))</f>
        <v>#N/A</v>
      </c>
      <c r="F254" s="134"/>
      <c r="G254" s="126">
        <v>21</v>
      </c>
      <c r="H254" s="37">
        <v>7</v>
      </c>
      <c r="I254" s="37" t="str">
        <f>INDEX(РАСКЛАДУШКА!$K$331:$AR$365,G254,MATCH(H$226,РАСКЛАДУШКА!$K$330:$AR$330,0))</f>
        <v/>
      </c>
      <c r="J254" s="27" t="str">
        <f>INDEX(РАСКЛАДУШКА!$K$372:$AR$406,G254,MATCH(H$226,РАСКЛАДУШКА!$K$371:$AR$371,0))</f>
        <v/>
      </c>
      <c r="K254" s="29" t="e">
        <f>INDEX(РАСКЛАДУШКА!$J$412:$AO$446,G254,MATCH(H$226,РАСКЛАДУШКА!$J$411:$AO$411,0))</f>
        <v>#N/A</v>
      </c>
      <c r="L254" s="134"/>
      <c r="M254" s="126">
        <v>21</v>
      </c>
      <c r="N254" s="37">
        <v>7</v>
      </c>
      <c r="O254" s="37" t="str">
        <f>INDEX(РАСКЛАДУШКА!$K$331:$AR$365,M254,MATCH(N$226,РАСКЛАДУШКА!$K$330:$AR$330,0))</f>
        <v/>
      </c>
      <c r="P254" s="27" t="str">
        <f>INDEX(РАСКЛАДУШКА!$K$372:$AR$406,M254,MATCH(N$226,РАСКЛАДУШКА!$K$371:$AR$371,0))</f>
        <v/>
      </c>
      <c r="Q254" s="29" t="e">
        <f>INDEX(РАСКЛАДУШКА!$J$412:$AO$446,M254,MATCH(N$226,РАСКЛАДУШКА!$J$411:$AO$411,0))</f>
        <v>#N/A</v>
      </c>
      <c r="R254"/>
      <c r="T254"/>
      <c r="V254"/>
      <c r="Z254"/>
      <c r="AB254"/>
      <c r="AF254"/>
      <c r="AH254"/>
    </row>
    <row r="255" spans="1:34" x14ac:dyDescent="0.25">
      <c r="A255" s="128"/>
      <c r="B255" s="2" t="s">
        <v>7</v>
      </c>
      <c r="C255" s="2"/>
      <c r="D255" s="2"/>
      <c r="E255" s="2"/>
      <c r="G255" s="128"/>
      <c r="H255" s="2" t="s">
        <v>7</v>
      </c>
      <c r="I255" s="2"/>
      <c r="J255" s="2"/>
      <c r="K255" s="2"/>
      <c r="M255" s="128"/>
      <c r="N255" s="2" t="s">
        <v>7</v>
      </c>
      <c r="O255" s="2"/>
      <c r="P255" s="2"/>
      <c r="Q255" s="2"/>
      <c r="R255"/>
      <c r="T255"/>
      <c r="V255"/>
      <c r="Z255"/>
      <c r="AB255"/>
      <c r="AF255"/>
      <c r="AH255"/>
    </row>
    <row r="256" spans="1:34" x14ac:dyDescent="0.25">
      <c r="A256" s="126">
        <v>22</v>
      </c>
      <c r="B256" s="37">
        <v>1</v>
      </c>
      <c r="C256" s="37" t="str">
        <f>INDEX(РАСКЛАДУШКА!$K$331:$AR$365,A256,MATCH(Руч!B$226,РАСКЛАДУШКА!$K$330:$AR$330,0))</f>
        <v>10Б</v>
      </c>
      <c r="D256" s="27" t="str">
        <f>INDEX(РАСКЛАДУШКА!$K$372:$AR$406,A256,MATCH(Руч!B$226,РАСКЛАДУШКА!$K$371:$AR$371,0))</f>
        <v>Математика</v>
      </c>
      <c r="E256" s="29" t="e">
        <f>INDEX(РАСКЛАДУШКА!$J$412:$AO$446,A256,MATCH(Руч!B$226,РАСКЛАДУШКА!$J$411:$AO$411,0))</f>
        <v>#N/A</v>
      </c>
      <c r="G256" s="126">
        <v>22</v>
      </c>
      <c r="H256" s="37">
        <v>1</v>
      </c>
      <c r="I256" s="37" t="str">
        <f>INDEX(РАСКЛАДУШКА!$K$331:$AR$365,G256,MATCH(H$226,РАСКЛАДУШКА!$K$330:$AR$330,0))</f>
        <v>7В</v>
      </c>
      <c r="J256" s="27" t="str">
        <f>INDEX(РАСКЛАДУШКА!$K$372:$AR$406,G256,MATCH(H$226,РАСКЛАДУШКА!$K$371:$AR$371,0))</f>
        <v>Математика</v>
      </c>
      <c r="K256" s="29" t="e">
        <f>INDEX(РАСКЛАДУШКА!$J$412:$AO$446,G256,MATCH(H$226,РАСКЛАДУШКА!$J$411:$AO$411,0))</f>
        <v>#N/A</v>
      </c>
      <c r="M256" s="126">
        <v>22</v>
      </c>
      <c r="N256" s="37">
        <v>1</v>
      </c>
      <c r="O256" s="37" t="str">
        <f>INDEX(РАСКЛАДУШКА!$K$331:$AR$365,M256,MATCH(N$226,РАСКЛАДУШКА!$K$330:$AR$330,0))</f>
        <v>8Б</v>
      </c>
      <c r="P256" s="27" t="str">
        <f>INDEX(РАСКЛАДУШКА!$K$372:$AR$406,M256,MATCH(N$226,РАСКЛАДУШКА!$K$371:$AR$371,0))</f>
        <v>Математика</v>
      </c>
      <c r="Q256" s="29" t="e">
        <f>INDEX(РАСКЛАДУШКА!$J$412:$AO$446,M256,MATCH(N$226,РАСКЛАДУШКА!$J$411:$AO$411,0))</f>
        <v>#N/A</v>
      </c>
      <c r="R256"/>
      <c r="T256"/>
      <c r="V256"/>
      <c r="Z256"/>
      <c r="AB256"/>
      <c r="AF256"/>
      <c r="AH256"/>
    </row>
    <row r="257" spans="1:209" x14ac:dyDescent="0.25">
      <c r="A257" s="126">
        <v>23</v>
      </c>
      <c r="B257" s="37">
        <v>2</v>
      </c>
      <c r="C257" s="37" t="str">
        <f>INDEX(РАСКЛАДУШКА!$K$331:$AR$365,A257,MATCH(Руч!B$226,РАСКЛАДУШКА!$K$330:$AR$330,0))</f>
        <v>8А</v>
      </c>
      <c r="D257" s="27" t="str">
        <f>INDEX(РАСКЛАДУШКА!$K$372:$AR$406,A257,MATCH(Руч!B$226,РАСКЛАДУШКА!$K$371:$AR$371,0))</f>
        <v>Математика</v>
      </c>
      <c r="E257" s="29" t="e">
        <f>INDEX(РАСКЛАДУШКА!$J$412:$AO$446,A257,MATCH(Руч!B$226,РАСКЛАДУШКА!$J$411:$AO$411,0))</f>
        <v>#N/A</v>
      </c>
      <c r="G257" s="126">
        <v>23</v>
      </c>
      <c r="H257" s="37">
        <v>2</v>
      </c>
      <c r="I257" s="37" t="str">
        <f>INDEX(РАСКЛАДУШКА!$K$331:$AR$365,G257,MATCH(H$226,РАСКЛАДУШКА!$K$330:$AR$330,0))</f>
        <v>11А</v>
      </c>
      <c r="J257" s="27" t="str">
        <f>INDEX(РАСКЛАДУШКА!$K$372:$AR$406,G257,MATCH(H$226,РАСКЛАДУШКА!$K$371:$AR$371,0))</f>
        <v>Математика</v>
      </c>
      <c r="K257" s="29" t="e">
        <f>INDEX(РАСКЛАДУШКА!$J$412:$AO$446,G257,MATCH(H$226,РАСКЛАДУШКА!$J$411:$AO$411,0))</f>
        <v>#N/A</v>
      </c>
      <c r="M257" s="126">
        <v>23</v>
      </c>
      <c r="N257" s="37">
        <v>2</v>
      </c>
      <c r="O257" s="37" t="str">
        <f>INDEX(РАСКЛАДУШКА!$K$331:$AR$365,M257,MATCH(N$226,РАСКЛАДУШКА!$K$330:$AR$330,0))</f>
        <v>5В</v>
      </c>
      <c r="P257" s="27" t="str">
        <f>INDEX(РАСКЛАДУШКА!$K$372:$AR$406,M257,MATCH(N$226,РАСКЛАДУШКА!$K$371:$AR$371,0))</f>
        <v>Математика</v>
      </c>
      <c r="Q257" s="29" t="e">
        <f>INDEX(РАСКЛАДУШКА!$J$412:$AO$446,M257,MATCH(N$226,РАСКЛАДУШКА!$J$411:$AO$411,0))</f>
        <v>#N/A</v>
      </c>
      <c r="R257"/>
      <c r="T257"/>
      <c r="V257"/>
      <c r="Z257"/>
      <c r="AB257"/>
      <c r="AF257"/>
      <c r="AH257"/>
    </row>
    <row r="258" spans="1:209" x14ac:dyDescent="0.25">
      <c r="A258" s="126">
        <v>24</v>
      </c>
      <c r="B258" s="37">
        <v>3</v>
      </c>
      <c r="C258" s="37" t="str">
        <f>INDEX(РАСКЛАДУШКА!$K$331:$AR$365,A258,MATCH(Руч!B$226,РАСКЛАДУШКА!$K$330:$AR$330,0))</f>
        <v>7Б</v>
      </c>
      <c r="D258" s="27" t="str">
        <f>INDEX(РАСКЛАДУШКА!$K$372:$AR$406,A258,MATCH(Руч!B$226,РАСКЛАДУШКА!$K$371:$AR$371,0))</f>
        <v>Математика</v>
      </c>
      <c r="E258" s="29" t="e">
        <f>INDEX(РАСКЛАДУШКА!$J$412:$AO$446,A258,MATCH(Руч!B$226,РАСКЛАДУШКА!$J$411:$AO$411,0))</f>
        <v>#N/A</v>
      </c>
      <c r="G258" s="126">
        <v>24</v>
      </c>
      <c r="H258" s="37">
        <v>3</v>
      </c>
      <c r="I258" s="37" t="str">
        <f>INDEX(РАСКЛАДУШКА!$K$331:$AR$365,G258,MATCH(H$226,РАСКЛАДУШКА!$K$330:$AR$330,0))</f>
        <v>9Б</v>
      </c>
      <c r="J258" s="27" t="str">
        <f>INDEX(РАСКЛАДУШКА!$K$372:$AR$406,G258,MATCH(H$226,РАСКЛАДУШКА!$K$371:$AR$371,0))</f>
        <v>Математика</v>
      </c>
      <c r="K258" s="29" t="e">
        <f>INDEX(РАСКЛАДУШКА!$J$412:$AO$446,G258,MATCH(H$226,РАСКЛАДУШКА!$J$411:$AO$411,0))</f>
        <v>#N/A</v>
      </c>
      <c r="M258" s="126">
        <v>24</v>
      </c>
      <c r="N258" s="37">
        <v>3</v>
      </c>
      <c r="O258" s="37" t="str">
        <f>INDEX(РАСКЛАДУШКА!$K$331:$AR$365,M258,MATCH(N$226,РАСКЛАДУШКА!$K$330:$AR$330,0))</f>
        <v>6В</v>
      </c>
      <c r="P258" s="27" t="str">
        <f>INDEX(РАСКЛАДУШКА!$K$372:$AR$406,M258,MATCH(N$226,РАСКЛАДУШКА!$K$371:$AR$371,0))</f>
        <v>Математика</v>
      </c>
      <c r="Q258" s="29" t="e">
        <f>INDEX(РАСКЛАДУШКА!$J$412:$AO$446,M258,MATCH(N$226,РАСКЛАДУШКА!$J$411:$AO$411,0))</f>
        <v>#N/A</v>
      </c>
      <c r="R258"/>
      <c r="T258"/>
      <c r="V258"/>
      <c r="Z258"/>
      <c r="AB258"/>
      <c r="AF258"/>
      <c r="AH258"/>
    </row>
    <row r="259" spans="1:209" x14ac:dyDescent="0.25">
      <c r="A259" s="126">
        <v>25</v>
      </c>
      <c r="B259" s="37">
        <v>4</v>
      </c>
      <c r="C259" s="37" t="str">
        <f>INDEX(РАСКЛАДУШКА!$K$331:$AR$365,A259,MATCH(Руч!B$226,РАСКЛАДУШКА!$K$330:$AR$330,0))</f>
        <v>10А</v>
      </c>
      <c r="D259" s="27" t="str">
        <f>INDEX(РАСКЛАДУШКА!$K$372:$AR$406,A259,MATCH(Руч!B$226,РАСКЛАДУШКА!$K$371:$AR$371,0))</f>
        <v>Математика</v>
      </c>
      <c r="E259" s="29" t="e">
        <f>INDEX(РАСКЛАДУШКА!$J$412:$AO$446,A259,MATCH(Руч!B$226,РАСКЛАДУШКА!$J$411:$AO$411,0))</f>
        <v>#N/A</v>
      </c>
      <c r="G259" s="126">
        <v>25</v>
      </c>
      <c r="H259" s="37">
        <v>4</v>
      </c>
      <c r="I259" s="37" t="str">
        <f>INDEX(РАСКЛАДУШКА!$K$331:$AR$365,G259,MATCH(H$226,РАСКЛАДУШКА!$K$330:$AR$330,0))</f>
        <v>7А</v>
      </c>
      <c r="J259" s="27" t="str">
        <f>INDEX(РАСКЛАДУШКА!$K$372:$AR$406,G259,MATCH(H$226,РАСКЛАДУШКА!$K$371:$AR$371,0))</f>
        <v>Математика</v>
      </c>
      <c r="K259" s="29" t="e">
        <f>INDEX(РАСКЛАДУШКА!$J$412:$AO$446,G259,MATCH(H$226,РАСКЛАДУШКА!$J$411:$AO$411,0))</f>
        <v>#N/A</v>
      </c>
      <c r="M259" s="126">
        <v>25</v>
      </c>
      <c r="N259" s="37">
        <v>4</v>
      </c>
      <c r="O259" s="37" t="str">
        <f>INDEX(РАСКЛАДУШКА!$K$331:$AR$365,M259,MATCH(N$226,РАСКЛАДУШКА!$K$330:$AR$330,0))</f>
        <v>6Б</v>
      </c>
      <c r="P259" s="27" t="str">
        <f>INDEX(РАСКЛАДУШКА!$K$372:$AR$406,M259,MATCH(N$226,РАСКЛАДУШКА!$K$371:$AR$371,0))</f>
        <v>Математика</v>
      </c>
      <c r="Q259" s="29" t="e">
        <f>INDEX(РАСКЛАДУШКА!$J$412:$AO$446,M259,MATCH(N$226,РАСКЛАДУШКА!$J$411:$AO$411,0))</f>
        <v>#N/A</v>
      </c>
      <c r="R259"/>
      <c r="T259"/>
      <c r="V259"/>
      <c r="Z259"/>
      <c r="AB259"/>
      <c r="AF259"/>
      <c r="AH259"/>
    </row>
    <row r="260" spans="1:209" x14ac:dyDescent="0.25">
      <c r="A260" s="126">
        <v>26</v>
      </c>
      <c r="B260" s="37">
        <v>5</v>
      </c>
      <c r="C260" s="37" t="str">
        <f>INDEX(РАСКЛАДУШКА!$K$331:$AR$365,A260,MATCH(Руч!B$226,РАСКЛАДУШКА!$K$330:$AR$330,0))</f>
        <v>10А</v>
      </c>
      <c r="D260" s="27" t="str">
        <f>INDEX(РАСКЛАДУШКА!$K$372:$AR$406,A260,MATCH(Руч!B$226,РАСКЛАДУШКА!$K$371:$AR$371,0))</f>
        <v>Математика</v>
      </c>
      <c r="E260" s="29" t="e">
        <f>INDEX(РАСКЛАДУШКА!$J$412:$AO$446,A260,MATCH(Руч!B$226,РАСКЛАДУШКА!$J$411:$AO$411,0))</f>
        <v>#N/A</v>
      </c>
      <c r="G260" s="126">
        <v>26</v>
      </c>
      <c r="H260" s="37">
        <v>5</v>
      </c>
      <c r="I260" s="37" t="str">
        <f>INDEX(РАСКЛАДУШКА!$K$331:$AR$365,G260,MATCH(H$226,РАСКЛАДУШКА!$K$330:$AR$330,0))</f>
        <v>9А</v>
      </c>
      <c r="J260" s="27" t="str">
        <f>INDEX(РАСКЛАДУШКА!$K$372:$AR$406,G260,MATCH(H$226,РАСКЛАДУШКА!$K$371:$AR$371,0))</f>
        <v>Математика</v>
      </c>
      <c r="K260" s="29" t="e">
        <f>INDEX(РАСКЛАДУШКА!$J$412:$AO$446,G260,MATCH(H$226,РАСКЛАДУШКА!$J$411:$AO$411,0))</f>
        <v>#N/A</v>
      </c>
      <c r="M260" s="126">
        <v>26</v>
      </c>
      <c r="N260" s="37">
        <v>5</v>
      </c>
      <c r="O260" s="37" t="str">
        <f>INDEX(РАСКЛАДУШКА!$K$331:$AR$365,M260,MATCH(N$226,РАСКЛАДУШКА!$K$330:$AR$330,0))</f>
        <v/>
      </c>
      <c r="P260" s="27" t="str">
        <f>INDEX(РАСКЛАДУШКА!$K$372:$AR$406,M260,MATCH(N$226,РАСКЛАДУШКА!$K$371:$AR$371,0))</f>
        <v/>
      </c>
      <c r="Q260" s="29" t="e">
        <f>INDEX(РАСКЛАДУШКА!$J$412:$AO$446,M260,MATCH(N$226,РАСКЛАДУШКА!$J$411:$AO$411,0))</f>
        <v>#N/A</v>
      </c>
      <c r="R260"/>
      <c r="T260"/>
      <c r="V260"/>
      <c r="Z260"/>
      <c r="AB260"/>
      <c r="AF260"/>
      <c r="AH260"/>
    </row>
    <row r="261" spans="1:209" x14ac:dyDescent="0.25">
      <c r="A261" s="126">
        <v>27</v>
      </c>
      <c r="B261" s="37">
        <v>6</v>
      </c>
      <c r="C261" s="37" t="str">
        <f>INDEX(РАСКЛАДУШКА!$K$331:$AR$365,A261,MATCH(Руч!B$226,РАСКЛАДУШКА!$K$330:$AR$330,0))</f>
        <v>8В</v>
      </c>
      <c r="D261" s="27" t="str">
        <f>INDEX(РАСКЛАДУШКА!$K$372:$AR$406,A261,MATCH(Руч!B$226,РАСКЛАДУШКА!$K$371:$AR$371,0))</f>
        <v>Математика</v>
      </c>
      <c r="E261" s="29" t="e">
        <f>INDEX(РАСКЛАДУШКА!$J$412:$AO$446,A261,MATCH(Руч!B$226,РАСКЛАДУШКА!$J$411:$AO$411,0))</f>
        <v>#N/A</v>
      </c>
      <c r="G261" s="126">
        <v>27</v>
      </c>
      <c r="H261" s="37">
        <v>6</v>
      </c>
      <c r="I261" s="37" t="str">
        <f>INDEX(РАСКЛАДУШКА!$K$331:$AR$365,G261,MATCH(H$226,РАСКЛАДУШКА!$K$330:$AR$330,0))</f>
        <v>6А</v>
      </c>
      <c r="J261" s="27" t="str">
        <f>INDEX(РАСКЛАДУШКА!$K$372:$AR$406,G261,MATCH(H$226,РАСКЛАДУШКА!$K$371:$AR$371,0))</f>
        <v>Математика</v>
      </c>
      <c r="K261" s="29" t="e">
        <f>INDEX(РАСКЛАДУШКА!$J$412:$AO$446,G261,MATCH(H$226,РАСКЛАДУШКА!$J$411:$AO$411,0))</f>
        <v>#N/A</v>
      </c>
      <c r="M261" s="126">
        <v>27</v>
      </c>
      <c r="N261" s="37">
        <v>6</v>
      </c>
      <c r="O261" s="37" t="str">
        <f>INDEX(РАСКЛАДУШКА!$K$331:$AR$365,M261,MATCH(N$226,РАСКЛАДУШКА!$K$330:$AR$330,0))</f>
        <v/>
      </c>
      <c r="P261" s="27" t="str">
        <f>INDEX(РАСКЛАДУШКА!$K$372:$AR$406,M261,MATCH(N$226,РАСКЛАДУШКА!$K$371:$AR$371,0))</f>
        <v/>
      </c>
      <c r="Q261" s="29" t="e">
        <f>INDEX(РАСКЛАДУШКА!$J$412:$AO$446,M261,MATCH(N$226,РАСКЛАДУШКА!$J$411:$AO$411,0))</f>
        <v>#N/A</v>
      </c>
      <c r="R261"/>
      <c r="T261"/>
      <c r="V261"/>
      <c r="Z261"/>
      <c r="AB261"/>
      <c r="AF261"/>
      <c r="AH261"/>
    </row>
    <row r="262" spans="1:209" x14ac:dyDescent="0.25">
      <c r="A262" s="126">
        <v>28</v>
      </c>
      <c r="B262" s="37">
        <v>7</v>
      </c>
      <c r="C262" s="37" t="str">
        <f>INDEX(РАСКЛАДУШКА!$K$331:$AR$365,A262,MATCH(Руч!B$226,РАСКЛАДУШКА!$K$330:$AR$330,0))</f>
        <v/>
      </c>
      <c r="D262" s="27" t="str">
        <f>INDEX(РАСКЛАДУШКА!$K$372:$AR$406,A262,MATCH(Руч!B$226,РАСКЛАДУШКА!$K$371:$AR$371,0))</f>
        <v/>
      </c>
      <c r="E262" s="29" t="e">
        <f>INDEX(РАСКЛАДУШКА!$J$412:$AO$446,A262,MATCH(Руч!B$226,РАСКЛАДУШКА!$J$411:$AO$411,0))</f>
        <v>#N/A</v>
      </c>
      <c r="F262" s="134"/>
      <c r="G262" s="126">
        <v>28</v>
      </c>
      <c r="H262" s="37">
        <v>7</v>
      </c>
      <c r="I262" s="37" t="str">
        <f>INDEX(РАСКЛАДУШКА!$K$331:$AR$365,G262,MATCH(H$226,РАСКЛАДУШКА!$K$330:$AR$330,0))</f>
        <v/>
      </c>
      <c r="J262" s="27" t="str">
        <f>INDEX(РАСКЛАДУШКА!$K$372:$AR$406,G262,MATCH(H$226,РАСКЛАДУШКА!$K$371:$AR$371,0))</f>
        <v/>
      </c>
      <c r="K262" s="29" t="e">
        <f>INDEX(РАСКЛАДУШКА!$J$412:$AO$446,G262,MATCH(H$226,РАСКЛАДУШКА!$J$411:$AO$411,0))</f>
        <v>#N/A</v>
      </c>
      <c r="L262" s="134"/>
      <c r="M262" s="126">
        <v>28</v>
      </c>
      <c r="N262" s="37">
        <v>7</v>
      </c>
      <c r="O262" s="37" t="str">
        <f>INDEX(РАСКЛАДУШКА!$K$331:$AR$365,M262,MATCH(N$226,РАСКЛАДУШКА!$K$330:$AR$330,0))</f>
        <v/>
      </c>
      <c r="P262" s="27" t="str">
        <f>INDEX(РАСКЛАДУШКА!$K$372:$AR$406,M262,MATCH(N$226,РАСКЛАДУШКА!$K$371:$AR$371,0))</f>
        <v/>
      </c>
      <c r="Q262" s="29" t="e">
        <f>INDEX(РАСКЛАДУШКА!$J$412:$AO$446,M262,MATCH(N$226,РАСКЛАДУШКА!$J$411:$AO$411,0))</f>
        <v>#N/A</v>
      </c>
      <c r="R262"/>
      <c r="T262"/>
      <c r="V262"/>
      <c r="Z262"/>
      <c r="AB262"/>
      <c r="AF262"/>
      <c r="AH262"/>
    </row>
    <row r="263" spans="1:209" x14ac:dyDescent="0.25">
      <c r="A263" s="128"/>
      <c r="B263" s="2" t="s">
        <v>8</v>
      </c>
      <c r="C263" s="2"/>
      <c r="D263" s="2"/>
      <c r="E263" s="2"/>
      <c r="G263" s="128"/>
      <c r="H263" s="2" t="s">
        <v>8</v>
      </c>
      <c r="I263" s="2"/>
      <c r="J263" s="2"/>
      <c r="K263" s="2"/>
      <c r="M263" s="128"/>
      <c r="N263" s="2" t="s">
        <v>8</v>
      </c>
      <c r="O263" s="2"/>
      <c r="P263" s="2"/>
      <c r="Q263" s="2"/>
      <c r="R263"/>
      <c r="T263"/>
      <c r="V263"/>
      <c r="Z263"/>
      <c r="AB263"/>
      <c r="AF263"/>
      <c r="AH263"/>
    </row>
    <row r="264" spans="1:209" x14ac:dyDescent="0.25">
      <c r="A264" s="126">
        <v>29</v>
      </c>
      <c r="B264" s="37">
        <v>1</v>
      </c>
      <c r="C264" s="37" t="str">
        <f>INDEX(РАСКЛАДУШКА!$K$331:$AR$365,A264,MATCH(Руч!B$226,РАСКЛАДУШКА!$K$330:$AR$330,0))</f>
        <v>8А</v>
      </c>
      <c r="D264" s="27" t="str">
        <f>INDEX(РАСКЛАДУШКА!$K$372:$AR$406,A264,MATCH(Руч!B$226,РАСКЛАДУШКА!$K$371:$AR$371,0))</f>
        <v>Математика</v>
      </c>
      <c r="E264" s="29" t="e">
        <f>INDEX(РАСКЛАДУШКА!$J$412:$AO$446,A264,MATCH(Руч!B$226,РАСКЛАДУШКА!$J$411:$AO$411,0))</f>
        <v>#N/A</v>
      </c>
      <c r="G264" s="126">
        <v>29</v>
      </c>
      <c r="H264" s="37">
        <v>1</v>
      </c>
      <c r="I264" s="37" t="str">
        <f>INDEX(РАСКЛАДУШКА!$K$331:$AR$365,G264,MATCH(H$226,РАСКЛАДУШКА!$K$330:$AR$330,0))</f>
        <v>11А</v>
      </c>
      <c r="J264" s="27" t="str">
        <f>INDEX(РАСКЛАДУШКА!$K$372:$AR$406,G264,MATCH(H$226,РАСКЛАДУШКА!$K$371:$AR$371,0))</f>
        <v>Математика</v>
      </c>
      <c r="K264" s="29" t="e">
        <f>INDEX(РАСКЛАДУШКА!$J$412:$AO$446,G264,MATCH(H$226,РАСКЛАДУШКА!$J$411:$AO$411,0))</f>
        <v>#N/A</v>
      </c>
      <c r="M264" s="126">
        <v>29</v>
      </c>
      <c r="N264" s="37">
        <v>1</v>
      </c>
      <c r="O264" s="37" t="str">
        <f>INDEX(РАСКЛАДУШКА!$K$331:$AR$365,M264,MATCH(N$226,РАСКЛАДУШКА!$K$330:$AR$330,0))</f>
        <v/>
      </c>
      <c r="P264" s="27" t="str">
        <f>INDEX(РАСКЛАДУШКА!$K$372:$AR$406,M264,MATCH(N$226,РАСКЛАДУШКА!$K$371:$AR$371,0))</f>
        <v/>
      </c>
      <c r="Q264" s="29" t="e">
        <f>INDEX(РАСКЛАДУШКА!$J$412:$AO$446,M264,MATCH(N$226,РАСКЛАДУШКА!$J$411:$AO$411,0))</f>
        <v>#N/A</v>
      </c>
      <c r="R264"/>
      <c r="T264"/>
      <c r="V264"/>
      <c r="Z264"/>
      <c r="AB264"/>
      <c r="AF264"/>
      <c r="AH264"/>
    </row>
    <row r="265" spans="1:209" x14ac:dyDescent="0.25">
      <c r="A265" s="126">
        <v>30</v>
      </c>
      <c r="B265" s="37">
        <v>2</v>
      </c>
      <c r="C265" s="37" t="str">
        <f>INDEX(РАСКЛАДУШКА!$K$331:$AR$365,A265,MATCH(Руч!B$226,РАСКЛАДУШКА!$K$330:$AR$330,0))</f>
        <v>10А</v>
      </c>
      <c r="D265" s="27" t="str">
        <f>INDEX(РАСКЛАДУШКА!$K$372:$AR$406,A265,MATCH(Руч!B$226,РАСКЛАДУШКА!$K$371:$AR$371,0))</f>
        <v>Математика</v>
      </c>
      <c r="E265" s="29" t="e">
        <f>INDEX(РАСКЛАДУШКА!$J$412:$AO$446,A265,MATCH(Руч!B$226,РАСКЛАДУШКА!$J$411:$AO$411,0))</f>
        <v>#N/A</v>
      </c>
      <c r="G265" s="126">
        <v>30</v>
      </c>
      <c r="H265" s="37">
        <v>2</v>
      </c>
      <c r="I265" s="37" t="str">
        <f>INDEX(РАСКЛАДУШКА!$K$331:$AR$365,G265,MATCH(H$226,РАСКЛАДУШКА!$K$330:$AR$330,0))</f>
        <v>9Б</v>
      </c>
      <c r="J265" s="27" t="str">
        <f>INDEX(РАСКЛАДУШКА!$K$372:$AR$406,G265,MATCH(H$226,РАСКЛАДУШКА!$K$371:$AR$371,0))</f>
        <v>Математика</v>
      </c>
      <c r="K265" s="29" t="e">
        <f>INDEX(РАСКЛАДУШКА!$J$412:$AO$446,G265,MATCH(H$226,РАСКЛАДУШКА!$J$411:$AO$411,0))</f>
        <v>#N/A</v>
      </c>
      <c r="M265" s="126">
        <v>30</v>
      </c>
      <c r="N265" s="37">
        <v>2</v>
      </c>
      <c r="O265" s="37" t="str">
        <f>INDEX(РАСКЛАДУШКА!$K$331:$AR$365,M265,MATCH(N$226,РАСКЛАДУШКА!$K$330:$AR$330,0))</f>
        <v>5В</v>
      </c>
      <c r="P265" s="27" t="str">
        <f>INDEX(РАСКЛАДУШКА!$K$372:$AR$406,M265,MATCH(N$226,РАСКЛАДУШКА!$K$371:$AR$371,0))</f>
        <v>Математика</v>
      </c>
      <c r="Q265" s="29" t="e">
        <f>INDEX(РАСКЛАДУШКА!$J$412:$AO$446,M265,MATCH(N$226,РАСКЛАДУШКА!$J$411:$AO$411,0))</f>
        <v>#N/A</v>
      </c>
      <c r="R265"/>
      <c r="T265"/>
      <c r="V265"/>
      <c r="Z265"/>
      <c r="AB265"/>
      <c r="AF265"/>
      <c r="AH265"/>
    </row>
    <row r="266" spans="1:209" x14ac:dyDescent="0.25">
      <c r="A266" s="126">
        <v>31</v>
      </c>
      <c r="B266" s="37">
        <v>3</v>
      </c>
      <c r="C266" s="37" t="str">
        <f>INDEX(РАСКЛАДУШКА!$K$331:$AR$365,A266,MATCH(Руч!B$226,РАСКЛАДУШКА!$K$330:$AR$330,0))</f>
        <v>8В</v>
      </c>
      <c r="D266" s="27" t="str">
        <f>INDEX(РАСКЛАДУШКА!$K$372:$AR$406,A266,MATCH(Руч!B$226,РАСКЛАДУШКА!$K$371:$AR$371,0))</f>
        <v>Математика</v>
      </c>
      <c r="E266" s="29" t="e">
        <f>INDEX(РАСКЛАДУШКА!$J$412:$AO$446,A266,MATCH(Руч!B$226,РАСКЛАДУШКА!$J$411:$AO$411,0))</f>
        <v>#N/A</v>
      </c>
      <c r="G266" s="126">
        <v>31</v>
      </c>
      <c r="H266" s="37">
        <v>3</v>
      </c>
      <c r="I266" s="37" t="str">
        <f>INDEX(РАСКЛАДУШКА!$K$331:$AR$365,G266,MATCH(H$226,РАСКЛАДУШКА!$K$330:$AR$330,0))</f>
        <v>6А</v>
      </c>
      <c r="J266" s="27" t="str">
        <f>INDEX(РАСКЛАДУШКА!$K$372:$AR$406,G266,MATCH(H$226,РАСКЛАДУШКА!$K$371:$AR$371,0))</f>
        <v>Математика</v>
      </c>
      <c r="K266" s="29" t="e">
        <f>INDEX(РАСКЛАДУШКА!$J$412:$AO$446,G266,MATCH(H$226,РАСКЛАДУШКА!$J$411:$AO$411,0))</f>
        <v>#N/A</v>
      </c>
      <c r="M266" s="126">
        <v>31</v>
      </c>
      <c r="N266" s="37">
        <v>3</v>
      </c>
      <c r="O266" s="37" t="str">
        <f>INDEX(РАСКЛАДУШКА!$K$331:$AR$365,M266,MATCH(N$226,РАСКЛАДУШКА!$K$330:$AR$330,0))</f>
        <v>6В</v>
      </c>
      <c r="P266" s="27" t="str">
        <f>INDEX(РАСКЛАДУШКА!$K$372:$AR$406,M266,MATCH(N$226,РАСКЛАДУШКА!$K$371:$AR$371,0))</f>
        <v>Математика</v>
      </c>
      <c r="Q266" s="29" t="e">
        <f>INDEX(РАСКЛАДУШКА!$J$412:$AO$446,M266,MATCH(N$226,РАСКЛАДУШКА!$J$411:$AO$411,0))</f>
        <v>#N/A</v>
      </c>
      <c r="R266"/>
      <c r="T266"/>
      <c r="V266"/>
      <c r="Z266"/>
      <c r="AB266"/>
      <c r="AF266"/>
      <c r="AH266"/>
    </row>
    <row r="267" spans="1:209" x14ac:dyDescent="0.25">
      <c r="A267" s="126">
        <v>32</v>
      </c>
      <c r="B267" s="37">
        <v>4</v>
      </c>
      <c r="C267" s="37" t="str">
        <f>INDEX(РАСКЛАДУШКА!$K$331:$AR$365,A267,MATCH(Руч!B$226,РАСКЛАДУШКА!$K$330:$AR$330,0))</f>
        <v>10Б</v>
      </c>
      <c r="D267" s="27" t="str">
        <f>INDEX(РАСКЛАДУШКА!$K$372:$AR$406,A267,MATCH(Руч!B$226,РАСКЛАДУШКА!$K$371:$AR$371,0))</f>
        <v>Математика</v>
      </c>
      <c r="E267" s="29" t="e">
        <f>INDEX(РАСКЛАДУШКА!$J$412:$AO$446,A267,MATCH(Руч!B$226,РАСКЛАДУШКА!$J$411:$AO$411,0))</f>
        <v>#N/A</v>
      </c>
      <c r="G267" s="126">
        <v>32</v>
      </c>
      <c r="H267" s="37">
        <v>4</v>
      </c>
      <c r="I267" s="37" t="str">
        <f>INDEX(РАСКЛАДУШКА!$K$331:$AR$365,G267,MATCH(H$226,РАСКЛАДУШКА!$K$330:$AR$330,0))</f>
        <v>7А</v>
      </c>
      <c r="J267" s="27" t="str">
        <f>INDEX(РАСКЛАДУШКА!$K$372:$AR$406,G267,MATCH(H$226,РАСКЛАДУШКА!$K$371:$AR$371,0))</f>
        <v>Математика</v>
      </c>
      <c r="K267" s="29" t="e">
        <f>INDEX(РАСКЛАДУШКА!$J$412:$AO$446,G267,MATCH(H$226,РАСКЛАДУШКА!$J$411:$AO$411,0))</f>
        <v>#N/A</v>
      </c>
      <c r="M267" s="126">
        <v>32</v>
      </c>
      <c r="N267" s="37">
        <v>4</v>
      </c>
      <c r="O267" s="37" t="str">
        <f>INDEX(РАСКЛАДУШКА!$K$331:$AR$365,M267,MATCH(N$226,РАСКЛАДУШКА!$K$330:$AR$330,0))</f>
        <v/>
      </c>
      <c r="P267" s="27" t="str">
        <f>INDEX(РАСКЛАДУШКА!$K$372:$AR$406,M267,MATCH(N$226,РАСКЛАДУШКА!$K$371:$AR$371,0))</f>
        <v/>
      </c>
      <c r="Q267" s="29" t="e">
        <f>INDEX(РАСКЛАДУШКА!$J$412:$AO$446,M267,MATCH(N$226,РАСКЛАДУШКА!$J$411:$AO$411,0))</f>
        <v>#N/A</v>
      </c>
      <c r="R267"/>
      <c r="T267"/>
      <c r="V267"/>
      <c r="Z267"/>
      <c r="AB267"/>
      <c r="AF267"/>
      <c r="AH267"/>
    </row>
    <row r="268" spans="1:209" x14ac:dyDescent="0.25">
      <c r="A268" s="126">
        <v>33</v>
      </c>
      <c r="B268" s="37">
        <v>5</v>
      </c>
      <c r="C268" s="37" t="str">
        <f>INDEX(РАСКЛАДУШКА!$K$331:$AR$365,A268,MATCH(Руч!B$226,РАСКЛАДУШКА!$K$330:$AR$330,0))</f>
        <v>10А</v>
      </c>
      <c r="D268" s="27" t="str">
        <f>INDEX(РАСКЛАДУШКА!$K$372:$AR$406,A268,MATCH(Руч!B$226,РАСКЛАДУШКА!$K$371:$AR$371,0))</f>
        <v>Математика</v>
      </c>
      <c r="E268" s="29" t="e">
        <f>INDEX(РАСКЛАДУШКА!$J$412:$AO$446,A268,MATCH(Руч!B$226,РАСКЛАДУШКА!$J$411:$AO$411,0))</f>
        <v>#N/A</v>
      </c>
      <c r="G268" s="126">
        <v>33</v>
      </c>
      <c r="H268" s="37">
        <v>5</v>
      </c>
      <c r="I268" s="37" t="str">
        <f>INDEX(РАСКЛАДУШКА!$K$331:$AR$365,G268,MATCH(H$226,РАСКЛАДУШКА!$K$330:$AR$330,0))</f>
        <v>7В</v>
      </c>
      <c r="J268" s="27" t="str">
        <f>INDEX(РАСКЛАДУШКА!$K$372:$AR$406,G268,MATCH(H$226,РАСКЛАДУШКА!$K$371:$AR$371,0))</f>
        <v>Математика</v>
      </c>
      <c r="K268" s="29" t="e">
        <f>INDEX(РАСКЛАДУШКА!$J$412:$AO$446,G268,MATCH(H$226,РАСКЛАДУШКА!$J$411:$AO$411,0))</f>
        <v>#N/A</v>
      </c>
      <c r="M268" s="126">
        <v>33</v>
      </c>
      <c r="N268" s="37">
        <v>5</v>
      </c>
      <c r="O268" s="37" t="str">
        <f>INDEX(РАСКЛАДУШКА!$K$331:$AR$365,M268,MATCH(N$226,РАСКЛАДУШКА!$K$330:$AR$330,0))</f>
        <v>6Б</v>
      </c>
      <c r="P268" s="27" t="str">
        <f>INDEX(РАСКЛАДУШКА!$K$372:$AR$406,M268,MATCH(N$226,РАСКЛАДУШКА!$K$371:$AR$371,0))</f>
        <v>Математика</v>
      </c>
      <c r="Q268" s="29" t="e">
        <f>INDEX(РАСКЛАДУШКА!$J$412:$AO$446,M268,MATCH(N$226,РАСКЛАДУШКА!$J$411:$AO$411,0))</f>
        <v>#N/A</v>
      </c>
      <c r="R268"/>
      <c r="T268"/>
      <c r="V268"/>
      <c r="Z268"/>
      <c r="AB268"/>
      <c r="AF268"/>
      <c r="AH268"/>
    </row>
    <row r="269" spans="1:209" x14ac:dyDescent="0.25">
      <c r="A269" s="126">
        <v>34</v>
      </c>
      <c r="B269" s="37">
        <v>6</v>
      </c>
      <c r="C269" s="37" t="str">
        <f>INDEX(РАСКЛАДУШКА!$K$331:$AR$365,A269,MATCH(Руч!B$226,РАСКЛАДУШКА!$K$330:$AR$330,0))</f>
        <v>7Б</v>
      </c>
      <c r="D269" s="27" t="str">
        <f>INDEX(РАСКЛАДУШКА!$K$372:$AR$406,A269,MATCH(Руч!B$226,РАСКЛАДУШКА!$K$371:$AR$371,0))</f>
        <v>Математика</v>
      </c>
      <c r="E269" s="29" t="e">
        <f>INDEX(РАСКЛАДУШКА!$J$412:$AO$446,A269,MATCH(Руч!B$226,РАСКЛАДУШКА!$J$411:$AO$411,0))</f>
        <v>#N/A</v>
      </c>
      <c r="G269" s="126">
        <v>34</v>
      </c>
      <c r="H269" s="37">
        <v>6</v>
      </c>
      <c r="I269" s="37" t="str">
        <f>INDEX(РАСКЛАДУШКА!$K$331:$AR$365,G269,MATCH(H$226,РАСКЛАДУШКА!$K$330:$AR$330,0))</f>
        <v>9А</v>
      </c>
      <c r="J269" s="27" t="str">
        <f>INDEX(РАСКЛАДУШКА!$K$372:$AR$406,G269,MATCH(H$226,РАСКЛАДУШКА!$K$371:$AR$371,0))</f>
        <v>Математика</v>
      </c>
      <c r="K269" s="29" t="e">
        <f>INDEX(РАСКЛАДУШКА!$J$412:$AO$446,G269,MATCH(H$226,РАСКЛАДУШКА!$J$411:$AO$411,0))</f>
        <v>#N/A</v>
      </c>
      <c r="M269" s="126">
        <v>34</v>
      </c>
      <c r="N269" s="37">
        <v>6</v>
      </c>
      <c r="O269" s="37" t="str">
        <f>INDEX(РАСКЛАДУШКА!$K$331:$AR$365,M269,MATCH(N$226,РАСКЛАДУШКА!$K$330:$AR$330,0))</f>
        <v>8Б</v>
      </c>
      <c r="P269" s="27" t="str">
        <f>INDEX(РАСКЛАДУШКА!$K$372:$AR$406,M269,MATCH(N$226,РАСКЛАДУШКА!$K$371:$AR$371,0))</f>
        <v>Математика</v>
      </c>
      <c r="Q269" s="29" t="e">
        <f>INDEX(РАСКЛАДУШКА!$J$412:$AO$446,M269,MATCH(N$226,РАСКЛАДУШКА!$J$411:$AO$411,0))</f>
        <v>#N/A</v>
      </c>
      <c r="R269"/>
      <c r="T269"/>
      <c r="V269"/>
      <c r="Z269"/>
      <c r="AB269"/>
      <c r="AF269"/>
      <c r="AH269"/>
    </row>
    <row r="270" spans="1:209" x14ac:dyDescent="0.25">
      <c r="A270" s="126">
        <v>35</v>
      </c>
      <c r="B270" s="37">
        <v>7</v>
      </c>
      <c r="C270" s="37" t="str">
        <f>INDEX(РАСКЛАДУШКА!$K$331:$AR$365,A270,MATCH(Руч!B$226,РАСКЛАДУШКА!$K$330:$AR$330,0))</f>
        <v>8В</v>
      </c>
      <c r="D270" s="27" t="str">
        <f>INDEX(РАСКЛАДУШКА!$K$372:$AR$406,A270,MATCH(Руч!B$226,РАСКЛАДУШКА!$K$371:$AR$371,0))</f>
        <v>Математика</v>
      </c>
      <c r="E270" s="29" t="e">
        <f>INDEX(РАСКЛАДУШКА!$J$412:$AO$446,A270,MATCH(Руч!B$226,РАСКЛАДУШКА!$J$411:$AO$411,0))</f>
        <v>#N/A</v>
      </c>
      <c r="F270" s="134"/>
      <c r="G270" s="126">
        <v>35</v>
      </c>
      <c r="H270" s="37">
        <v>7</v>
      </c>
      <c r="I270" s="37" t="str">
        <f>INDEX(РАСКЛАДУШКА!$K$331:$AR$365,G270,MATCH(H$226,РАСКЛАДУШКА!$K$330:$AR$330,0))</f>
        <v/>
      </c>
      <c r="J270" s="27" t="str">
        <f>INDEX(РАСКЛАДУШКА!$K$372:$AR$406,G270,MATCH(H$226,РАСКЛАДУШКА!$K$371:$AR$371,0))</f>
        <v/>
      </c>
      <c r="K270" s="29" t="e">
        <f>INDEX(РАСКЛАДУШКА!$J$412:$AO$446,G270,MATCH(H$226,РАСКЛАДУШКА!$J$411:$AO$411,0))</f>
        <v>#N/A</v>
      </c>
      <c r="L270" s="134"/>
      <c r="M270" s="126">
        <v>35</v>
      </c>
      <c r="N270" s="37">
        <v>7</v>
      </c>
      <c r="O270" s="37" t="str">
        <f>INDEX(РАСКЛАДУШКА!$K$331:$AR$365,M270,MATCH(N$226,РАСКЛАДУШКА!$K$330:$AR$330,0))</f>
        <v/>
      </c>
      <c r="P270" s="27" t="str">
        <f>INDEX(РАСКЛАДУШКА!$K$372:$AR$406,M270,MATCH(N$226,РАСКЛАДУШКА!$K$371:$AR$371,0))</f>
        <v/>
      </c>
      <c r="Q270" s="29" t="e">
        <f>INDEX(РАСКЛАДУШКА!$J$412:$AO$446,M270,MATCH(N$226,РАСКЛАДУШКА!$J$411:$AO$411,0))</f>
        <v>#N/A</v>
      </c>
      <c r="R270"/>
      <c r="T270"/>
      <c r="V270"/>
      <c r="Z270"/>
      <c r="AB270"/>
      <c r="AF270"/>
      <c r="AH270"/>
    </row>
    <row r="271" spans="1:209" s="128" customFormat="1" x14ac:dyDescent="0.25">
      <c r="A271" s="126">
        <f>A226+3</f>
        <v>19</v>
      </c>
      <c r="B271" s="128" t="str">
        <f>INDEX(РАСКЛАДУШКА!$C$120:$C$153,A271)</f>
        <v>Нех</v>
      </c>
      <c r="C271" s="127" t="str">
        <f>INDEX(РАСКЛАДУШКА!$B$120:$B$153,A271)</f>
        <v>Нехаева Л.И.</v>
      </c>
      <c r="G271" s="126">
        <f>G226+3</f>
        <v>20</v>
      </c>
      <c r="H271" s="128" t="str">
        <f>INDEX(РАСКЛАДУШКА!$C$120:$C$153,G271)</f>
        <v>Мал</v>
      </c>
      <c r="I271" s="127" t="str">
        <f>INDEX(РАСКЛАДУШКА!$B$120:$B$153,G271)</f>
        <v>Малахова Е.С.</v>
      </c>
      <c r="M271" s="126">
        <f>M226+3</f>
        <v>21</v>
      </c>
      <c r="N271" s="128" t="str">
        <f>INDEX(РАСКЛАДУШКА!$C$120:$C$153,M271)</f>
        <v>Сем</v>
      </c>
      <c r="O271" s="127" t="str">
        <f>INDEX(РАСКЛАДУШКА!$B$120:$B$153,M271)</f>
        <v>Семашко Г.М.</v>
      </c>
      <c r="AK271" s="135"/>
      <c r="AM271" s="136"/>
      <c r="AQ271" s="135"/>
      <c r="AS271" s="136"/>
      <c r="AW271" s="135"/>
      <c r="AY271" s="136"/>
      <c r="BB271" s="135"/>
      <c r="BD271" s="136"/>
      <c r="BH271" s="135"/>
      <c r="BJ271" s="136"/>
      <c r="BN271" s="135"/>
      <c r="BP271" s="136"/>
      <c r="BS271" s="135"/>
      <c r="BU271" s="136"/>
      <c r="BY271" s="135"/>
      <c r="CA271" s="136"/>
      <c r="CE271" s="135"/>
      <c r="CG271" s="136"/>
      <c r="CJ271" s="135"/>
      <c r="CL271" s="136"/>
      <c r="CP271" s="135"/>
      <c r="CR271" s="136"/>
      <c r="CV271" s="135"/>
      <c r="CX271" s="136"/>
      <c r="DA271" s="135"/>
      <c r="DC271" s="136"/>
      <c r="DG271" s="135"/>
      <c r="DI271" s="136"/>
      <c r="DM271" s="135"/>
      <c r="DO271" s="136"/>
      <c r="DR271" s="135"/>
      <c r="DT271" s="136"/>
      <c r="DX271" s="135"/>
      <c r="DZ271" s="136"/>
      <c r="ED271" s="135"/>
      <c r="EF271" s="136"/>
      <c r="EI271" s="135"/>
      <c r="EK271" s="136"/>
      <c r="EO271" s="135"/>
      <c r="EQ271" s="136"/>
      <c r="EU271" s="135"/>
      <c r="EW271" s="136"/>
      <c r="EZ271" s="135"/>
      <c r="FB271" s="136"/>
      <c r="FF271" s="135"/>
      <c r="FH271" s="136"/>
      <c r="FL271" s="135"/>
      <c r="FN271" s="136"/>
      <c r="FQ271" s="135"/>
      <c r="FS271" s="136"/>
      <c r="FW271" s="135"/>
      <c r="FY271" s="136"/>
      <c r="GC271" s="135"/>
      <c r="GE271" s="136"/>
      <c r="GH271" s="135"/>
      <c r="GJ271" s="136"/>
      <c r="GN271" s="135"/>
      <c r="GP271" s="136"/>
      <c r="GT271" s="135"/>
      <c r="GV271" s="136"/>
      <c r="GY271" s="135"/>
      <c r="HA271" s="136"/>
    </row>
    <row r="272" spans="1:209" x14ac:dyDescent="0.25">
      <c r="A272" s="128"/>
      <c r="B272" s="129" t="str">
        <f>INDEX(РАСКЛАДУШКА!$B$120:$B$153,A271)</f>
        <v>Нехаева Л.И.</v>
      </c>
      <c r="C272"/>
      <c r="E272"/>
      <c r="F272" s="130"/>
      <c r="G272" s="128"/>
      <c r="H272" s="129" t="str">
        <f>INDEX(РАСКЛАДУШКА!$B$120:$B$153,G271)</f>
        <v>Малахова Е.С.</v>
      </c>
      <c r="I272"/>
      <c r="K272"/>
      <c r="L272" s="130"/>
      <c r="M272" s="128"/>
      <c r="N272" s="129" t="str">
        <f>INDEX(РАСКЛАДУШКА!$B$120:$B$153,M271)</f>
        <v>Семашко Г.М.</v>
      </c>
      <c r="O272"/>
      <c r="Q272"/>
      <c r="R272"/>
      <c r="T272"/>
      <c r="V272"/>
      <c r="Z272"/>
      <c r="AB272"/>
      <c r="AF272"/>
      <c r="AH272"/>
    </row>
    <row r="273" spans="1:34" x14ac:dyDescent="0.25">
      <c r="A273" s="128"/>
      <c r="B273" s="130" t="str">
        <f>"(часы сетки: "&amp;INDEX(РАСКЛАДУШКА!$AE$120:$AE$153,A271)&amp;")"</f>
        <v>(часы сетки: 10)</v>
      </c>
      <c r="C273"/>
      <c r="E273"/>
      <c r="F273" s="130"/>
      <c r="G273" s="128"/>
      <c r="H273" s="130" t="str">
        <f>"(часы сетки: "&amp;INDEX(РАСКЛАДУШКА!$AE$120:$AE$153,G271)&amp;")"</f>
        <v>(часы сетки: 28)</v>
      </c>
      <c r="I273"/>
      <c r="K273"/>
      <c r="L273" s="130"/>
      <c r="M273" s="128"/>
      <c r="N273" s="130" t="str">
        <f>"(часы сетки: "&amp;INDEX(РАСКЛАДУШКА!$AE$120:$AE$153,M271)&amp;")"</f>
        <v>(часы сетки: 27)</v>
      </c>
      <c r="O273"/>
      <c r="Q273"/>
      <c r="R273"/>
      <c r="T273"/>
      <c r="V273"/>
      <c r="Z273"/>
      <c r="AB273"/>
      <c r="AF273"/>
      <c r="AH273"/>
    </row>
    <row r="274" spans="1:34" x14ac:dyDescent="0.25">
      <c r="A274" s="128"/>
      <c r="B274" s="131" t="str">
        <f>IF(INDEX(РАСКЛАДУШКА!$E$120:$E$153,A271)="","","Классный руководитель "&amp;INDEX(РАСКЛАДУШКА!$E$120:$E$153,A271)&amp;" класса")</f>
        <v>Классный руководитель зав класса</v>
      </c>
      <c r="C274"/>
      <c r="E274"/>
      <c r="G274" s="128"/>
      <c r="H274" s="131" t="str">
        <f>IF(INDEX(РАСКЛАДУШКА!$E$120:$E$153,G271)="","","Классный руководитель "&amp;INDEX(РАСКЛАДУШКА!$E$120:$E$153,G271)&amp;" класса")</f>
        <v/>
      </c>
      <c r="I274"/>
      <c r="K274"/>
      <c r="M274" s="128"/>
      <c r="N274" s="131" t="str">
        <f>IF(INDEX(РАСКЛАДУШКА!$E$120:$E$153,M271)="","","Классный руководитель "&amp;INDEX(РАСКЛАДУШКА!$E$120:$E$153,M271)&amp;" класса")</f>
        <v/>
      </c>
      <c r="O274"/>
      <c r="Q274"/>
      <c r="R274"/>
      <c r="T274"/>
      <c r="V274"/>
      <c r="Z274"/>
      <c r="AB274"/>
      <c r="AF274"/>
      <c r="AH274"/>
    </row>
    <row r="275" spans="1:34" x14ac:dyDescent="0.25">
      <c r="A275" s="126"/>
      <c r="B275" s="132" t="s">
        <v>1</v>
      </c>
      <c r="C275" s="132" t="s">
        <v>147</v>
      </c>
      <c r="D275" s="132" t="s">
        <v>72</v>
      </c>
      <c r="E275" s="132" t="s">
        <v>256</v>
      </c>
      <c r="F275" s="134"/>
      <c r="G275" s="126"/>
      <c r="H275" s="132" t="s">
        <v>1</v>
      </c>
      <c r="I275" s="132" t="s">
        <v>147</v>
      </c>
      <c r="J275" s="132" t="s">
        <v>72</v>
      </c>
      <c r="K275" s="132" t="s">
        <v>256</v>
      </c>
      <c r="L275" s="134"/>
      <c r="M275" s="126"/>
      <c r="N275" s="132" t="s">
        <v>1</v>
      </c>
      <c r="O275" s="132" t="s">
        <v>147</v>
      </c>
      <c r="P275" s="132" t="s">
        <v>72</v>
      </c>
      <c r="Q275" s="132" t="s">
        <v>256</v>
      </c>
      <c r="R275"/>
      <c r="T275"/>
      <c r="V275"/>
      <c r="Z275"/>
      <c r="AB275"/>
      <c r="AF275"/>
      <c r="AH275"/>
    </row>
    <row r="276" spans="1:34" x14ac:dyDescent="0.25">
      <c r="B276" s="2" t="s">
        <v>4</v>
      </c>
      <c r="C276" s="2"/>
      <c r="D276" s="2"/>
      <c r="E276" s="2"/>
      <c r="H276" s="2" t="s">
        <v>4</v>
      </c>
      <c r="I276" s="2"/>
      <c r="J276" s="2"/>
      <c r="K276" s="2"/>
      <c r="N276" s="2" t="s">
        <v>4</v>
      </c>
      <c r="O276" s="2"/>
      <c r="P276" s="2"/>
      <c r="Q276" s="2"/>
      <c r="R276"/>
      <c r="T276"/>
      <c r="V276"/>
      <c r="Z276"/>
      <c r="AB276"/>
      <c r="AF276"/>
      <c r="AH276"/>
    </row>
    <row r="277" spans="1:34" x14ac:dyDescent="0.25">
      <c r="A277" s="126">
        <v>1</v>
      </c>
      <c r="B277" s="37">
        <v>1</v>
      </c>
      <c r="C277" s="37" t="str">
        <f>INDEX(РАСКЛАДУШКА!$K$331:$AR$365,A277,MATCH(Руч!B$271,РАСКЛАДУШКА!$K$330:$AR$330,0))</f>
        <v>5Б</v>
      </c>
      <c r="D277" s="27" t="str">
        <f>INDEX(РАСКЛАДУШКА!$K$372:$AR$406,A277,MATCH(Руч!B$271,РАСКЛАДУШКА!$K$371:$AR$371,0))</f>
        <v>Математика</v>
      </c>
      <c r="E277" s="29" t="e">
        <f>INDEX(РАСКЛАДУШКА!$J$412:$AO$446,A277,MATCH(Руч!B$271,РАСКЛАДУШКА!$J$411:$AO$411,0))</f>
        <v>#N/A</v>
      </c>
      <c r="G277" s="126">
        <v>1</v>
      </c>
      <c r="H277" s="37">
        <v>1</v>
      </c>
      <c r="I277" s="37" t="str">
        <f>INDEX(РАСКЛАДУШКА!$K$331:$AR$365,G277,MATCH(H$271,РАСКЛАДУШКА!$K$330:$AR$330,0))</f>
        <v>10А</v>
      </c>
      <c r="J277" s="27" t="str">
        <f>INDEX(РАСКЛАДУШКА!$K$372:$AR$406,G277,MATCH(H$271,РАСКЛАДУШКА!$K$371:$AR$371,0))</f>
        <v>Информатика</v>
      </c>
      <c r="K277" s="29" t="e">
        <f>INDEX(РАСКЛАДУШКА!$J$412:$AO$446,G277,MATCH(H$271,РАСКЛАДУШКА!$J$411:$AO$411,0))</f>
        <v>#N/A</v>
      </c>
      <c r="M277" s="126">
        <v>1</v>
      </c>
      <c r="N277" s="37">
        <v>1</v>
      </c>
      <c r="O277" s="37" t="str">
        <f>INDEX(РАСКЛАДУШКА!$K$331:$AR$365,M277,MATCH(N$271,РАСКЛАДУШКА!$K$330:$AR$330,0))</f>
        <v/>
      </c>
      <c r="P277" s="27" t="str">
        <f>INDEX(РАСКЛАДУШКА!$K$372:$AR$406,M277,MATCH(N$271,РАСКЛАДУШКА!$K$371:$AR$371,0))</f>
        <v/>
      </c>
      <c r="Q277" s="29" t="e">
        <f>INDEX(РАСКЛАДУШКА!$J$412:$AO$446,M277,MATCH(N$271,РАСКЛАДУШКА!$J$411:$AO$411,0))</f>
        <v>#N/A</v>
      </c>
      <c r="R277"/>
      <c r="T277"/>
      <c r="V277"/>
      <c r="Z277"/>
      <c r="AB277"/>
      <c r="AF277"/>
      <c r="AH277"/>
    </row>
    <row r="278" spans="1:34" x14ac:dyDescent="0.25">
      <c r="A278" s="126">
        <v>2</v>
      </c>
      <c r="B278" s="37">
        <v>2</v>
      </c>
      <c r="C278" s="37" t="str">
        <f>INDEX(РАСКЛАДУШКА!$K$331:$AR$365,A278,MATCH(Руч!B$271,РАСКЛАДУШКА!$K$330:$AR$330,0))</f>
        <v>5А</v>
      </c>
      <c r="D278" s="27" t="str">
        <f>INDEX(РАСКЛАДУШКА!$K$372:$AR$406,A278,MATCH(Руч!B$271,РАСКЛАДУШКА!$K$371:$AR$371,0))</f>
        <v>Математика</v>
      </c>
      <c r="E278" s="29" t="e">
        <f>INDEX(РАСКЛАДУШКА!$J$412:$AO$446,A278,MATCH(Руч!B$271,РАСКЛАДУШКА!$J$411:$AO$411,0))</f>
        <v>#N/A</v>
      </c>
      <c r="G278" s="126">
        <v>2</v>
      </c>
      <c r="H278" s="37">
        <v>2</v>
      </c>
      <c r="I278" s="37" t="str">
        <f>INDEX(РАСКЛАДУШКА!$K$331:$AR$365,G278,MATCH(H$271,РАСКЛАДУШКА!$K$330:$AR$330,0))</f>
        <v>10А</v>
      </c>
      <c r="J278" s="27" t="str">
        <f>INDEX(РАСКЛАДУШКА!$K$372:$AR$406,G278,MATCH(H$271,РАСКЛАДУШКА!$K$371:$AR$371,0))</f>
        <v>Информатика</v>
      </c>
      <c r="K278" s="29" t="e">
        <f>INDEX(РАСКЛАДУШКА!$J$412:$AO$446,G278,MATCH(H$271,РАСКЛАДУШКА!$J$411:$AO$411,0))</f>
        <v>#N/A</v>
      </c>
      <c r="M278" s="126">
        <v>2</v>
      </c>
      <c r="N278" s="37">
        <v>2</v>
      </c>
      <c r="O278" s="37" t="str">
        <f>INDEX(РАСКЛАДУШКА!$K$331:$AR$365,M278,MATCH(N$271,РАСКЛАДУШКА!$K$330:$AR$330,0))</f>
        <v>10Б</v>
      </c>
      <c r="P278" s="27" t="str">
        <f>INDEX(РАСКЛАДУШКА!$K$372:$AR$406,M278,MATCH(N$271,РАСКЛАДУШКА!$K$371:$AR$371,0))</f>
        <v>Физика</v>
      </c>
      <c r="Q278" s="29" t="e">
        <f>INDEX(РАСКЛАДУШКА!$J$412:$AO$446,M278,MATCH(N$271,РАСКЛАДУШКА!$J$411:$AO$411,0))</f>
        <v>#N/A</v>
      </c>
      <c r="R278"/>
      <c r="T278"/>
      <c r="V278"/>
      <c r="Z278"/>
      <c r="AB278"/>
      <c r="AF278"/>
      <c r="AH278"/>
    </row>
    <row r="279" spans="1:34" x14ac:dyDescent="0.25">
      <c r="A279" s="126">
        <v>3</v>
      </c>
      <c r="B279" s="37">
        <v>3</v>
      </c>
      <c r="C279" s="37" t="str">
        <f>INDEX(РАСКЛАДУШКА!$K$331:$AR$365,A279,MATCH(Руч!B$271,РАСКЛАДУШКА!$K$330:$AR$330,0))</f>
        <v/>
      </c>
      <c r="D279" s="27" t="str">
        <f>INDEX(РАСКЛАДУШКА!$K$372:$AR$406,A279,MATCH(Руч!B$271,РАСКЛАДУШКА!$K$371:$AR$371,0))</f>
        <v/>
      </c>
      <c r="E279" s="29" t="e">
        <f>INDEX(РАСКЛАДУШКА!$J$412:$AO$446,A279,MATCH(Руч!B$271,РАСКЛАДУШКА!$J$411:$AO$411,0))</f>
        <v>#N/A</v>
      </c>
      <c r="G279" s="126">
        <v>3</v>
      </c>
      <c r="H279" s="37">
        <v>3</v>
      </c>
      <c r="I279" s="37" t="str">
        <f>INDEX(РАСКЛАДУШКА!$K$331:$AR$365,G279,MATCH(H$271,РАСКЛАДУШКА!$K$330:$AR$330,0))</f>
        <v>7А</v>
      </c>
      <c r="J279" s="27" t="str">
        <f>INDEX(РАСКЛАДУШКА!$K$372:$AR$406,G279,MATCH(H$271,РАСКЛАДУШКА!$K$371:$AR$371,0))</f>
        <v>Информатика</v>
      </c>
      <c r="K279" s="29" t="e">
        <f>INDEX(РАСКЛАДУШКА!$J$412:$AO$446,G279,MATCH(H$271,РАСКЛАДУШКА!$J$411:$AO$411,0))</f>
        <v>#N/A</v>
      </c>
      <c r="M279" s="126">
        <v>3</v>
      </c>
      <c r="N279" s="37">
        <v>3</v>
      </c>
      <c r="O279" s="37" t="str">
        <f>INDEX(РАСКЛАДУШКА!$K$331:$AR$365,M279,MATCH(N$271,РАСКЛАДУШКА!$K$330:$AR$330,0))</f>
        <v>10А</v>
      </c>
      <c r="P279" s="27" t="str">
        <f>INDEX(РАСКЛАДУШКА!$K$372:$AR$406,M279,MATCH(N$271,РАСКЛАДУШКА!$K$371:$AR$371,0))</f>
        <v>Физика</v>
      </c>
      <c r="Q279" s="29" t="e">
        <f>INDEX(РАСКЛАДУШКА!$J$412:$AO$446,M279,MATCH(N$271,РАСКЛАДУШКА!$J$411:$AO$411,0))</f>
        <v>#N/A</v>
      </c>
      <c r="R279"/>
      <c r="T279"/>
      <c r="V279"/>
      <c r="Z279"/>
      <c r="AB279"/>
      <c r="AF279"/>
      <c r="AH279"/>
    </row>
    <row r="280" spans="1:34" x14ac:dyDescent="0.25">
      <c r="A280" s="126">
        <v>4</v>
      </c>
      <c r="B280" s="37">
        <v>4</v>
      </c>
      <c r="C280" s="37" t="str">
        <f>INDEX(РАСКЛАДУШКА!$K$331:$AR$365,A280,MATCH(Руч!B$271,РАСКЛАДУШКА!$K$330:$AR$330,0))</f>
        <v/>
      </c>
      <c r="D280" s="27" t="str">
        <f>INDEX(РАСКЛАДУШКА!$K$372:$AR$406,A280,MATCH(Руч!B$271,РАСКЛАДУШКА!$K$371:$AR$371,0))</f>
        <v/>
      </c>
      <c r="E280" s="29" t="e">
        <f>INDEX(РАСКЛАДУШКА!$J$412:$AO$446,A280,MATCH(Руч!B$271,РАСКЛАДУШКА!$J$411:$AO$411,0))</f>
        <v>#N/A</v>
      </c>
      <c r="G280" s="126">
        <v>4</v>
      </c>
      <c r="H280" s="37">
        <v>4</v>
      </c>
      <c r="I280" s="37" t="str">
        <f>INDEX(РАСКЛАДУШКА!$K$331:$AR$365,G280,MATCH(H$271,РАСКЛАДУШКА!$K$330:$AR$330,0))</f>
        <v>7В</v>
      </c>
      <c r="J280" s="27" t="str">
        <f>INDEX(РАСКЛАДУШКА!$K$372:$AR$406,G280,MATCH(H$271,РАСКЛАДУШКА!$K$371:$AR$371,0))</f>
        <v>Информатика</v>
      </c>
      <c r="K280" s="29" t="e">
        <f>INDEX(РАСКЛАДУШКА!$J$412:$AO$446,G280,MATCH(H$271,РАСКЛАДУШКА!$J$411:$AO$411,0))</f>
        <v>#N/A</v>
      </c>
      <c r="M280" s="126">
        <v>4</v>
      </c>
      <c r="N280" s="37">
        <v>4</v>
      </c>
      <c r="O280" s="37" t="str">
        <f>INDEX(РАСКЛАДУШКА!$K$331:$AR$365,M280,MATCH(N$271,РАСКЛАДУШКА!$K$330:$AR$330,0))</f>
        <v>11А</v>
      </c>
      <c r="P280" s="27" t="str">
        <f>INDEX(РАСКЛАДУШКА!$K$372:$AR$406,M280,MATCH(N$271,РАСКЛАДУШКА!$K$371:$AR$371,0))</f>
        <v>Физика</v>
      </c>
      <c r="Q280" s="29" t="e">
        <f>INDEX(РАСКЛАДУШКА!$J$412:$AO$446,M280,MATCH(N$271,РАСКЛАДУШКА!$J$411:$AO$411,0))</f>
        <v>#N/A</v>
      </c>
      <c r="R280"/>
      <c r="T280"/>
      <c r="V280"/>
      <c r="Z280"/>
      <c r="AB280"/>
      <c r="AF280"/>
      <c r="AH280"/>
    </row>
    <row r="281" spans="1:34" x14ac:dyDescent="0.25">
      <c r="A281" s="126">
        <v>5</v>
      </c>
      <c r="B281" s="37">
        <v>5</v>
      </c>
      <c r="C281" s="37" t="str">
        <f>INDEX(РАСКЛАДУШКА!$K$331:$AR$365,A281,MATCH(Руч!B$271,РАСКЛАДУШКА!$K$330:$AR$330,0))</f>
        <v/>
      </c>
      <c r="D281" s="27" t="str">
        <f>INDEX(РАСКЛАДУШКА!$K$372:$AR$406,A281,MATCH(Руч!B$271,РАСКЛАДУШКА!$K$371:$AR$371,0))</f>
        <v/>
      </c>
      <c r="E281" s="29" t="e">
        <f>INDEX(РАСКЛАДУШКА!$J$412:$AO$446,A281,MATCH(Руч!B$271,РАСКЛАДУШКА!$J$411:$AO$411,0))</f>
        <v>#N/A</v>
      </c>
      <c r="G281" s="126">
        <v>5</v>
      </c>
      <c r="H281" s="37">
        <v>5</v>
      </c>
      <c r="I281" s="37" t="str">
        <f>INDEX(РАСКЛАДУШКА!$K$331:$AR$365,G281,MATCH(H$271,РАСКЛАДУШКА!$K$330:$AR$330,0))</f>
        <v>7А</v>
      </c>
      <c r="J281" s="27" t="str">
        <f>INDEX(РАСКЛАДУШКА!$K$372:$AR$406,G281,MATCH(H$271,РАСКЛАДУШКА!$K$371:$AR$371,0))</f>
        <v>Информатика</v>
      </c>
      <c r="K281" s="29" t="e">
        <f>INDEX(РАСКЛАДУШКА!$J$412:$AO$446,G281,MATCH(H$271,РАСКЛАДУШКА!$J$411:$AO$411,0))</f>
        <v>#N/A</v>
      </c>
      <c r="M281" s="126">
        <v>5</v>
      </c>
      <c r="N281" s="37">
        <v>5</v>
      </c>
      <c r="O281" s="37" t="str">
        <f>INDEX(РАСКЛАДУШКА!$K$331:$AR$365,M281,MATCH(N$271,РАСКЛАДУШКА!$K$330:$AR$330,0))</f>
        <v/>
      </c>
      <c r="P281" s="27" t="str">
        <f>INDEX(РАСКЛАДУШКА!$K$372:$AR$406,M281,MATCH(N$271,РАСКЛАДУШКА!$K$371:$AR$371,0))</f>
        <v/>
      </c>
      <c r="Q281" s="29" t="e">
        <f>INDEX(РАСКЛАДУШКА!$J$412:$AO$446,M281,MATCH(N$271,РАСКЛАДУШКА!$J$411:$AO$411,0))</f>
        <v>#N/A</v>
      </c>
      <c r="R281"/>
      <c r="T281"/>
      <c r="V281"/>
      <c r="Z281"/>
      <c r="AB281"/>
      <c r="AF281"/>
      <c r="AH281"/>
    </row>
    <row r="282" spans="1:34" x14ac:dyDescent="0.25">
      <c r="A282" s="126">
        <v>6</v>
      </c>
      <c r="B282" s="37">
        <v>6</v>
      </c>
      <c r="C282" s="37" t="str">
        <f>INDEX(РАСКЛАДУШКА!$K$331:$AR$365,A282,MATCH(Руч!B$271,РАСКЛАДУШКА!$K$330:$AR$330,0))</f>
        <v/>
      </c>
      <c r="D282" s="27" t="str">
        <f>INDEX(РАСКЛАДУШКА!$K$372:$AR$406,A282,MATCH(Руч!B$271,РАСКЛАДУШКА!$K$371:$AR$371,0))</f>
        <v/>
      </c>
      <c r="E282" s="29" t="e">
        <f>INDEX(РАСКЛАДУШКА!$J$412:$AO$446,A282,MATCH(Руч!B$271,РАСКЛАДУШКА!$J$411:$AO$411,0))</f>
        <v>#N/A</v>
      </c>
      <c r="G282" s="126">
        <v>6</v>
      </c>
      <c r="H282" s="37">
        <v>6</v>
      </c>
      <c r="I282" s="37" t="str">
        <f>INDEX(РАСКЛАДУШКА!$K$331:$AR$365,G282,MATCH(H$271,РАСКЛАДУШКА!$K$330:$AR$330,0))</f>
        <v>7В</v>
      </c>
      <c r="J282" s="27" t="str">
        <f>INDEX(РАСКЛАДУШКА!$K$372:$AR$406,G282,MATCH(H$271,РАСКЛАДУШКА!$K$371:$AR$371,0))</f>
        <v>Информатика</v>
      </c>
      <c r="K282" s="29" t="e">
        <f>INDEX(РАСКЛАДУШКА!$J$412:$AO$446,G282,MATCH(H$271,РАСКЛАДУШКА!$J$411:$AO$411,0))</f>
        <v>#N/A</v>
      </c>
      <c r="M282" s="126">
        <v>6</v>
      </c>
      <c r="N282" s="37">
        <v>6</v>
      </c>
      <c r="O282" s="37" t="str">
        <f>INDEX(РАСКЛАДУШКА!$K$331:$AR$365,M282,MATCH(N$271,РАСКЛАДУШКА!$K$330:$AR$330,0))</f>
        <v/>
      </c>
      <c r="P282" s="27" t="str">
        <f>INDEX(РАСКЛАДУШКА!$K$372:$AR$406,M282,MATCH(N$271,РАСКЛАДУШКА!$K$371:$AR$371,0))</f>
        <v/>
      </c>
      <c r="Q282" s="29" t="e">
        <f>INDEX(РАСКЛАДУШКА!$J$412:$AO$446,M282,MATCH(N$271,РАСКЛАДУШКА!$J$411:$AO$411,0))</f>
        <v>#N/A</v>
      </c>
      <c r="R282"/>
      <c r="T282"/>
      <c r="V282"/>
      <c r="Z282"/>
      <c r="AB282"/>
      <c r="AF282"/>
      <c r="AH282"/>
    </row>
    <row r="283" spans="1:34" x14ac:dyDescent="0.25">
      <c r="A283" s="126">
        <v>7</v>
      </c>
      <c r="B283" s="37">
        <v>7</v>
      </c>
      <c r="C283" s="37" t="str">
        <f>INDEX(РАСКЛАДУШКА!$K$331:$AR$365,A283,MATCH(Руч!B$271,РАСКЛАДУШКА!$K$330:$AR$330,0))</f>
        <v/>
      </c>
      <c r="D283" s="27" t="str">
        <f>INDEX(РАСКЛАДУШКА!$K$372:$AR$406,A283,MATCH(Руч!B$271,РАСКЛАДУШКА!$K$371:$AR$371,0))</f>
        <v/>
      </c>
      <c r="E283" s="29" t="e">
        <f>INDEX(РАСКЛАДУШКА!$J$412:$AO$446,A283,MATCH(Руч!B$271,РАСКЛАДУШКА!$J$411:$AO$411,0))</f>
        <v>#N/A</v>
      </c>
      <c r="F283" s="134"/>
      <c r="G283" s="126">
        <v>7</v>
      </c>
      <c r="H283" s="37">
        <v>7</v>
      </c>
      <c r="I283" s="37" t="str">
        <f>INDEX(РАСКЛАДУШКА!$K$331:$AR$365,G283,MATCH(H$271,РАСКЛАДУШКА!$K$330:$AR$330,0))</f>
        <v/>
      </c>
      <c r="J283" s="27" t="str">
        <f>INDEX(РАСКЛАДУШКА!$K$372:$AR$406,G283,MATCH(H$271,РАСКЛАДУШКА!$K$371:$AR$371,0))</f>
        <v/>
      </c>
      <c r="K283" s="29" t="e">
        <f>INDEX(РАСКЛАДУШКА!$J$412:$AO$446,G283,MATCH(H$271,РАСКЛАДУШКА!$J$411:$AO$411,0))</f>
        <v>#N/A</v>
      </c>
      <c r="L283" s="134"/>
      <c r="M283" s="126">
        <v>7</v>
      </c>
      <c r="N283" s="37">
        <v>7</v>
      </c>
      <c r="O283" s="37" t="str">
        <f>INDEX(РАСКЛАДУШКА!$K$331:$AR$365,M283,MATCH(N$271,РАСКЛАДУШКА!$K$330:$AR$330,0))</f>
        <v/>
      </c>
      <c r="P283" s="27" t="str">
        <f>INDEX(РАСКЛАДУШКА!$K$372:$AR$406,M283,MATCH(N$271,РАСКЛАДУШКА!$K$371:$AR$371,0))</f>
        <v/>
      </c>
      <c r="Q283" s="29" t="e">
        <f>INDEX(РАСКЛАДУШКА!$J$412:$AO$446,M283,MATCH(N$271,РАСКЛАДУШКА!$J$411:$AO$411,0))</f>
        <v>#N/A</v>
      </c>
      <c r="R283"/>
      <c r="T283"/>
      <c r="V283"/>
      <c r="Z283"/>
      <c r="AB283"/>
      <c r="AF283"/>
      <c r="AH283"/>
    </row>
    <row r="284" spans="1:34" x14ac:dyDescent="0.25">
      <c r="A284" s="128"/>
      <c r="B284" s="2" t="s">
        <v>5</v>
      </c>
      <c r="C284" s="2"/>
      <c r="D284" s="2"/>
      <c r="E284" s="2"/>
      <c r="G284" s="128"/>
      <c r="H284" s="2" t="s">
        <v>5</v>
      </c>
      <c r="I284" s="2"/>
      <c r="J284" s="2"/>
      <c r="K284" s="2"/>
      <c r="M284" s="128"/>
      <c r="N284" s="2" t="s">
        <v>5</v>
      </c>
      <c r="O284" s="2"/>
      <c r="P284" s="2"/>
      <c r="Q284" s="2"/>
      <c r="R284"/>
      <c r="T284"/>
      <c r="V284"/>
      <c r="Z284"/>
      <c r="AB284"/>
      <c r="AF284"/>
      <c r="AH284"/>
    </row>
    <row r="285" spans="1:34" x14ac:dyDescent="0.25">
      <c r="A285" s="126">
        <v>8</v>
      </c>
      <c r="B285" s="37">
        <v>1</v>
      </c>
      <c r="C285" s="37" t="str">
        <f>INDEX(РАСКЛАДУШКА!$K$331:$AR$365,A285,MATCH(Руч!B$271,РАСКЛАДУШКА!$K$330:$AR$330,0))</f>
        <v/>
      </c>
      <c r="D285" s="27" t="str">
        <f>INDEX(РАСКЛАДУШКА!$K$372:$AR$406,A285,MATCH(Руч!B$271,РАСКЛАДУШКА!$K$371:$AR$371,0))</f>
        <v/>
      </c>
      <c r="E285" s="29" t="e">
        <f>INDEX(РАСКЛАДУШКА!$J$412:$AO$446,A285,MATCH(Руч!B$271,РАСКЛАДУШКА!$J$411:$AO$411,0))</f>
        <v>#N/A</v>
      </c>
      <c r="G285" s="126">
        <v>8</v>
      </c>
      <c r="H285" s="37">
        <v>1</v>
      </c>
      <c r="I285" s="37" t="str">
        <f>INDEX(РАСКЛАДУШКА!$K$331:$AR$365,G285,MATCH(H$271,РАСКЛАДУШКА!$K$330:$AR$330,0))</f>
        <v>11А</v>
      </c>
      <c r="J285" s="27" t="str">
        <f>INDEX(РАСКЛАДУШКА!$K$372:$AR$406,G285,MATCH(H$271,РАСКЛАДУШКА!$K$371:$AR$371,0))</f>
        <v>Информатика</v>
      </c>
      <c r="K285" s="29" t="e">
        <f>INDEX(РАСКЛАДУШКА!$J$412:$AO$446,G285,MATCH(H$271,РАСКЛАДУШКА!$J$411:$AO$411,0))</f>
        <v>#N/A</v>
      </c>
      <c r="M285" s="126">
        <v>8</v>
      </c>
      <c r="N285" s="37">
        <v>1</v>
      </c>
      <c r="O285" s="37" t="str">
        <f>INDEX(РАСКЛАДУШКА!$K$331:$AR$365,M285,MATCH(N$271,РАСКЛАДУШКА!$K$330:$AR$330,0))</f>
        <v>8А</v>
      </c>
      <c r="P285" s="27" t="str">
        <f>INDEX(РАСКЛАДУШКА!$K$372:$AR$406,M285,MATCH(N$271,РАСКЛАДУШКА!$K$371:$AR$371,0))</f>
        <v>Физика</v>
      </c>
      <c r="Q285" s="29" t="e">
        <f>INDEX(РАСКЛАДУШКА!$J$412:$AO$446,M285,MATCH(N$271,РАСКЛАДУШКА!$J$411:$AO$411,0))</f>
        <v>#N/A</v>
      </c>
      <c r="R285"/>
      <c r="T285"/>
      <c r="V285"/>
      <c r="Z285"/>
      <c r="AB285"/>
      <c r="AF285"/>
      <c r="AH285"/>
    </row>
    <row r="286" spans="1:34" x14ac:dyDescent="0.25">
      <c r="A286" s="126">
        <v>9</v>
      </c>
      <c r="B286" s="37">
        <v>2</v>
      </c>
      <c r="C286" s="37" t="str">
        <f>INDEX(РАСКЛАДУШКА!$K$331:$AR$365,A286,MATCH(Руч!B$271,РАСКЛАДУШКА!$K$330:$AR$330,0))</f>
        <v/>
      </c>
      <c r="D286" s="27" t="str">
        <f>INDEX(РАСКЛАДУШКА!$K$372:$AR$406,A286,MATCH(Руч!B$271,РАСКЛАДУШКА!$K$371:$AR$371,0))</f>
        <v/>
      </c>
      <c r="E286" s="29" t="e">
        <f>INDEX(РАСКЛАДУШКА!$J$412:$AO$446,A286,MATCH(Руч!B$271,РАСКЛАДУШКА!$J$411:$AO$411,0))</f>
        <v>#N/A</v>
      </c>
      <c r="G286" s="126">
        <v>9</v>
      </c>
      <c r="H286" s="37">
        <v>2</v>
      </c>
      <c r="I286" s="37" t="str">
        <f>INDEX(РАСКЛАДУШКА!$K$331:$AR$365,G286,MATCH(H$271,РАСКЛАДУШКА!$K$330:$AR$330,0))</f>
        <v>11А</v>
      </c>
      <c r="J286" s="27" t="str">
        <f>INDEX(РАСКЛАДУШКА!$K$372:$AR$406,G286,MATCH(H$271,РАСКЛАДУШКА!$K$371:$AR$371,0))</f>
        <v>Информатика</v>
      </c>
      <c r="K286" s="29" t="e">
        <f>INDEX(РАСКЛАДУШКА!$J$412:$AO$446,G286,MATCH(H$271,РАСКЛАДУШКА!$J$411:$AO$411,0))</f>
        <v>#N/A</v>
      </c>
      <c r="M286" s="126">
        <v>9</v>
      </c>
      <c r="N286" s="37">
        <v>2</v>
      </c>
      <c r="O286" s="37" t="str">
        <f>INDEX(РАСКЛАДУШКА!$K$331:$AR$365,M286,MATCH(N$271,РАСКЛАДУШКА!$K$330:$AR$330,0))</f>
        <v>8Б</v>
      </c>
      <c r="P286" s="27" t="str">
        <f>INDEX(РАСКЛАДУШКА!$K$372:$AR$406,M286,MATCH(N$271,РАСКЛАДУШКА!$K$371:$AR$371,0))</f>
        <v>Физика</v>
      </c>
      <c r="Q286" s="29" t="e">
        <f>INDEX(РАСКЛАДУШКА!$J$412:$AO$446,M286,MATCH(N$271,РАСКЛАДУШКА!$J$411:$AO$411,0))</f>
        <v>#N/A</v>
      </c>
      <c r="R286"/>
      <c r="T286"/>
      <c r="V286"/>
      <c r="Z286"/>
      <c r="AB286"/>
      <c r="AF286"/>
      <c r="AH286"/>
    </row>
    <row r="287" spans="1:34" x14ac:dyDescent="0.25">
      <c r="A287" s="126">
        <v>10</v>
      </c>
      <c r="B287" s="37">
        <v>3</v>
      </c>
      <c r="C287" s="37" t="str">
        <f>INDEX(РАСКЛАДУШКА!$K$331:$AR$365,A287,MATCH(Руч!B$271,РАСКЛАДУШКА!$K$330:$AR$330,0))</f>
        <v/>
      </c>
      <c r="D287" s="27" t="str">
        <f>INDEX(РАСКЛАДУШКА!$K$372:$AR$406,A287,MATCH(Руч!B$271,РАСКЛАДУШКА!$K$371:$AR$371,0))</f>
        <v/>
      </c>
      <c r="E287" s="29" t="e">
        <f>INDEX(РАСКЛАДУШКА!$J$412:$AO$446,A287,MATCH(Руч!B$271,РАСКЛАДУШКА!$J$411:$AO$411,0))</f>
        <v>#N/A</v>
      </c>
      <c r="G287" s="126">
        <v>10</v>
      </c>
      <c r="H287" s="37">
        <v>3</v>
      </c>
      <c r="I287" s="37" t="str">
        <f>INDEX(РАСКЛАДУШКА!$K$331:$AR$365,G287,MATCH(H$271,РАСКЛАДУШКА!$K$330:$AR$330,0))</f>
        <v>9А</v>
      </c>
      <c r="J287" s="27" t="str">
        <f>INDEX(РАСКЛАДУШКА!$K$372:$AR$406,G287,MATCH(H$271,РАСКЛАДУШКА!$K$371:$AR$371,0))</f>
        <v>Информатика</v>
      </c>
      <c r="K287" s="29" t="e">
        <f>INDEX(РАСКЛАДУШКА!$J$412:$AO$446,G287,MATCH(H$271,РАСКЛАДУШКА!$J$411:$AO$411,0))</f>
        <v>#N/A</v>
      </c>
      <c r="M287" s="126">
        <v>10</v>
      </c>
      <c r="N287" s="37">
        <v>3</v>
      </c>
      <c r="O287" s="37" t="str">
        <f>INDEX(РАСКЛАДУШКА!$K$331:$AR$365,M287,MATCH(N$271,РАСКЛАДУШКА!$K$330:$AR$330,0))</f>
        <v>7А</v>
      </c>
      <c r="P287" s="27" t="str">
        <f>INDEX(РАСКЛАДУШКА!$K$372:$AR$406,M287,MATCH(N$271,РАСКЛАДУШКА!$K$371:$AR$371,0))</f>
        <v>Физика</v>
      </c>
      <c r="Q287" s="29" t="e">
        <f>INDEX(РАСКЛАДУШКА!$J$412:$AO$446,M287,MATCH(N$271,РАСКЛАДУШКА!$J$411:$AO$411,0))</f>
        <v>#N/A</v>
      </c>
      <c r="R287"/>
      <c r="T287"/>
      <c r="V287"/>
      <c r="Z287"/>
      <c r="AB287"/>
      <c r="AF287"/>
      <c r="AH287"/>
    </row>
    <row r="288" spans="1:34" x14ac:dyDescent="0.25">
      <c r="A288" s="126">
        <v>11</v>
      </c>
      <c r="B288" s="37">
        <v>4</v>
      </c>
      <c r="C288" s="37" t="str">
        <f>INDEX(РАСКЛАДУШКА!$K$331:$AR$365,A288,MATCH(Руч!B$271,РАСКЛАДУШКА!$K$330:$AR$330,0))</f>
        <v>5А</v>
      </c>
      <c r="D288" s="27" t="str">
        <f>INDEX(РАСКЛАДУШКА!$K$372:$AR$406,A288,MATCH(Руч!B$271,РАСКЛАДУШКА!$K$371:$AR$371,0))</f>
        <v>Математика</v>
      </c>
      <c r="E288" s="29" t="e">
        <f>INDEX(РАСКЛАДУШКА!$J$412:$AO$446,A288,MATCH(Руч!B$271,РАСКЛАДУШКА!$J$411:$AO$411,0))</f>
        <v>#N/A</v>
      </c>
      <c r="G288" s="126">
        <v>11</v>
      </c>
      <c r="H288" s="37">
        <v>4</v>
      </c>
      <c r="I288" s="37" t="str">
        <f>INDEX(РАСКЛАДУШКА!$K$331:$AR$365,G288,MATCH(H$271,РАСКЛАДУШКА!$K$330:$AR$330,0))</f>
        <v>9А</v>
      </c>
      <c r="J288" s="27" t="str">
        <f>INDEX(РАСКЛАДУШКА!$K$372:$AR$406,G288,MATCH(H$271,РАСКЛАДУШКА!$K$371:$AR$371,0))</f>
        <v>Информатика</v>
      </c>
      <c r="K288" s="29" t="e">
        <f>INDEX(РАСКЛАДУШКА!$J$412:$AO$446,G288,MATCH(H$271,РАСКЛАДУШКА!$J$411:$AO$411,0))</f>
        <v>#N/A</v>
      </c>
      <c r="M288" s="126">
        <v>11</v>
      </c>
      <c r="N288" s="37">
        <v>4</v>
      </c>
      <c r="O288" s="37" t="str">
        <f>INDEX(РАСКЛАДУШКА!$K$331:$AR$365,M288,MATCH(N$271,РАСКЛАДУШКА!$K$330:$AR$330,0))</f>
        <v>10А</v>
      </c>
      <c r="P288" s="27" t="str">
        <f>INDEX(РАСКЛАДУШКА!$K$372:$AR$406,M288,MATCH(N$271,РАСКЛАДУШКА!$K$371:$AR$371,0))</f>
        <v>Физика</v>
      </c>
      <c r="Q288" s="29" t="e">
        <f>INDEX(РАСКЛАДУШКА!$J$412:$AO$446,M288,MATCH(N$271,РАСКЛАДУШКА!$J$411:$AO$411,0))</f>
        <v>#N/A</v>
      </c>
      <c r="R288"/>
      <c r="T288"/>
      <c r="V288"/>
      <c r="Z288"/>
      <c r="AB288"/>
      <c r="AF288"/>
      <c r="AH288"/>
    </row>
    <row r="289" spans="1:34" x14ac:dyDescent="0.25">
      <c r="A289" s="126">
        <v>12</v>
      </c>
      <c r="B289" s="37">
        <v>5</v>
      </c>
      <c r="C289" s="37" t="str">
        <f>INDEX(РАСКЛАДУШКА!$K$331:$AR$365,A289,MATCH(Руч!B$271,РАСКЛАДУШКА!$K$330:$AR$330,0))</f>
        <v/>
      </c>
      <c r="D289" s="27" t="str">
        <f>INDEX(РАСКЛАДУШКА!$K$372:$AR$406,A289,MATCH(Руч!B$271,РАСКЛАДУШКА!$K$371:$AR$371,0))</f>
        <v/>
      </c>
      <c r="E289" s="29" t="e">
        <f>INDEX(РАСКЛАДУШКА!$J$412:$AO$446,A289,MATCH(Руч!B$271,РАСКЛАДУШКА!$J$411:$AO$411,0))</f>
        <v>#N/A</v>
      </c>
      <c r="G289" s="126">
        <v>12</v>
      </c>
      <c r="H289" s="37">
        <v>5</v>
      </c>
      <c r="I289" s="37" t="str">
        <f>INDEX(РАСКЛАДУШКА!$K$331:$AR$365,G289,MATCH(H$271,РАСКЛАДУШКА!$K$330:$AR$330,0))</f>
        <v>9Б</v>
      </c>
      <c r="J289" s="27" t="str">
        <f>INDEX(РАСКЛАДУШКА!$K$372:$AR$406,G289,MATCH(H$271,РАСКЛАДУШКА!$K$371:$AR$371,0))</f>
        <v>Информатика</v>
      </c>
      <c r="K289" s="29" t="e">
        <f>INDEX(РАСКЛАДУШКА!$J$412:$AO$446,G289,MATCH(H$271,РАСКЛАДУШКА!$J$411:$AO$411,0))</f>
        <v>#N/A</v>
      </c>
      <c r="M289" s="126">
        <v>12</v>
      </c>
      <c r="N289" s="37">
        <v>5</v>
      </c>
      <c r="O289" s="37" t="str">
        <f>INDEX(РАСКЛАДУШКА!$K$331:$AR$365,M289,MATCH(N$271,РАСКЛАДУШКА!$K$330:$AR$330,0))</f>
        <v>8В</v>
      </c>
      <c r="P289" s="27" t="str">
        <f>INDEX(РАСКЛАДУШКА!$K$372:$AR$406,M289,MATCH(N$271,РАСКЛАДУШКА!$K$371:$AR$371,0))</f>
        <v>Физика</v>
      </c>
      <c r="Q289" s="29" t="e">
        <f>INDEX(РАСКЛАДУШКА!$J$412:$AO$446,M289,MATCH(N$271,РАСКЛАДУШКА!$J$411:$AO$411,0))</f>
        <v>#N/A</v>
      </c>
      <c r="R289"/>
      <c r="T289"/>
      <c r="V289"/>
      <c r="Z289"/>
      <c r="AB289"/>
      <c r="AF289"/>
      <c r="AH289"/>
    </row>
    <row r="290" spans="1:34" x14ac:dyDescent="0.25">
      <c r="A290" s="126">
        <v>13</v>
      </c>
      <c r="B290" s="37">
        <v>6</v>
      </c>
      <c r="C290" s="37" t="str">
        <f>INDEX(РАСКЛАДУШКА!$K$331:$AR$365,A290,MATCH(Руч!B$271,РАСКЛАДУШКА!$K$330:$AR$330,0))</f>
        <v>5Б</v>
      </c>
      <c r="D290" s="27" t="str">
        <f>INDEX(РАСКЛАДУШКА!$K$372:$AR$406,A290,MATCH(Руч!B$271,РАСКЛАДУШКА!$K$371:$AR$371,0))</f>
        <v>Математика</v>
      </c>
      <c r="E290" s="29" t="e">
        <f>INDEX(РАСКЛАДУШКА!$J$412:$AO$446,A290,MATCH(Руч!B$271,РАСКЛАДУШКА!$J$411:$AO$411,0))</f>
        <v>#N/A</v>
      </c>
      <c r="G290" s="126">
        <v>13</v>
      </c>
      <c r="H290" s="37">
        <v>6</v>
      </c>
      <c r="I290" s="37" t="str">
        <f>INDEX(РАСКЛАДУШКА!$K$331:$AR$365,G290,MATCH(H$271,РАСКЛАДУШКА!$K$330:$AR$330,0))</f>
        <v>9Б</v>
      </c>
      <c r="J290" s="27" t="str">
        <f>INDEX(РАСКЛАДУШКА!$K$372:$AR$406,G290,MATCH(H$271,РАСКЛАДУШКА!$K$371:$AR$371,0))</f>
        <v>Информатика</v>
      </c>
      <c r="K290" s="29" t="e">
        <f>INDEX(РАСКЛАДУШКА!$J$412:$AO$446,G290,MATCH(H$271,РАСКЛАДУШКА!$J$411:$AO$411,0))</f>
        <v>#N/A</v>
      </c>
      <c r="M290" s="126">
        <v>13</v>
      </c>
      <c r="N290" s="37">
        <v>6</v>
      </c>
      <c r="O290" s="37" t="str">
        <f>INDEX(РАСКЛАДУШКА!$K$331:$AR$365,M290,MATCH(N$271,РАСКЛАДУШКА!$K$330:$AR$330,0))</f>
        <v>7Б</v>
      </c>
      <c r="P290" s="27" t="str">
        <f>INDEX(РАСКЛАДУШКА!$K$372:$AR$406,M290,MATCH(N$271,РАСКЛАДУШКА!$K$371:$AR$371,0))</f>
        <v>Физика</v>
      </c>
      <c r="Q290" s="29" t="e">
        <f>INDEX(РАСКЛАДУШКА!$J$412:$AO$446,M290,MATCH(N$271,РАСКЛАДУШКА!$J$411:$AO$411,0))</f>
        <v>#N/A</v>
      </c>
      <c r="R290"/>
      <c r="T290"/>
      <c r="V290"/>
      <c r="Z290"/>
      <c r="AB290"/>
      <c r="AF290"/>
      <c r="AH290"/>
    </row>
    <row r="291" spans="1:34" x14ac:dyDescent="0.25">
      <c r="A291" s="126">
        <v>14</v>
      </c>
      <c r="B291" s="37">
        <v>7</v>
      </c>
      <c r="C291" s="37" t="str">
        <f>INDEX(РАСКЛАДУШКА!$K$331:$AR$365,A291,MATCH(Руч!B$271,РАСКЛАДУШКА!$K$330:$AR$330,0))</f>
        <v/>
      </c>
      <c r="D291" s="27" t="str">
        <f>INDEX(РАСКЛАДУШКА!$K$372:$AR$406,A291,MATCH(Руч!B$271,РАСКЛАДУШКА!$K$371:$AR$371,0))</f>
        <v/>
      </c>
      <c r="E291" s="29" t="e">
        <f>INDEX(РАСКЛАДУШКА!$J$412:$AO$446,A291,MATCH(Руч!B$271,РАСКЛАДУШКА!$J$411:$AO$411,0))</f>
        <v>#N/A</v>
      </c>
      <c r="F291" s="134"/>
      <c r="G291" s="126">
        <v>14</v>
      </c>
      <c r="H291" s="37">
        <v>7</v>
      </c>
      <c r="I291" s="37" t="str">
        <f>INDEX(РАСКЛАДУШКА!$K$331:$AR$365,G291,MATCH(H$271,РАСКЛАДУШКА!$K$330:$AR$330,0))</f>
        <v/>
      </c>
      <c r="J291" s="27" t="str">
        <f>INDEX(РАСКЛАДУШКА!$K$372:$AR$406,G291,MATCH(H$271,РАСКЛАДУШКА!$K$371:$AR$371,0))</f>
        <v/>
      </c>
      <c r="K291" s="29" t="e">
        <f>INDEX(РАСКЛАДУШКА!$J$412:$AO$446,G291,MATCH(H$271,РАСКЛАДУШКА!$J$411:$AO$411,0))</f>
        <v>#N/A</v>
      </c>
      <c r="L291" s="134"/>
      <c r="M291" s="126">
        <v>14</v>
      </c>
      <c r="N291" s="37">
        <v>7</v>
      </c>
      <c r="O291" s="37" t="str">
        <f>INDEX(РАСКЛАДУШКА!$K$331:$AR$365,M291,MATCH(N$271,РАСКЛАДУШКА!$K$330:$AR$330,0))</f>
        <v/>
      </c>
      <c r="P291" s="27" t="str">
        <f>INDEX(РАСКЛАДУШКА!$K$372:$AR$406,M291,MATCH(N$271,РАСКЛАДУШКА!$K$371:$AR$371,0))</f>
        <v/>
      </c>
      <c r="Q291" s="29" t="e">
        <f>INDEX(РАСКЛАДУШКА!$J$412:$AO$446,M291,MATCH(N$271,РАСКЛАДУШКА!$J$411:$AO$411,0))</f>
        <v>#N/A</v>
      </c>
      <c r="R291"/>
      <c r="T291"/>
      <c r="V291"/>
      <c r="Z291"/>
      <c r="AB291"/>
      <c r="AF291"/>
      <c r="AH291"/>
    </row>
    <row r="292" spans="1:34" x14ac:dyDescent="0.25">
      <c r="A292" s="128"/>
      <c r="B292" s="2" t="s">
        <v>6</v>
      </c>
      <c r="C292" s="2"/>
      <c r="D292" s="2"/>
      <c r="E292" s="2"/>
      <c r="G292" s="128"/>
      <c r="H292" s="2" t="s">
        <v>6</v>
      </c>
      <c r="I292" s="2"/>
      <c r="J292" s="2"/>
      <c r="K292" s="2"/>
      <c r="M292" s="128"/>
      <c r="N292" s="2" t="s">
        <v>6</v>
      </c>
      <c r="O292" s="2"/>
      <c r="P292" s="2"/>
      <c r="Q292" s="2"/>
      <c r="R292"/>
      <c r="T292"/>
      <c r="V292"/>
      <c r="Z292"/>
      <c r="AB292"/>
      <c r="AF292"/>
      <c r="AH292"/>
    </row>
    <row r="293" spans="1:34" x14ac:dyDescent="0.25">
      <c r="A293" s="126">
        <v>15</v>
      </c>
      <c r="B293" s="37">
        <v>1</v>
      </c>
      <c r="C293" s="37" t="str">
        <f>INDEX(РАСКЛАДУШКА!$K$331:$AR$365,A293,MATCH(Руч!B$271,РАСКЛАДУШКА!$K$330:$AR$330,0))</f>
        <v/>
      </c>
      <c r="D293" s="27" t="str">
        <f>INDEX(РАСКЛАДУШКА!$K$372:$AR$406,A293,MATCH(Руч!B$271,РАСКЛАДУШКА!$K$371:$AR$371,0))</f>
        <v/>
      </c>
      <c r="E293" s="29" t="e">
        <f>INDEX(РАСКЛАДУШКА!$J$412:$AO$446,A293,MATCH(Руч!B$271,РАСКЛАДУШКА!$J$411:$AO$411,0))</f>
        <v>#N/A</v>
      </c>
      <c r="G293" s="126">
        <v>15</v>
      </c>
      <c r="H293" s="37">
        <v>1</v>
      </c>
      <c r="I293" s="37" t="str">
        <f>INDEX(РАСКЛАДУШКА!$K$331:$AR$365,G293,MATCH(H$271,РАСКЛАДУШКА!$K$330:$AR$330,0))</f>
        <v>10Б</v>
      </c>
      <c r="J293" s="27" t="str">
        <f>INDEX(РАСКЛАДУШКА!$K$372:$AR$406,G293,MATCH(H$271,РАСКЛАДУШКА!$K$371:$AR$371,0))</f>
        <v>Информатика</v>
      </c>
      <c r="K293" s="29" t="e">
        <f>INDEX(РАСКЛАДУШКА!$J$412:$AO$446,G293,MATCH(H$271,РАСКЛАДУШКА!$J$411:$AO$411,0))</f>
        <v>#N/A</v>
      </c>
      <c r="M293" s="126">
        <v>15</v>
      </c>
      <c r="N293" s="37">
        <v>1</v>
      </c>
      <c r="O293" s="37" t="str">
        <f>INDEX(РАСКЛАДУШКА!$K$331:$AR$365,M293,MATCH(N$271,РАСКЛАДУШКА!$K$330:$AR$330,0))</f>
        <v>10А</v>
      </c>
      <c r="P293" s="27" t="str">
        <f>INDEX(РАСКЛАДУШКА!$K$372:$AR$406,M293,MATCH(N$271,РАСКЛАДУШКА!$K$371:$AR$371,0))</f>
        <v>Физика</v>
      </c>
      <c r="Q293" s="29" t="e">
        <f>INDEX(РАСКЛАДУШКА!$J$412:$AO$446,M293,MATCH(N$271,РАСКЛАДУШКА!$J$411:$AO$411,0))</f>
        <v>#N/A</v>
      </c>
      <c r="R293"/>
      <c r="T293"/>
      <c r="V293"/>
      <c r="Z293"/>
      <c r="AB293"/>
      <c r="AF293"/>
      <c r="AH293"/>
    </row>
    <row r="294" spans="1:34" x14ac:dyDescent="0.25">
      <c r="A294" s="126">
        <v>16</v>
      </c>
      <c r="B294" s="37">
        <v>2</v>
      </c>
      <c r="C294" s="37" t="str">
        <f>INDEX(РАСКЛАДУШКА!$K$331:$AR$365,A294,MATCH(Руч!B$271,РАСКЛАДУШКА!$K$330:$AR$330,0))</f>
        <v/>
      </c>
      <c r="D294" s="27" t="str">
        <f>INDEX(РАСКЛАДУШКА!$K$372:$AR$406,A294,MATCH(Руч!B$271,РАСКЛАДУШКА!$K$371:$AR$371,0))</f>
        <v/>
      </c>
      <c r="E294" s="29" t="e">
        <f>INDEX(РАСКЛАДУШКА!$J$412:$AO$446,A294,MATCH(Руч!B$271,РАСКЛАДУШКА!$J$411:$AO$411,0))</f>
        <v>#N/A</v>
      </c>
      <c r="G294" s="126">
        <v>16</v>
      </c>
      <c r="H294" s="37">
        <v>2</v>
      </c>
      <c r="I294" s="37" t="str">
        <f>INDEX(РАСКЛАДУШКА!$K$331:$AR$365,G294,MATCH(H$271,РАСКЛАДУШКА!$K$330:$AR$330,0))</f>
        <v>10Б</v>
      </c>
      <c r="J294" s="27" t="str">
        <f>INDEX(РАСКЛАДУШКА!$K$372:$AR$406,G294,MATCH(H$271,РАСКЛАДУШКА!$K$371:$AR$371,0))</f>
        <v>Информатика</v>
      </c>
      <c r="K294" s="29" t="e">
        <f>INDEX(РАСКЛАДУШКА!$J$412:$AO$446,G294,MATCH(H$271,РАСКЛАДУШКА!$J$411:$AO$411,0))</f>
        <v>#N/A</v>
      </c>
      <c r="M294" s="126">
        <v>16</v>
      </c>
      <c r="N294" s="37">
        <v>2</v>
      </c>
      <c r="O294" s="37" t="str">
        <f>INDEX(РАСКЛАДУШКА!$K$331:$AR$365,M294,MATCH(N$271,РАСКЛАДУШКА!$K$330:$AR$330,0))</f>
        <v>9Б</v>
      </c>
      <c r="P294" s="27" t="str">
        <f>INDEX(РАСКЛАДУШКА!$K$372:$AR$406,M294,MATCH(N$271,РАСКЛАДУШКА!$K$371:$AR$371,0))</f>
        <v>Физика</v>
      </c>
      <c r="Q294" s="29" t="e">
        <f>INDEX(РАСКЛАДУШКА!$J$412:$AO$446,M294,MATCH(N$271,РАСКЛАДУШКА!$J$411:$AO$411,0))</f>
        <v>#N/A</v>
      </c>
      <c r="R294"/>
      <c r="T294"/>
      <c r="V294"/>
      <c r="Z294"/>
      <c r="AB294"/>
      <c r="AF294"/>
      <c r="AH294"/>
    </row>
    <row r="295" spans="1:34" x14ac:dyDescent="0.25">
      <c r="A295" s="126">
        <v>17</v>
      </c>
      <c r="B295" s="37">
        <v>3</v>
      </c>
      <c r="C295" s="37" t="str">
        <f>INDEX(РАСКЛАДУШКА!$K$331:$AR$365,A295,MATCH(Руч!B$271,РАСКЛАДУШКА!$K$330:$AR$330,0))</f>
        <v/>
      </c>
      <c r="D295" s="27" t="str">
        <f>INDEX(РАСКЛАДУШКА!$K$372:$AR$406,A295,MATCH(Руч!B$271,РАСКЛАДУШКА!$K$371:$AR$371,0))</f>
        <v/>
      </c>
      <c r="E295" s="29" t="e">
        <f>INDEX(РАСКЛАДУШКА!$J$412:$AO$446,A295,MATCH(Руч!B$271,РАСКЛАДУШКА!$J$411:$AO$411,0))</f>
        <v>#N/A</v>
      </c>
      <c r="G295" s="126">
        <v>17</v>
      </c>
      <c r="H295" s="37">
        <v>3</v>
      </c>
      <c r="I295" s="37" t="str">
        <f>INDEX(РАСКЛАДУШКА!$K$331:$AR$365,G295,MATCH(H$271,РАСКЛАДУШКА!$K$330:$AR$330,0))</f>
        <v>7Б</v>
      </c>
      <c r="J295" s="27" t="str">
        <f>INDEX(РАСКЛАДУШКА!$K$372:$AR$406,G295,MATCH(H$271,РАСКЛАДУШКА!$K$371:$AR$371,0))</f>
        <v>Информатика</v>
      </c>
      <c r="K295" s="29" t="e">
        <f>INDEX(РАСКЛАДУШКА!$J$412:$AO$446,G295,MATCH(H$271,РАСКЛАДУШКА!$J$411:$AO$411,0))</f>
        <v>#N/A</v>
      </c>
      <c r="M295" s="126">
        <v>17</v>
      </c>
      <c r="N295" s="37">
        <v>3</v>
      </c>
      <c r="O295" s="37" t="str">
        <f>INDEX(РАСКЛАДУШКА!$K$331:$AR$365,M295,MATCH(N$271,РАСКЛАДУШКА!$K$330:$AR$330,0))</f>
        <v>8В</v>
      </c>
      <c r="P295" s="27" t="str">
        <f>INDEX(РАСКЛАДУШКА!$K$372:$AR$406,M295,MATCH(N$271,РАСКЛАДУШКА!$K$371:$AR$371,0))</f>
        <v>Физика</v>
      </c>
      <c r="Q295" s="29" t="e">
        <f>INDEX(РАСКЛАДУШКА!$J$412:$AO$446,M295,MATCH(N$271,РАСКЛАДУШКА!$J$411:$AO$411,0))</f>
        <v>#N/A</v>
      </c>
      <c r="R295"/>
      <c r="T295"/>
      <c r="V295"/>
      <c r="Z295"/>
      <c r="AB295"/>
      <c r="AF295"/>
      <c r="AH295"/>
    </row>
    <row r="296" spans="1:34" x14ac:dyDescent="0.25">
      <c r="A296" s="126">
        <v>18</v>
      </c>
      <c r="B296" s="37">
        <v>4</v>
      </c>
      <c r="C296" s="37" t="str">
        <f>INDEX(РАСКЛАДУШКА!$K$331:$AR$365,A296,MATCH(Руч!B$271,РАСКЛАДУШКА!$K$330:$AR$330,0))</f>
        <v>5Б</v>
      </c>
      <c r="D296" s="27" t="str">
        <f>INDEX(РАСКЛАДУШКА!$K$372:$AR$406,A296,MATCH(Руч!B$271,РАСКЛАДУШКА!$K$371:$AR$371,0))</f>
        <v>Математика</v>
      </c>
      <c r="E296" s="29" t="e">
        <f>INDEX(РАСКЛАДУШКА!$J$412:$AO$446,A296,MATCH(Руч!B$271,РАСКЛАДУШКА!$J$411:$AO$411,0))</f>
        <v>#N/A</v>
      </c>
      <c r="G296" s="126">
        <v>18</v>
      </c>
      <c r="H296" s="37">
        <v>4</v>
      </c>
      <c r="I296" s="37" t="str">
        <f>INDEX(РАСКЛАДУШКА!$K$331:$AR$365,G296,MATCH(H$271,РАСКЛАДУШКА!$K$330:$AR$330,0))</f>
        <v>7Б</v>
      </c>
      <c r="J296" s="27" t="str">
        <f>INDEX(РАСКЛАДУШКА!$K$372:$AR$406,G296,MATCH(H$271,РАСКЛАДУШКА!$K$371:$AR$371,0))</f>
        <v>Информатика</v>
      </c>
      <c r="K296" s="29" t="e">
        <f>INDEX(РАСКЛАДУШКА!$J$412:$AO$446,G296,MATCH(H$271,РАСКЛАДУШКА!$J$411:$AO$411,0))</f>
        <v>#N/A</v>
      </c>
      <c r="M296" s="126">
        <v>18</v>
      </c>
      <c r="N296" s="37">
        <v>4</v>
      </c>
      <c r="O296" s="37" t="str">
        <f>INDEX(РАСКЛАДУШКА!$K$331:$AR$365,M296,MATCH(N$271,РАСКЛАДУШКА!$K$330:$AR$330,0))</f>
        <v>8А</v>
      </c>
      <c r="P296" s="27" t="str">
        <f>INDEX(РАСКЛАДУШКА!$K$372:$AR$406,M296,MATCH(N$271,РАСКЛАДУШКА!$K$371:$AR$371,0))</f>
        <v>Физика</v>
      </c>
      <c r="Q296" s="29" t="e">
        <f>INDEX(РАСКЛАДУШКА!$J$412:$AO$446,M296,MATCH(N$271,РАСКЛАДУШКА!$J$411:$AO$411,0))</f>
        <v>#N/A</v>
      </c>
      <c r="R296"/>
      <c r="T296"/>
      <c r="V296"/>
      <c r="Z296"/>
      <c r="AB296"/>
      <c r="AF296"/>
      <c r="AH296"/>
    </row>
    <row r="297" spans="1:34" x14ac:dyDescent="0.25">
      <c r="A297" s="126">
        <v>19</v>
      </c>
      <c r="B297" s="37">
        <v>5</v>
      </c>
      <c r="C297" s="37" t="str">
        <f>INDEX(РАСКЛАДУШКА!$K$331:$AR$365,A297,MATCH(Руч!B$271,РАСКЛАДУШКА!$K$330:$AR$330,0))</f>
        <v/>
      </c>
      <c r="D297" s="27" t="str">
        <f>INDEX(РАСКЛАДУШКА!$K$372:$AR$406,A297,MATCH(Руч!B$271,РАСКЛАДУШКА!$K$371:$AR$371,0))</f>
        <v/>
      </c>
      <c r="E297" s="29" t="e">
        <f>INDEX(РАСКЛАДУШКА!$J$412:$AO$446,A297,MATCH(Руч!B$271,РАСКЛАДУШКА!$J$411:$AO$411,0))</f>
        <v>#N/A</v>
      </c>
      <c r="G297" s="126">
        <v>19</v>
      </c>
      <c r="H297" s="37">
        <v>5</v>
      </c>
      <c r="I297" s="37" t="str">
        <f>INDEX(РАСКЛАДУШКА!$K$331:$AR$365,G297,MATCH(H$271,РАСКЛАДУШКА!$K$330:$AR$330,0))</f>
        <v/>
      </c>
      <c r="J297" s="27" t="str">
        <f>INDEX(РАСКЛАДУШКА!$K$372:$AR$406,G297,MATCH(H$271,РАСКЛАДУШКА!$K$371:$AR$371,0))</f>
        <v/>
      </c>
      <c r="K297" s="29" t="e">
        <f>INDEX(РАСКЛАДУШКА!$J$412:$AO$446,G297,MATCH(H$271,РАСКЛАДУШКА!$J$411:$AO$411,0))</f>
        <v>#N/A</v>
      </c>
      <c r="M297" s="126">
        <v>19</v>
      </c>
      <c r="N297" s="37">
        <v>5</v>
      </c>
      <c r="O297" s="37" t="str">
        <f>INDEX(РАСКЛАДУШКА!$K$331:$AR$365,M297,MATCH(N$271,РАСКЛАДУШКА!$K$330:$AR$330,0))</f>
        <v>9А</v>
      </c>
      <c r="P297" s="27" t="str">
        <f>INDEX(РАСКЛАДУШКА!$K$372:$AR$406,M297,MATCH(N$271,РАСКЛАДУШКА!$K$371:$AR$371,0))</f>
        <v>Физика</v>
      </c>
      <c r="Q297" s="29" t="e">
        <f>INDEX(РАСКЛАДУШКА!$J$412:$AO$446,M297,MATCH(N$271,РАСКЛАДУШКА!$J$411:$AO$411,0))</f>
        <v>#N/A</v>
      </c>
      <c r="R297"/>
      <c r="T297"/>
      <c r="V297"/>
      <c r="Z297"/>
      <c r="AB297"/>
      <c r="AF297"/>
      <c r="AH297"/>
    </row>
    <row r="298" spans="1:34" x14ac:dyDescent="0.25">
      <c r="A298" s="126">
        <v>20</v>
      </c>
      <c r="B298" s="37">
        <v>6</v>
      </c>
      <c r="C298" s="37" t="str">
        <f>INDEX(РАСКЛАДУШКА!$K$331:$AR$365,A298,MATCH(Руч!B$271,РАСКЛАДУШКА!$K$330:$AR$330,0))</f>
        <v>5А</v>
      </c>
      <c r="D298" s="27" t="str">
        <f>INDEX(РАСКЛАДУШКА!$K$372:$AR$406,A298,MATCH(Руч!B$271,РАСКЛАДУШКА!$K$371:$AR$371,0))</f>
        <v>Математика</v>
      </c>
      <c r="E298" s="29" t="e">
        <f>INDEX(РАСКЛАДУШКА!$J$412:$AO$446,A298,MATCH(Руч!B$271,РАСКЛАДУШКА!$J$411:$AO$411,0))</f>
        <v>#N/A</v>
      </c>
      <c r="G298" s="126">
        <v>20</v>
      </c>
      <c r="H298" s="37">
        <v>6</v>
      </c>
      <c r="I298" s="37" t="str">
        <f>INDEX(РАСКЛАДУШКА!$K$331:$AR$365,G298,MATCH(H$271,РАСКЛАДУШКА!$K$330:$AR$330,0))</f>
        <v/>
      </c>
      <c r="J298" s="27" t="str">
        <f>INDEX(РАСКЛАДУШКА!$K$372:$AR$406,G298,MATCH(H$271,РАСКЛАДУШКА!$K$371:$AR$371,0))</f>
        <v/>
      </c>
      <c r="K298" s="29" t="e">
        <f>INDEX(РАСКЛАДУШКА!$J$412:$AO$446,G298,MATCH(H$271,РАСКЛАДУШКА!$J$411:$AO$411,0))</f>
        <v>#N/A</v>
      </c>
      <c r="M298" s="126">
        <v>20</v>
      </c>
      <c r="N298" s="37">
        <v>6</v>
      </c>
      <c r="O298" s="37" t="str">
        <f>INDEX(РАСКЛАДУШКА!$K$331:$AR$365,M298,MATCH(N$271,РАСКЛАДУШКА!$K$330:$AR$330,0))</f>
        <v>8Б</v>
      </c>
      <c r="P298" s="27" t="str">
        <f>INDEX(РАСКЛАДУШКА!$K$372:$AR$406,M298,MATCH(N$271,РАСКЛАДУШКА!$K$371:$AR$371,0))</f>
        <v>Физика</v>
      </c>
      <c r="Q298" s="29" t="e">
        <f>INDEX(РАСКЛАДУШКА!$J$412:$AO$446,M298,MATCH(N$271,РАСКЛАДУШКА!$J$411:$AO$411,0))</f>
        <v>#N/A</v>
      </c>
      <c r="R298"/>
      <c r="T298"/>
      <c r="V298"/>
      <c r="Z298"/>
      <c r="AB298"/>
      <c r="AF298"/>
      <c r="AH298"/>
    </row>
    <row r="299" spans="1:34" x14ac:dyDescent="0.25">
      <c r="A299" s="126">
        <v>21</v>
      </c>
      <c r="B299" s="37">
        <v>7</v>
      </c>
      <c r="C299" s="37" t="str">
        <f>INDEX(РАСКЛАДУШКА!$K$331:$AR$365,A299,MATCH(Руч!B$271,РАСКЛАДУШКА!$K$330:$AR$330,0))</f>
        <v/>
      </c>
      <c r="D299" s="27" t="str">
        <f>INDEX(РАСКЛАДУШКА!$K$372:$AR$406,A299,MATCH(Руч!B$271,РАСКЛАДУШКА!$K$371:$AR$371,0))</f>
        <v/>
      </c>
      <c r="E299" s="29" t="e">
        <f>INDEX(РАСКЛАДУШКА!$J$412:$AO$446,A299,MATCH(Руч!B$271,РАСКЛАДУШКА!$J$411:$AO$411,0))</f>
        <v>#N/A</v>
      </c>
      <c r="F299" s="134"/>
      <c r="G299" s="126">
        <v>21</v>
      </c>
      <c r="H299" s="37">
        <v>7</v>
      </c>
      <c r="I299" s="37" t="str">
        <f>INDEX(РАСКЛАДУШКА!$K$331:$AR$365,G299,MATCH(H$271,РАСКЛАДУШКА!$K$330:$AR$330,0))</f>
        <v/>
      </c>
      <c r="J299" s="27" t="str">
        <f>INDEX(РАСКЛАДУШКА!$K$372:$AR$406,G299,MATCH(H$271,РАСКЛАДУШКА!$K$371:$AR$371,0))</f>
        <v/>
      </c>
      <c r="K299" s="29" t="e">
        <f>INDEX(РАСКЛАДУШКА!$J$412:$AO$446,G299,MATCH(H$271,РАСКЛАДУШКА!$J$411:$AO$411,0))</f>
        <v>#N/A</v>
      </c>
      <c r="L299" s="134"/>
      <c r="M299" s="126">
        <v>21</v>
      </c>
      <c r="N299" s="37">
        <v>7</v>
      </c>
      <c r="O299" s="37" t="str">
        <f>INDEX(РАСКЛАДУШКА!$K$331:$AR$365,M299,MATCH(N$271,РАСКЛАДУШКА!$K$330:$AR$330,0))</f>
        <v/>
      </c>
      <c r="P299" s="27" t="str">
        <f>INDEX(РАСКЛАДУШКА!$K$372:$AR$406,M299,MATCH(N$271,РАСКЛАДУШКА!$K$371:$AR$371,0))</f>
        <v/>
      </c>
      <c r="Q299" s="29" t="e">
        <f>INDEX(РАСКЛАДУШКА!$J$412:$AO$446,M299,MATCH(N$271,РАСКЛАДУШКА!$J$411:$AO$411,0))</f>
        <v>#N/A</v>
      </c>
      <c r="R299"/>
      <c r="T299"/>
      <c r="V299"/>
      <c r="Z299"/>
      <c r="AB299"/>
      <c r="AF299"/>
      <c r="AH299"/>
    </row>
    <row r="300" spans="1:34" x14ac:dyDescent="0.25">
      <c r="A300" s="128"/>
      <c r="B300" s="2" t="s">
        <v>7</v>
      </c>
      <c r="C300" s="2"/>
      <c r="D300" s="2"/>
      <c r="E300" s="2"/>
      <c r="G300" s="128"/>
      <c r="H300" s="2" t="s">
        <v>7</v>
      </c>
      <c r="I300" s="2"/>
      <c r="J300" s="2"/>
      <c r="K300" s="2"/>
      <c r="M300" s="128"/>
      <c r="N300" s="2" t="s">
        <v>7</v>
      </c>
      <c r="O300" s="2"/>
      <c r="P300" s="2"/>
      <c r="Q300" s="2"/>
      <c r="R300"/>
      <c r="T300"/>
      <c r="V300"/>
      <c r="Z300"/>
      <c r="AB300"/>
      <c r="AF300"/>
      <c r="AH300"/>
    </row>
    <row r="301" spans="1:34" x14ac:dyDescent="0.25">
      <c r="A301" s="126">
        <v>22</v>
      </c>
      <c r="B301" s="37">
        <v>1</v>
      </c>
      <c r="C301" s="37" t="str">
        <f>INDEX(РАСКЛАДУШКА!$K$331:$AR$365,A301,MATCH(Руч!B$271,РАСКЛАДУШКА!$K$330:$AR$330,0))</f>
        <v/>
      </c>
      <c r="D301" s="27" t="str">
        <f>INDEX(РАСКЛАДУШКА!$K$372:$AR$406,A301,MATCH(Руч!B$271,РАСКЛАДУШКА!$K$371:$AR$371,0))</f>
        <v/>
      </c>
      <c r="E301" s="29" t="e">
        <f>INDEX(РАСКЛАДУШКА!$J$412:$AO$446,A301,MATCH(Руч!B$271,РАСКЛАДУШКА!$J$411:$AO$411,0))</f>
        <v>#N/A</v>
      </c>
      <c r="G301" s="126">
        <v>22</v>
      </c>
      <c r="H301" s="37">
        <v>1</v>
      </c>
      <c r="I301" s="37" t="str">
        <f>INDEX(РАСКЛАДУШКА!$K$331:$AR$365,G301,MATCH(H$271,РАСКЛАДУШКА!$K$330:$AR$330,0))</f>
        <v>6Б</v>
      </c>
      <c r="J301" s="27" t="str">
        <f>INDEX(РАСКЛАДУШКА!$K$372:$AR$406,G301,MATCH(H$271,РАСКЛАДУШКА!$K$371:$AR$371,0))</f>
        <v>Информатика</v>
      </c>
      <c r="K301" s="29" t="e">
        <f>INDEX(РАСКЛАДУШКА!$J$412:$AO$446,G301,MATCH(H$271,РАСКЛАДУШКА!$J$411:$AO$411,0))</f>
        <v>#N/A</v>
      </c>
      <c r="M301" s="126">
        <v>22</v>
      </c>
      <c r="N301" s="37">
        <v>1</v>
      </c>
      <c r="O301" s="37" t="str">
        <f>INDEX(РАСКЛАДУШКА!$K$331:$AR$365,M301,MATCH(N$271,РАСКЛАДУШКА!$K$330:$AR$330,0))</f>
        <v>11А</v>
      </c>
      <c r="P301" s="27" t="str">
        <f>INDEX(РАСКЛАДУШКА!$K$372:$AR$406,M301,MATCH(N$271,РАСКЛАДУШКА!$K$371:$AR$371,0))</f>
        <v>Астрономия</v>
      </c>
      <c r="Q301" s="29" t="e">
        <f>INDEX(РАСКЛАДУШКА!$J$412:$AO$446,M301,MATCH(N$271,РАСКЛАДУШКА!$J$411:$AO$411,0))</f>
        <v>#N/A</v>
      </c>
      <c r="R301"/>
      <c r="T301"/>
      <c r="V301"/>
      <c r="Z301"/>
      <c r="AB301"/>
      <c r="AF301"/>
      <c r="AH301"/>
    </row>
    <row r="302" spans="1:34" x14ac:dyDescent="0.25">
      <c r="A302" s="126">
        <v>23</v>
      </c>
      <c r="B302" s="37">
        <v>2</v>
      </c>
      <c r="C302" s="37" t="str">
        <f>INDEX(РАСКЛАДУШКА!$K$331:$AR$365,A302,MATCH(Руч!B$271,РАСКЛАДУШКА!$K$330:$AR$330,0))</f>
        <v>5Б</v>
      </c>
      <c r="D302" s="27" t="str">
        <f>INDEX(РАСКЛАДУШКА!$K$372:$AR$406,A302,MATCH(Руч!B$271,РАСКЛАДУШКА!$K$371:$AR$371,0))</f>
        <v>Математика</v>
      </c>
      <c r="E302" s="29" t="e">
        <f>INDEX(РАСКЛАДУШКА!$J$412:$AO$446,A302,MATCH(Руч!B$271,РАСКЛАДУШКА!$J$411:$AO$411,0))</f>
        <v>#N/A</v>
      </c>
      <c r="G302" s="126">
        <v>23</v>
      </c>
      <c r="H302" s="37">
        <v>2</v>
      </c>
      <c r="I302" s="37" t="str">
        <f>INDEX(РАСКЛАДУШКА!$K$331:$AR$365,G302,MATCH(H$271,РАСКЛАДУШКА!$K$330:$AR$330,0))</f>
        <v>6Б</v>
      </c>
      <c r="J302" s="27" t="str">
        <f>INDEX(РАСКЛАДУШКА!$K$372:$AR$406,G302,MATCH(H$271,РАСКЛАДУШКА!$K$371:$AR$371,0))</f>
        <v>Информатика</v>
      </c>
      <c r="K302" s="29" t="e">
        <f>INDEX(РАСКЛАДУШКА!$J$412:$AO$446,G302,MATCH(H$271,РАСКЛАДУШКА!$J$411:$AO$411,0))</f>
        <v>#N/A</v>
      </c>
      <c r="M302" s="126">
        <v>23</v>
      </c>
      <c r="N302" s="37">
        <v>2</v>
      </c>
      <c r="O302" s="37" t="str">
        <f>INDEX(РАСКЛАДУШКА!$K$331:$AR$365,M302,MATCH(N$271,РАСКЛАДУШКА!$K$330:$AR$330,0))</f>
        <v>10Б</v>
      </c>
      <c r="P302" s="27" t="str">
        <f>INDEX(РАСКЛАДУШКА!$K$372:$AR$406,M302,MATCH(N$271,РАСКЛАДУШКА!$K$371:$AR$371,0))</f>
        <v>Физика</v>
      </c>
      <c r="Q302" s="29" t="e">
        <f>INDEX(РАСКЛАДУШКА!$J$412:$AO$446,M302,MATCH(N$271,РАСКЛАДУШКА!$J$411:$AO$411,0))</f>
        <v>#N/A</v>
      </c>
      <c r="R302"/>
      <c r="T302"/>
      <c r="V302"/>
      <c r="Z302"/>
      <c r="AB302"/>
      <c r="AF302"/>
      <c r="AH302"/>
    </row>
    <row r="303" spans="1:34" x14ac:dyDescent="0.25">
      <c r="A303" s="126">
        <v>24</v>
      </c>
      <c r="B303" s="37">
        <v>3</v>
      </c>
      <c r="C303" s="37" t="str">
        <f>INDEX(РАСКЛАДУШКА!$K$331:$AR$365,A303,MATCH(Руч!B$271,РАСКЛАДУШКА!$K$330:$AR$330,0))</f>
        <v>5А</v>
      </c>
      <c r="D303" s="27" t="str">
        <f>INDEX(РАСКЛАДУШКА!$K$372:$AR$406,A303,MATCH(Руч!B$271,РАСКЛАДУШКА!$K$371:$AR$371,0))</f>
        <v>Математика</v>
      </c>
      <c r="E303" s="29" t="e">
        <f>INDEX(РАСКЛАДУШКА!$J$412:$AO$446,A303,MATCH(Руч!B$271,РАСКЛАДУШКА!$J$411:$AO$411,0))</f>
        <v>#N/A</v>
      </c>
      <c r="G303" s="126">
        <v>24</v>
      </c>
      <c r="H303" s="37">
        <v>3</v>
      </c>
      <c r="I303" s="37" t="str">
        <f>INDEX(РАСКЛАДУШКА!$K$331:$AR$365,G303,MATCH(H$271,РАСКЛАДУШКА!$K$330:$AR$330,0))</f>
        <v>6А</v>
      </c>
      <c r="J303" s="27" t="str">
        <f>INDEX(РАСКЛАДУШКА!$K$372:$AR$406,G303,MATCH(H$271,РАСКЛАДУШКА!$K$371:$AR$371,0))</f>
        <v>Информатика</v>
      </c>
      <c r="K303" s="29" t="e">
        <f>INDEX(РАСКЛАДУШКА!$J$412:$AO$446,G303,MATCH(H$271,РАСКЛАДУШКА!$J$411:$AO$411,0))</f>
        <v>#N/A</v>
      </c>
      <c r="M303" s="126">
        <v>24</v>
      </c>
      <c r="N303" s="37">
        <v>3</v>
      </c>
      <c r="O303" s="37" t="str">
        <f>INDEX(РАСКЛАДУШКА!$K$331:$AR$365,M303,MATCH(N$271,РАСКЛАДУШКА!$K$330:$AR$330,0))</f>
        <v>11А</v>
      </c>
      <c r="P303" s="27" t="str">
        <f>INDEX(РАСКЛАДУШКА!$K$372:$AR$406,M303,MATCH(N$271,РАСКЛАДУШКА!$K$371:$AR$371,0))</f>
        <v>Физика</v>
      </c>
      <c r="Q303" s="29" t="e">
        <f>INDEX(РАСКЛАДУШКА!$J$412:$AO$446,M303,MATCH(N$271,РАСКЛАДУШКА!$J$411:$AO$411,0))</f>
        <v>#N/A</v>
      </c>
      <c r="R303"/>
      <c r="T303"/>
      <c r="V303"/>
      <c r="Z303"/>
      <c r="AB303"/>
      <c r="AF303"/>
      <c r="AH303"/>
    </row>
    <row r="304" spans="1:34" x14ac:dyDescent="0.25">
      <c r="A304" s="126">
        <v>25</v>
      </c>
      <c r="B304" s="37">
        <v>4</v>
      </c>
      <c r="C304" s="37" t="str">
        <f>INDEX(РАСКЛАДУШКА!$K$331:$AR$365,A304,MATCH(Руч!B$271,РАСКЛАДУШКА!$K$330:$AR$330,0))</f>
        <v/>
      </c>
      <c r="D304" s="27" t="str">
        <f>INDEX(РАСКЛАДУШКА!$K$372:$AR$406,A304,MATCH(Руч!B$271,РАСКЛАДУШКА!$K$371:$AR$371,0))</f>
        <v/>
      </c>
      <c r="E304" s="29" t="e">
        <f>INDEX(РАСКЛАДУШКА!$J$412:$AO$446,A304,MATCH(Руч!B$271,РАСКЛАДУШКА!$J$411:$AO$411,0))</f>
        <v>#N/A</v>
      </c>
      <c r="G304" s="126">
        <v>25</v>
      </c>
      <c r="H304" s="37">
        <v>4</v>
      </c>
      <c r="I304" s="37" t="str">
        <f>INDEX(РАСКЛАДУШКА!$K$331:$AR$365,G304,MATCH(H$271,РАСКЛАДУШКА!$K$330:$AR$330,0))</f>
        <v>6В</v>
      </c>
      <c r="J304" s="27" t="str">
        <f>INDEX(РАСКЛАДУШКА!$K$372:$AR$406,G304,MATCH(H$271,РАСКЛАДУШКА!$K$371:$AR$371,0))</f>
        <v>Информатика</v>
      </c>
      <c r="K304" s="29" t="e">
        <f>INDEX(РАСКЛАДУШКА!$J$412:$AO$446,G304,MATCH(H$271,РАСКЛАДУШКА!$J$411:$AO$411,0))</f>
        <v>#N/A</v>
      </c>
      <c r="M304" s="126">
        <v>25</v>
      </c>
      <c r="N304" s="37">
        <v>4</v>
      </c>
      <c r="O304" s="37" t="str">
        <f>INDEX(РАСКЛАДУШКА!$K$331:$AR$365,M304,MATCH(N$271,РАСКЛАДУШКА!$K$330:$AR$330,0))</f>
        <v>10А</v>
      </c>
      <c r="P304" s="27" t="str">
        <f>INDEX(РАСКЛАДУШКА!$K$372:$AR$406,M304,MATCH(N$271,РАСКЛАДУШКА!$K$371:$AR$371,0))</f>
        <v>Физика</v>
      </c>
      <c r="Q304" s="29" t="e">
        <f>INDEX(РАСКЛАДУШКА!$J$412:$AO$446,M304,MATCH(N$271,РАСКЛАДУШКА!$J$411:$AO$411,0))</f>
        <v>#N/A</v>
      </c>
      <c r="R304"/>
      <c r="T304"/>
      <c r="V304"/>
      <c r="Z304"/>
      <c r="AB304"/>
      <c r="AF304"/>
      <c r="AH304"/>
    </row>
    <row r="305" spans="1:209" x14ac:dyDescent="0.25">
      <c r="A305" s="126">
        <v>26</v>
      </c>
      <c r="B305" s="37">
        <v>5</v>
      </c>
      <c r="C305" s="37" t="str">
        <f>INDEX(РАСКЛАДУШКА!$K$331:$AR$365,A305,MATCH(Руч!B$271,РАСКЛАДУШКА!$K$330:$AR$330,0))</f>
        <v/>
      </c>
      <c r="D305" s="27" t="str">
        <f>INDEX(РАСКЛАДУШКА!$K$372:$AR$406,A305,MATCH(Руч!B$271,РАСКЛАДУШКА!$K$371:$AR$371,0))</f>
        <v/>
      </c>
      <c r="E305" s="29" t="e">
        <f>INDEX(РАСКЛАДУШКА!$J$412:$AO$446,A305,MATCH(Руч!B$271,РАСКЛАДУШКА!$J$411:$AO$411,0))</f>
        <v>#N/A</v>
      </c>
      <c r="G305" s="126">
        <v>26</v>
      </c>
      <c r="H305" s="37">
        <v>5</v>
      </c>
      <c r="I305" s="37" t="str">
        <f>INDEX(РАСКЛАДУШКА!$K$331:$AR$365,G305,MATCH(H$271,РАСКЛАДУШКА!$K$330:$AR$330,0))</f>
        <v>6А</v>
      </c>
      <c r="J305" s="27" t="str">
        <f>INDEX(РАСКЛАДУШКА!$K$372:$AR$406,G305,MATCH(H$271,РАСКЛАДУШКА!$K$371:$AR$371,0))</f>
        <v>Информатика</v>
      </c>
      <c r="K305" s="29" t="e">
        <f>INDEX(РАСКЛАДУШКА!$J$412:$AO$446,G305,MATCH(H$271,РАСКЛАДУШКА!$J$411:$AO$411,0))</f>
        <v>#N/A</v>
      </c>
      <c r="M305" s="126">
        <v>26</v>
      </c>
      <c r="N305" s="37">
        <v>5</v>
      </c>
      <c r="O305" s="37" t="str">
        <f>INDEX(РАСКЛАДУШКА!$K$331:$AR$365,M305,MATCH(N$271,РАСКЛАДУШКА!$K$330:$AR$330,0))</f>
        <v>7В</v>
      </c>
      <c r="P305" s="27" t="str">
        <f>INDEX(РАСКЛАДУШКА!$K$372:$AR$406,M305,MATCH(N$271,РАСКЛАДУШКА!$K$371:$AR$371,0))</f>
        <v>Физика</v>
      </c>
      <c r="Q305" s="29" t="e">
        <f>INDEX(РАСКЛАДУШКА!$J$412:$AO$446,M305,MATCH(N$271,РАСКЛАДУШКА!$J$411:$AO$411,0))</f>
        <v>#N/A</v>
      </c>
      <c r="R305"/>
      <c r="T305"/>
      <c r="V305"/>
      <c r="Z305"/>
      <c r="AB305"/>
      <c r="AF305"/>
      <c r="AH305"/>
    </row>
    <row r="306" spans="1:209" x14ac:dyDescent="0.25">
      <c r="A306" s="126">
        <v>27</v>
      </c>
      <c r="B306" s="37">
        <v>6</v>
      </c>
      <c r="C306" s="37" t="str">
        <f>INDEX(РАСКЛАДУШКА!$K$331:$AR$365,A306,MATCH(Руч!B$271,РАСКЛАДУШКА!$K$330:$AR$330,0))</f>
        <v/>
      </c>
      <c r="D306" s="27" t="str">
        <f>INDEX(РАСКЛАДУШКА!$K$372:$AR$406,A306,MATCH(Руч!B$271,РАСКЛАДУШКА!$K$371:$AR$371,0))</f>
        <v/>
      </c>
      <c r="E306" s="29" t="e">
        <f>INDEX(РАСКЛАДУШКА!$J$412:$AO$446,A306,MATCH(Руч!B$271,РАСКЛАДУШКА!$J$411:$AO$411,0))</f>
        <v>#N/A</v>
      </c>
      <c r="G306" s="126">
        <v>27</v>
      </c>
      <c r="H306" s="37">
        <v>6</v>
      </c>
      <c r="I306" s="37" t="str">
        <f>INDEX(РАСКЛАДУШКА!$K$331:$AR$365,G306,MATCH(H$271,РАСКЛАДУШКА!$K$330:$AR$330,0))</f>
        <v>6В</v>
      </c>
      <c r="J306" s="27" t="str">
        <f>INDEX(РАСКЛАДУШКА!$K$372:$AR$406,G306,MATCH(H$271,РАСКЛАДУШКА!$K$371:$AR$371,0))</f>
        <v>Информатика</v>
      </c>
      <c r="K306" s="29" t="e">
        <f>INDEX(РАСКЛАДУШКА!$J$412:$AO$446,G306,MATCH(H$271,РАСКЛАДУШКА!$J$411:$AO$411,0))</f>
        <v>#N/A</v>
      </c>
      <c r="M306" s="126">
        <v>27</v>
      </c>
      <c r="N306" s="37">
        <v>6</v>
      </c>
      <c r="O306" s="37" t="str">
        <f>INDEX(РАСКЛАДУШКА!$K$331:$AR$365,M306,MATCH(N$271,РАСКЛАДУШКА!$K$330:$AR$330,0))</f>
        <v>9А</v>
      </c>
      <c r="P306" s="27" t="str">
        <f>INDEX(РАСКЛАДУШКА!$K$372:$AR$406,M306,MATCH(N$271,РАСКЛАДУШКА!$K$371:$AR$371,0))</f>
        <v>Физика</v>
      </c>
      <c r="Q306" s="29" t="e">
        <f>INDEX(РАСКЛАДУШКА!$J$412:$AO$446,M306,MATCH(N$271,РАСКЛАДУШКА!$J$411:$AO$411,0))</f>
        <v>#N/A</v>
      </c>
      <c r="R306"/>
      <c r="T306"/>
      <c r="V306"/>
      <c r="Z306"/>
      <c r="AB306"/>
      <c r="AF306"/>
      <c r="AH306"/>
    </row>
    <row r="307" spans="1:209" x14ac:dyDescent="0.25">
      <c r="A307" s="126">
        <v>28</v>
      </c>
      <c r="B307" s="37">
        <v>7</v>
      </c>
      <c r="C307" s="37" t="str">
        <f>INDEX(РАСКЛАДУШКА!$K$331:$AR$365,A307,MATCH(Руч!B$271,РАСКЛАДУШКА!$K$330:$AR$330,0))</f>
        <v/>
      </c>
      <c r="D307" s="27" t="str">
        <f>INDEX(РАСКЛАДУШКА!$K$372:$AR$406,A307,MATCH(Руч!B$271,РАСКЛАДУШКА!$K$371:$AR$371,0))</f>
        <v/>
      </c>
      <c r="E307" s="29" t="e">
        <f>INDEX(РАСКЛАДУШКА!$J$412:$AO$446,A307,MATCH(Руч!B$271,РАСКЛАДУШКА!$J$411:$AO$411,0))</f>
        <v>#N/A</v>
      </c>
      <c r="F307" s="134"/>
      <c r="G307" s="126">
        <v>28</v>
      </c>
      <c r="H307" s="37">
        <v>7</v>
      </c>
      <c r="I307" s="37" t="str">
        <f>INDEX(РАСКЛАДУШКА!$K$331:$AR$365,G307,MATCH(H$271,РАСКЛАДУШКА!$K$330:$AR$330,0))</f>
        <v/>
      </c>
      <c r="J307" s="27" t="str">
        <f>INDEX(РАСКЛАДУШКА!$K$372:$AR$406,G307,MATCH(H$271,РАСКЛАДУШКА!$K$371:$AR$371,0))</f>
        <v/>
      </c>
      <c r="K307" s="29" t="e">
        <f>INDEX(РАСКЛАДУШКА!$J$412:$AO$446,G307,MATCH(H$271,РАСКЛАДУШКА!$J$411:$AO$411,0))</f>
        <v>#N/A</v>
      </c>
      <c r="L307" s="134"/>
      <c r="M307" s="126">
        <v>28</v>
      </c>
      <c r="N307" s="37">
        <v>7</v>
      </c>
      <c r="O307" s="37" t="str">
        <f>INDEX(РАСКЛАДУШКА!$K$331:$AR$365,M307,MATCH(N$271,РАСКЛАДУШКА!$K$330:$AR$330,0))</f>
        <v/>
      </c>
      <c r="P307" s="27" t="str">
        <f>INDEX(РАСКЛАДУШКА!$K$372:$AR$406,M307,MATCH(N$271,РАСКЛАДУШКА!$K$371:$AR$371,0))</f>
        <v/>
      </c>
      <c r="Q307" s="29" t="e">
        <f>INDEX(РАСКЛАДУШКА!$J$412:$AO$446,M307,MATCH(N$271,РАСКЛАДУШКА!$J$411:$AO$411,0))</f>
        <v>#N/A</v>
      </c>
      <c r="R307"/>
      <c r="T307"/>
      <c r="V307"/>
      <c r="Z307"/>
      <c r="AB307"/>
      <c r="AF307"/>
      <c r="AH307"/>
    </row>
    <row r="308" spans="1:209" x14ac:dyDescent="0.25">
      <c r="A308" s="128"/>
      <c r="B308" s="2" t="s">
        <v>8</v>
      </c>
      <c r="C308" s="2"/>
      <c r="D308" s="2"/>
      <c r="E308" s="2"/>
      <c r="G308" s="128"/>
      <c r="H308" s="2" t="s">
        <v>8</v>
      </c>
      <c r="I308" s="2"/>
      <c r="J308" s="2"/>
      <c r="K308" s="2"/>
      <c r="M308" s="128"/>
      <c r="N308" s="2" t="s">
        <v>8</v>
      </c>
      <c r="O308" s="2"/>
      <c r="P308" s="2"/>
      <c r="Q308" s="2"/>
      <c r="R308"/>
      <c r="T308"/>
      <c r="V308"/>
      <c r="Z308"/>
      <c r="AB308"/>
      <c r="AF308"/>
      <c r="AH308"/>
    </row>
    <row r="309" spans="1:209" x14ac:dyDescent="0.25">
      <c r="A309" s="126">
        <v>29</v>
      </c>
      <c r="B309" s="37">
        <v>1</v>
      </c>
      <c r="C309" s="37" t="str">
        <f>INDEX(РАСКЛАДУШКА!$K$331:$AR$365,A309,MATCH(Руч!B$271,РАСКЛАДУШКА!$K$330:$AR$330,0))</f>
        <v>5А</v>
      </c>
      <c r="D309" s="27" t="str">
        <f>INDEX(РАСКЛАДУШКА!$K$372:$AR$406,A309,MATCH(Руч!B$271,РАСКЛАДУШКА!$K$371:$AR$371,0))</f>
        <v>Математика</v>
      </c>
      <c r="E309" s="29" t="e">
        <f>INDEX(РАСКЛАДУШКА!$J$412:$AO$446,A309,MATCH(Руч!B$271,РАСКЛАДУШКА!$J$411:$AO$411,0))</f>
        <v>#N/A</v>
      </c>
      <c r="G309" s="126">
        <v>29</v>
      </c>
      <c r="H309" s="37">
        <v>1</v>
      </c>
      <c r="I309" s="37" t="str">
        <f>INDEX(РАСКЛАДУШКА!$K$331:$AR$365,G309,MATCH(H$271,РАСКЛАДУШКА!$K$330:$AR$330,0))</f>
        <v>8Б</v>
      </c>
      <c r="J309" s="27" t="str">
        <f>INDEX(РАСКЛАДУШКА!$K$372:$AR$406,G309,MATCH(H$271,РАСКЛАДУШКА!$K$371:$AR$371,0))</f>
        <v>Информатика</v>
      </c>
      <c r="K309" s="29" t="e">
        <f>INDEX(РАСКЛАДУШКА!$J$412:$AO$446,G309,MATCH(H$271,РАСКЛАДУШКА!$J$411:$AO$411,0))</f>
        <v>#N/A</v>
      </c>
      <c r="M309" s="126">
        <v>29</v>
      </c>
      <c r="N309" s="37">
        <v>1</v>
      </c>
      <c r="O309" s="37" t="str">
        <f>INDEX(РАСКЛАДУШКА!$K$331:$AR$365,M309,MATCH(N$271,РАСКЛАДУШКА!$K$330:$AR$330,0))</f>
        <v>7Б</v>
      </c>
      <c r="P309" s="27" t="str">
        <f>INDEX(РАСКЛАДУШКА!$K$372:$AR$406,M309,MATCH(N$271,РАСКЛАДУШКА!$K$371:$AR$371,0))</f>
        <v>Физика</v>
      </c>
      <c r="Q309" s="29" t="e">
        <f>INDEX(РАСКЛАДУШКА!$J$412:$AO$446,M309,MATCH(N$271,РАСКЛАДУШКА!$J$411:$AO$411,0))</f>
        <v>#N/A</v>
      </c>
      <c r="R309"/>
      <c r="T309"/>
      <c r="V309"/>
      <c r="Z309"/>
      <c r="AB309"/>
      <c r="AF309"/>
      <c r="AH309"/>
    </row>
    <row r="310" spans="1:209" x14ac:dyDescent="0.25">
      <c r="A310" s="126">
        <v>30</v>
      </c>
      <c r="B310" s="37">
        <v>2</v>
      </c>
      <c r="C310" s="37" t="str">
        <f>INDEX(РАСКЛАДУШКА!$K$331:$AR$365,A310,MATCH(Руч!B$271,РАСКЛАДУШКА!$K$330:$AR$330,0))</f>
        <v/>
      </c>
      <c r="D310" s="27" t="str">
        <f>INDEX(РАСКЛАДУШКА!$K$372:$AR$406,A310,MATCH(Руч!B$271,РАСКЛАДУШКА!$K$371:$AR$371,0))</f>
        <v/>
      </c>
      <c r="E310" s="29" t="e">
        <f>INDEX(РАСКЛАДУШКА!$J$412:$AO$446,A310,MATCH(Руч!B$271,РАСКЛАДУШКА!$J$411:$AO$411,0))</f>
        <v>#N/A</v>
      </c>
      <c r="G310" s="126">
        <v>30</v>
      </c>
      <c r="H310" s="37">
        <v>2</v>
      </c>
      <c r="I310" s="37" t="str">
        <f>INDEX(РАСКЛАДУШКА!$K$331:$AR$365,G310,MATCH(H$271,РАСКЛАДУШКА!$K$330:$AR$330,0))</f>
        <v>8Б</v>
      </c>
      <c r="J310" s="27" t="str">
        <f>INDEX(РАСКЛАДУШКА!$K$372:$AR$406,G310,MATCH(H$271,РАСКЛАДУШКА!$K$371:$AR$371,0))</f>
        <v>Информатика</v>
      </c>
      <c r="K310" s="29" t="e">
        <f>INDEX(РАСКЛАДУШКА!$J$412:$AO$446,G310,MATCH(H$271,РАСКЛАДУШКА!$J$411:$AO$411,0))</f>
        <v>#N/A</v>
      </c>
      <c r="M310" s="126">
        <v>30</v>
      </c>
      <c r="N310" s="37">
        <v>2</v>
      </c>
      <c r="O310" s="37" t="str">
        <f>INDEX(РАСКЛАДУШКА!$K$331:$AR$365,M310,MATCH(N$271,РАСКЛАДУШКА!$K$330:$AR$330,0))</f>
        <v>10А</v>
      </c>
      <c r="P310" s="27" t="str">
        <f>INDEX(РАСКЛАДУШКА!$K$372:$AR$406,M310,MATCH(N$271,РАСКЛАДУШКА!$K$371:$AR$371,0))</f>
        <v>Физика</v>
      </c>
      <c r="Q310" s="29" t="e">
        <f>INDEX(РАСКЛАДУШКА!$J$412:$AO$446,M310,MATCH(N$271,РАСКЛАДУШКА!$J$411:$AO$411,0))</f>
        <v>#N/A</v>
      </c>
      <c r="R310"/>
      <c r="T310"/>
      <c r="V310"/>
      <c r="Z310"/>
      <c r="AB310"/>
      <c r="AF310"/>
      <c r="AH310"/>
    </row>
    <row r="311" spans="1:209" x14ac:dyDescent="0.25">
      <c r="A311" s="126">
        <v>31</v>
      </c>
      <c r="B311" s="37">
        <v>3</v>
      </c>
      <c r="C311" s="37" t="str">
        <f>INDEX(РАСКЛАДУШКА!$K$331:$AR$365,A311,MATCH(Руч!B$271,РАСКЛАДУШКА!$K$330:$AR$330,0))</f>
        <v>5Б</v>
      </c>
      <c r="D311" s="27" t="str">
        <f>INDEX(РАСКЛАДУШКА!$K$372:$AR$406,A311,MATCH(Руч!B$271,РАСКЛАДУШКА!$K$371:$AR$371,0))</f>
        <v>Математика</v>
      </c>
      <c r="E311" s="29" t="e">
        <f>INDEX(РАСКЛАДУШКА!$J$412:$AO$446,A311,MATCH(Руч!B$271,РАСКЛАДУШКА!$J$411:$AO$411,0))</f>
        <v>#N/A</v>
      </c>
      <c r="G311" s="126">
        <v>31</v>
      </c>
      <c r="H311" s="37">
        <v>3</v>
      </c>
      <c r="I311" s="37" t="str">
        <f>INDEX(РАСКЛАДУШКА!$K$331:$AR$365,G311,MATCH(H$271,РАСКЛАДУШКА!$K$330:$AR$330,0))</f>
        <v>8А</v>
      </c>
      <c r="J311" s="27" t="str">
        <f>INDEX(РАСКЛАДУШКА!$K$372:$AR$406,G311,MATCH(H$271,РАСКЛАДУШКА!$K$371:$AR$371,0))</f>
        <v>Информатика</v>
      </c>
      <c r="K311" s="29" t="e">
        <f>INDEX(РАСКЛАДУШКА!$J$412:$AO$446,G311,MATCH(H$271,РАСКЛАДУШКА!$J$411:$AO$411,0))</f>
        <v>#N/A</v>
      </c>
      <c r="M311" s="126">
        <v>31</v>
      </c>
      <c r="N311" s="37">
        <v>3</v>
      </c>
      <c r="O311" s="37" t="str">
        <f>INDEX(РАСКЛАДУШКА!$K$331:$AR$365,M311,MATCH(N$271,РАСКЛАДУШКА!$K$330:$AR$330,0))</f>
        <v>7А</v>
      </c>
      <c r="P311" s="27" t="str">
        <f>INDEX(РАСКЛАДУШКА!$K$372:$AR$406,M311,MATCH(N$271,РАСКЛАДУШКА!$K$371:$AR$371,0))</f>
        <v>Физика</v>
      </c>
      <c r="Q311" s="29" t="e">
        <f>INDEX(РАСКЛАДУШКА!$J$412:$AO$446,M311,MATCH(N$271,РАСКЛАДУШКА!$J$411:$AO$411,0))</f>
        <v>#N/A</v>
      </c>
      <c r="R311"/>
      <c r="T311"/>
      <c r="V311"/>
      <c r="Z311"/>
      <c r="AB311"/>
      <c r="AF311"/>
      <c r="AH311"/>
    </row>
    <row r="312" spans="1:209" x14ac:dyDescent="0.25">
      <c r="A312" s="126">
        <v>32</v>
      </c>
      <c r="B312" s="37">
        <v>4</v>
      </c>
      <c r="C312" s="37" t="str">
        <f>INDEX(РАСКЛАДУШКА!$K$331:$AR$365,A312,MATCH(Руч!B$271,РАСКЛАДУШКА!$K$330:$AR$330,0))</f>
        <v/>
      </c>
      <c r="D312" s="27" t="str">
        <f>INDEX(РАСКЛАДУШКА!$K$372:$AR$406,A312,MATCH(Руч!B$271,РАСКЛАДУШКА!$K$371:$AR$371,0))</f>
        <v/>
      </c>
      <c r="E312" s="29" t="e">
        <f>INDEX(РАСКЛАДУШКА!$J$412:$AO$446,A312,MATCH(Руч!B$271,РАСКЛАДУШКА!$J$411:$AO$411,0))</f>
        <v>#N/A</v>
      </c>
      <c r="G312" s="126">
        <v>32</v>
      </c>
      <c r="H312" s="37">
        <v>4</v>
      </c>
      <c r="I312" s="37" t="str">
        <f>INDEX(РАСКЛАДУШКА!$K$331:$AR$365,G312,MATCH(H$271,РАСКЛАДУШКА!$K$330:$AR$330,0))</f>
        <v>8А</v>
      </c>
      <c r="J312" s="27" t="str">
        <f>INDEX(РАСКЛАДУШКА!$K$372:$AR$406,G312,MATCH(H$271,РАСКЛАДУШКА!$K$371:$AR$371,0))</f>
        <v>Информатика</v>
      </c>
      <c r="K312" s="29" t="e">
        <f>INDEX(РАСКЛАДУШКА!$J$412:$AO$446,G312,MATCH(H$271,РАСКЛАДУШКА!$J$411:$AO$411,0))</f>
        <v>#N/A</v>
      </c>
      <c r="M312" s="126">
        <v>32</v>
      </c>
      <c r="N312" s="37">
        <v>4</v>
      </c>
      <c r="O312" s="37" t="str">
        <f>INDEX(РАСКЛАДУШКА!$K$331:$AR$365,M312,MATCH(N$271,РАСКЛАДУШКА!$K$330:$AR$330,0))</f>
        <v>9Б</v>
      </c>
      <c r="P312" s="27" t="str">
        <f>INDEX(РАСКЛАДУШКА!$K$372:$AR$406,M312,MATCH(N$271,РАСКЛАДУШКА!$K$371:$AR$371,0))</f>
        <v>Физика</v>
      </c>
      <c r="Q312" s="29" t="e">
        <f>INDEX(РАСКЛАДУШКА!$J$412:$AO$446,M312,MATCH(N$271,РАСКЛАДУШКА!$J$411:$AO$411,0))</f>
        <v>#N/A</v>
      </c>
      <c r="R312"/>
      <c r="T312"/>
      <c r="V312"/>
      <c r="Z312"/>
      <c r="AB312"/>
      <c r="AF312"/>
      <c r="AH312"/>
    </row>
    <row r="313" spans="1:209" x14ac:dyDescent="0.25">
      <c r="A313" s="126">
        <v>33</v>
      </c>
      <c r="B313" s="37">
        <v>5</v>
      </c>
      <c r="C313" s="37" t="str">
        <f>INDEX(РАСКЛАДУШКА!$K$331:$AR$365,A313,MATCH(Руч!B$271,РАСКЛАДУШКА!$K$330:$AR$330,0))</f>
        <v/>
      </c>
      <c r="D313" s="27" t="str">
        <f>INDEX(РАСКЛАДУШКА!$K$372:$AR$406,A313,MATCH(Руч!B$271,РАСКЛАДУШКА!$K$371:$AR$371,0))</f>
        <v/>
      </c>
      <c r="E313" s="29" t="e">
        <f>INDEX(РАСКЛАДУШКА!$J$412:$AO$446,A313,MATCH(Руч!B$271,РАСКЛАДУШКА!$J$411:$AO$411,0))</f>
        <v>#N/A</v>
      </c>
      <c r="G313" s="126">
        <v>33</v>
      </c>
      <c r="H313" s="37">
        <v>5</v>
      </c>
      <c r="I313" s="37" t="str">
        <f>INDEX(РАСКЛАДУШКА!$K$331:$AR$365,G313,MATCH(H$271,РАСКЛАДУШКА!$K$330:$AR$330,0))</f>
        <v>8В</v>
      </c>
      <c r="J313" s="27" t="str">
        <f>INDEX(РАСКЛАДУШКА!$K$372:$AR$406,G313,MATCH(H$271,РАСКЛАДУШКА!$K$371:$AR$371,0))</f>
        <v>Информатика</v>
      </c>
      <c r="K313" s="29" t="e">
        <f>INDEX(РАСКЛАДУШКА!$J$412:$AO$446,G313,MATCH(H$271,РАСКЛАДУШКА!$J$411:$AO$411,0))</f>
        <v>#N/A</v>
      </c>
      <c r="M313" s="126">
        <v>33</v>
      </c>
      <c r="N313" s="37">
        <v>5</v>
      </c>
      <c r="O313" s="37" t="str">
        <f>INDEX(РАСКЛАДУШКА!$K$331:$AR$365,M313,MATCH(N$271,РАСКЛАДУШКА!$K$330:$AR$330,0))</f>
        <v>10А</v>
      </c>
      <c r="P313" s="27" t="str">
        <f>INDEX(РАСКЛАДУШКА!$K$372:$AR$406,M313,MATCH(N$271,РАСКЛАДУШКА!$K$371:$AR$371,0))</f>
        <v>Физика</v>
      </c>
      <c r="Q313" s="29" t="e">
        <f>INDEX(РАСКЛАДУШКА!$J$412:$AO$446,M313,MATCH(N$271,РАСКЛАДУШКА!$J$411:$AO$411,0))</f>
        <v>#N/A</v>
      </c>
      <c r="R313"/>
      <c r="T313"/>
      <c r="V313"/>
      <c r="Z313"/>
      <c r="AB313"/>
      <c r="AF313"/>
      <c r="AH313"/>
    </row>
    <row r="314" spans="1:209" x14ac:dyDescent="0.25">
      <c r="A314" s="126">
        <v>34</v>
      </c>
      <c r="B314" s="37">
        <v>6</v>
      </c>
      <c r="C314" s="37" t="str">
        <f>INDEX(РАСКЛАДУШКА!$K$331:$AR$365,A314,MATCH(Руч!B$271,РАСКЛАДУШКА!$K$330:$AR$330,0))</f>
        <v/>
      </c>
      <c r="D314" s="27" t="str">
        <f>INDEX(РАСКЛАДУШКА!$K$372:$AR$406,A314,MATCH(Руч!B$271,РАСКЛАДУШКА!$K$371:$AR$371,0))</f>
        <v/>
      </c>
      <c r="E314" s="29" t="e">
        <f>INDEX(РАСКЛАДУШКА!$J$412:$AO$446,A314,MATCH(Руч!B$271,РАСКЛАДУШКА!$J$411:$AO$411,0))</f>
        <v>#N/A</v>
      </c>
      <c r="G314" s="126">
        <v>34</v>
      </c>
      <c r="H314" s="37">
        <v>6</v>
      </c>
      <c r="I314" s="37" t="str">
        <f>INDEX(РАСКЛАДУШКА!$K$331:$AR$365,G314,MATCH(H$271,РАСКЛАДУШКА!$K$330:$AR$330,0))</f>
        <v>8В</v>
      </c>
      <c r="J314" s="27" t="str">
        <f>INDEX(РАСКЛАДУШКА!$K$372:$AR$406,G314,MATCH(H$271,РАСКЛАДУШКА!$K$371:$AR$371,0))</f>
        <v>Информатика</v>
      </c>
      <c r="K314" s="29" t="e">
        <f>INDEX(РАСКЛАДУШКА!$J$412:$AO$446,G314,MATCH(H$271,РАСКЛАДУШКА!$J$411:$AO$411,0))</f>
        <v>#N/A</v>
      </c>
      <c r="M314" s="126">
        <v>34</v>
      </c>
      <c r="N314" s="37">
        <v>6</v>
      </c>
      <c r="O314" s="37" t="str">
        <f>INDEX(РАСКЛАДУШКА!$K$331:$AR$365,M314,MATCH(N$271,РАСКЛАДУШКА!$K$330:$AR$330,0))</f>
        <v>7В</v>
      </c>
      <c r="P314" s="27" t="str">
        <f>INDEX(РАСКЛАДУШКА!$K$372:$AR$406,M314,MATCH(N$271,РАСКЛАДУШКА!$K$371:$AR$371,0))</f>
        <v>Физика</v>
      </c>
      <c r="Q314" s="29" t="e">
        <f>INDEX(РАСКЛАДУШКА!$J$412:$AO$446,M314,MATCH(N$271,РАСКЛАДУШКА!$J$411:$AO$411,0))</f>
        <v>#N/A</v>
      </c>
      <c r="R314"/>
      <c r="T314"/>
      <c r="V314"/>
      <c r="Z314"/>
      <c r="AB314"/>
      <c r="AF314"/>
      <c r="AH314"/>
    </row>
    <row r="315" spans="1:209" x14ac:dyDescent="0.25">
      <c r="A315" s="126">
        <v>35</v>
      </c>
      <c r="B315" s="37">
        <v>7</v>
      </c>
      <c r="C315" s="37" t="str">
        <f>INDEX(РАСКЛАДУШКА!$K$331:$AR$365,A315,MATCH(Руч!B$271,РАСКЛАДУШКА!$K$330:$AR$330,0))</f>
        <v/>
      </c>
      <c r="D315" s="27" t="str">
        <f>INDEX(РАСКЛАДУШКА!$K$372:$AR$406,A315,MATCH(Руч!B$271,РАСКЛАДУШКА!$K$371:$AR$371,0))</f>
        <v/>
      </c>
      <c r="E315" s="29" t="e">
        <f>INDEX(РАСКЛАДУШКА!$J$412:$AO$446,A315,MATCH(Руч!B$271,РАСКЛАДУШКА!$J$411:$AO$411,0))</f>
        <v>#N/A</v>
      </c>
      <c r="F315" s="134"/>
      <c r="G315" s="126">
        <v>35</v>
      </c>
      <c r="H315" s="37">
        <v>7</v>
      </c>
      <c r="I315" s="37" t="str">
        <f>INDEX(РАСКЛАДУШКА!$K$331:$AR$365,G315,MATCH(H$271,РАСКЛАДУШКА!$K$330:$AR$330,0))</f>
        <v/>
      </c>
      <c r="J315" s="27" t="str">
        <f>INDEX(РАСКЛАДУШКА!$K$372:$AR$406,G315,MATCH(H$271,РАСКЛАДУШКА!$K$371:$AR$371,0))</f>
        <v/>
      </c>
      <c r="K315" s="29" t="e">
        <f>INDEX(РАСКЛАДУШКА!$J$412:$AO$446,G315,MATCH(H$271,РАСКЛАДУШКА!$J$411:$AO$411,0))</f>
        <v>#N/A</v>
      </c>
      <c r="L315" s="134"/>
      <c r="M315" s="126">
        <v>35</v>
      </c>
      <c r="N315" s="37">
        <v>7</v>
      </c>
      <c r="O315" s="37" t="str">
        <f>INDEX(РАСКЛАДУШКА!$K$331:$AR$365,M315,MATCH(N$271,РАСКЛАДУШКА!$K$330:$AR$330,0))</f>
        <v/>
      </c>
      <c r="P315" s="27" t="str">
        <f>INDEX(РАСКЛАДУШКА!$K$372:$AR$406,M315,MATCH(N$271,РАСКЛАДУШКА!$K$371:$AR$371,0))</f>
        <v/>
      </c>
      <c r="Q315" s="29" t="e">
        <f>INDEX(РАСКЛАДУШКА!$J$412:$AO$446,M315,MATCH(N$271,РАСКЛАДУШКА!$J$411:$AO$411,0))</f>
        <v>#N/A</v>
      </c>
      <c r="R315"/>
      <c r="T315"/>
      <c r="V315"/>
      <c r="Z315"/>
      <c r="AB315"/>
      <c r="AF315"/>
      <c r="AH315"/>
    </row>
    <row r="316" spans="1:209" s="128" customFormat="1" x14ac:dyDescent="0.25">
      <c r="A316" s="126">
        <f>A271+3</f>
        <v>22</v>
      </c>
      <c r="B316" s="128" t="str">
        <f>INDEX(РАСКЛАДУШКА!$C$120:$C$153,A316)</f>
        <v>Мил</v>
      </c>
      <c r="C316" s="127" t="str">
        <f>INDEX(РАСКЛАДУШКА!$B$120:$B$153,A316)</f>
        <v>Милейко Е.С.</v>
      </c>
      <c r="G316" s="126">
        <f>G271+3</f>
        <v>23</v>
      </c>
      <c r="H316" s="128" t="str">
        <f>INDEX(РАСКЛАДУШКА!$C$120:$C$153,G316)</f>
        <v>Тру</v>
      </c>
      <c r="I316" s="127" t="str">
        <f>INDEX(РАСКЛАДУШКА!$B$120:$B$153,G316)</f>
        <v>Труханович С.С.</v>
      </c>
      <c r="M316" s="126">
        <f>M271+3</f>
        <v>24</v>
      </c>
      <c r="N316" s="128" t="str">
        <f>INDEX(РАСКЛАДУШКА!$C$120:$C$153,M316)</f>
        <v>Мох</v>
      </c>
      <c r="O316" s="127" t="str">
        <f>INDEX(РАСКЛАДУШКА!$B$120:$B$153,M316)</f>
        <v>Мохарь Н.А.</v>
      </c>
      <c r="AK316" s="135"/>
      <c r="AM316" s="136"/>
      <c r="AQ316" s="135"/>
      <c r="AS316" s="136"/>
      <c r="AW316" s="135"/>
      <c r="AY316" s="136"/>
      <c r="BB316" s="135"/>
      <c r="BD316" s="136"/>
      <c r="BH316" s="135"/>
      <c r="BJ316" s="136"/>
      <c r="BN316" s="135"/>
      <c r="BP316" s="136"/>
      <c r="BS316" s="135"/>
      <c r="BU316" s="136"/>
      <c r="BY316" s="135"/>
      <c r="CA316" s="136"/>
      <c r="CE316" s="135"/>
      <c r="CG316" s="136"/>
      <c r="CJ316" s="135"/>
      <c r="CL316" s="136"/>
      <c r="CP316" s="135"/>
      <c r="CR316" s="136"/>
      <c r="CV316" s="135"/>
      <c r="CX316" s="136"/>
      <c r="DA316" s="135"/>
      <c r="DC316" s="136"/>
      <c r="DG316" s="135"/>
      <c r="DI316" s="136"/>
      <c r="DM316" s="135"/>
      <c r="DO316" s="136"/>
      <c r="DR316" s="135"/>
      <c r="DT316" s="136"/>
      <c r="DX316" s="135"/>
      <c r="DZ316" s="136"/>
      <c r="ED316" s="135"/>
      <c r="EF316" s="136"/>
      <c r="EI316" s="135"/>
      <c r="EK316" s="136"/>
      <c r="EO316" s="135"/>
      <c r="EQ316" s="136"/>
      <c r="EU316" s="135"/>
      <c r="EW316" s="136"/>
      <c r="EZ316" s="135"/>
      <c r="FB316" s="136"/>
      <c r="FF316" s="135"/>
      <c r="FH316" s="136"/>
      <c r="FL316" s="135"/>
      <c r="FN316" s="136"/>
      <c r="FQ316" s="135"/>
      <c r="FS316" s="136"/>
      <c r="FW316" s="135"/>
      <c r="FY316" s="136"/>
      <c r="GC316" s="135"/>
      <c r="GE316" s="136"/>
      <c r="GH316" s="135"/>
      <c r="GJ316" s="136"/>
      <c r="GN316" s="135"/>
      <c r="GP316" s="136"/>
      <c r="GT316" s="135"/>
      <c r="GV316" s="136"/>
      <c r="GY316" s="135"/>
      <c r="HA316" s="136"/>
    </row>
    <row r="317" spans="1:209" x14ac:dyDescent="0.25">
      <c r="A317" s="128"/>
      <c r="B317" s="129" t="str">
        <f>INDEX(РАСКЛАДУШКА!$B$120:$B$153,A316)</f>
        <v>Милейко Е.С.</v>
      </c>
      <c r="C317"/>
      <c r="E317"/>
      <c r="F317" s="130"/>
      <c r="G317" s="128"/>
      <c r="H317" s="129" t="str">
        <f>INDEX(РАСКЛАДУШКА!$B$120:$B$153,G316)</f>
        <v>Труханович С.С.</v>
      </c>
      <c r="I317"/>
      <c r="K317"/>
      <c r="L317" s="130"/>
      <c r="M317" s="128"/>
      <c r="N317" s="129" t="str">
        <f>INDEX(РАСКЛАДУШКА!$B$120:$B$153,M316)</f>
        <v>Мохарь Н.А.</v>
      </c>
      <c r="O317"/>
      <c r="Q317"/>
      <c r="R317"/>
      <c r="T317"/>
      <c r="V317"/>
      <c r="Z317"/>
      <c r="AB317"/>
      <c r="AF317"/>
      <c r="AH317"/>
    </row>
    <row r="318" spans="1:209" x14ac:dyDescent="0.25">
      <c r="A318" s="128"/>
      <c r="B318" s="130" t="str">
        <f>"(часы сетки: "&amp;INDEX(РАСКЛАДУШКА!$AE$120:$AE$153,A316)&amp;")"</f>
        <v>(часы сетки: 22)</v>
      </c>
      <c r="C318"/>
      <c r="E318"/>
      <c r="F318" s="130"/>
      <c r="G318" s="128"/>
      <c r="H318" s="130" t="str">
        <f>"(часы сетки: "&amp;INDEX(РАСКЛАДУШКА!$AE$120:$AE$153,G316)&amp;")"</f>
        <v>(часы сетки: 14)</v>
      </c>
      <c r="I318"/>
      <c r="K318"/>
      <c r="L318" s="130"/>
      <c r="M318" s="128"/>
      <c r="N318" s="130" t="str">
        <f>"(часы сетки: "&amp;INDEX(РАСКЛАДУШКА!$AE$120:$AE$153,M316)&amp;")"</f>
        <v>(часы сетки: 26)</v>
      </c>
      <c r="O318"/>
      <c r="Q318"/>
      <c r="R318"/>
      <c r="T318"/>
      <c r="V318"/>
      <c r="Z318"/>
      <c r="AB318"/>
      <c r="AF318"/>
      <c r="AH318"/>
    </row>
    <row r="319" spans="1:209" x14ac:dyDescent="0.25">
      <c r="A319" s="128"/>
      <c r="B319" s="131" t="str">
        <f>IF(INDEX(РАСКЛАДУШКА!$E$120:$E$153,A316)="","","Классный руководитель "&amp;INDEX(РАСКЛАДУШКА!$E$120:$E$153,A316)&amp;" класса")</f>
        <v>Классный руководитель 11А класса</v>
      </c>
      <c r="C319"/>
      <c r="E319"/>
      <c r="G319" s="128"/>
      <c r="H319" s="131" t="str">
        <f>IF(INDEX(РАСКЛАДУШКА!$E$120:$E$153,G316)="","","Классный руководитель "&amp;INDEX(РАСКЛАДУШКА!$E$120:$E$153,G316)&amp;" класса")</f>
        <v>Классный руководитель 8Б класса</v>
      </c>
      <c r="I319"/>
      <c r="K319"/>
      <c r="M319" s="128"/>
      <c r="N319" s="131" t="str">
        <f>IF(INDEX(РАСКЛАДУШКА!$E$120:$E$153,M316)="","","Классный руководитель "&amp;INDEX(РАСКЛАДУШКА!$E$120:$E$153,M316)&amp;" класса")</f>
        <v>Классный руководитель 8А класса</v>
      </c>
      <c r="O319"/>
      <c r="Q319"/>
      <c r="R319"/>
      <c r="T319"/>
      <c r="V319"/>
      <c r="Z319"/>
      <c r="AB319"/>
      <c r="AF319"/>
      <c r="AH319"/>
    </row>
    <row r="320" spans="1:209" x14ac:dyDescent="0.25">
      <c r="A320" s="126"/>
      <c r="B320" s="132" t="s">
        <v>1</v>
      </c>
      <c r="C320" s="132" t="s">
        <v>147</v>
      </c>
      <c r="D320" s="132" t="s">
        <v>72</v>
      </c>
      <c r="E320" s="132" t="s">
        <v>256</v>
      </c>
      <c r="F320" s="134"/>
      <c r="G320" s="126"/>
      <c r="H320" s="132" t="s">
        <v>1</v>
      </c>
      <c r="I320" s="132" t="s">
        <v>147</v>
      </c>
      <c r="J320" s="132" t="s">
        <v>72</v>
      </c>
      <c r="K320" s="132" t="s">
        <v>256</v>
      </c>
      <c r="L320" s="134"/>
      <c r="M320" s="126"/>
      <c r="N320" s="132" t="s">
        <v>1</v>
      </c>
      <c r="O320" s="132" t="s">
        <v>147</v>
      </c>
      <c r="P320" s="132" t="s">
        <v>72</v>
      </c>
      <c r="Q320" s="132" t="s">
        <v>256</v>
      </c>
      <c r="R320"/>
      <c r="T320"/>
      <c r="V320"/>
      <c r="Z320"/>
      <c r="AB320"/>
      <c r="AF320"/>
      <c r="AH320"/>
    </row>
    <row r="321" spans="1:34" x14ac:dyDescent="0.25">
      <c r="B321" s="2" t="s">
        <v>4</v>
      </c>
      <c r="C321" s="2"/>
      <c r="D321" s="2"/>
      <c r="E321" s="2"/>
      <c r="H321" s="2" t="s">
        <v>4</v>
      </c>
      <c r="I321" s="2"/>
      <c r="J321" s="2"/>
      <c r="K321" s="2"/>
      <c r="N321" s="2" t="s">
        <v>4</v>
      </c>
      <c r="O321" s="2"/>
      <c r="P321" s="2"/>
      <c r="Q321" s="2"/>
      <c r="R321"/>
      <c r="T321"/>
      <c r="V321"/>
      <c r="Z321"/>
      <c r="AB321"/>
      <c r="AF321"/>
      <c r="AH321"/>
    </row>
    <row r="322" spans="1:34" x14ac:dyDescent="0.25">
      <c r="A322" s="126">
        <v>1</v>
      </c>
      <c r="B322" s="37">
        <v>1</v>
      </c>
      <c r="C322" s="37" t="str">
        <f>INDEX(РАСКЛАДУШКА!$K$331:$AR$365,A322,MATCH(Руч!B$316,РАСКЛАДУШКА!$K$330:$AR$330,0))</f>
        <v/>
      </c>
      <c r="D322" s="27" t="str">
        <f>INDEX(РАСКЛАДУШКА!$K$372:$AR$406,A322,MATCH(Руч!B$316,РАСКЛАДУШКА!$K$371:$AR$371,0))</f>
        <v/>
      </c>
      <c r="E322" s="29" t="e">
        <f>INDEX(РАСКЛАДУШКА!$J$412:$AO$446,A322,MATCH(Руч!B$316,РАСКЛАДУШКА!$J$411:$AO$411,0))</f>
        <v>#N/A</v>
      </c>
      <c r="G322" s="126">
        <v>1</v>
      </c>
      <c r="H322" s="37">
        <v>1</v>
      </c>
      <c r="I322" s="37" t="str">
        <f>INDEX(РАСКЛАДУШКА!$K$331:$AR$365,G322,MATCH(H$316,РАСКЛАДУШКА!$K$330:$AR$330,0))</f>
        <v>9А</v>
      </c>
      <c r="J322" s="27" t="str">
        <f>INDEX(РАСКЛАДУШКА!$K$372:$AR$406,G322,MATCH(H$316,РАСКЛАДУШКА!$K$371:$AR$371,0))</f>
        <v>Биология</v>
      </c>
      <c r="K322" s="29" t="e">
        <f>INDEX(РАСКЛАДУШКА!$J$412:$AO$446,G322,MATCH(H$316,РАСКЛАДУШКА!$J$411:$AO$411,0))</f>
        <v>#N/A</v>
      </c>
      <c r="M322" s="126">
        <v>1</v>
      </c>
      <c r="N322" s="37">
        <v>1</v>
      </c>
      <c r="O322" s="37" t="str">
        <f>INDEX(РАСКЛАДУШКА!$K$331:$AR$365,M322,MATCH(N$316,РАСКЛАДУШКА!$K$330:$AR$330,0))</f>
        <v>9Б</v>
      </c>
      <c r="P322" s="27" t="str">
        <f>INDEX(РАСКЛАДУШКА!$K$372:$AR$406,M322,MATCH(N$316,РАСКЛАДУШКА!$K$371:$AR$371,0))</f>
        <v>Химия</v>
      </c>
      <c r="Q322" s="29" t="e">
        <f>INDEX(РАСКЛАДУШКА!$J$412:$AO$446,M322,MATCH(N$316,РАСКЛАДУШКА!$J$411:$AO$411,0))</f>
        <v>#N/A</v>
      </c>
      <c r="R322"/>
      <c r="T322"/>
      <c r="V322"/>
      <c r="Z322"/>
      <c r="AB322"/>
      <c r="AF322"/>
      <c r="AH322"/>
    </row>
    <row r="323" spans="1:34" x14ac:dyDescent="0.25">
      <c r="A323" s="126">
        <v>2</v>
      </c>
      <c r="B323" s="37">
        <v>2</v>
      </c>
      <c r="C323" s="37" t="str">
        <f>INDEX(РАСКЛАДУШКА!$K$331:$AR$365,A323,MATCH(Руч!B$316,РАСКЛАДУШКА!$K$330:$AR$330,0))</f>
        <v/>
      </c>
      <c r="D323" s="27" t="str">
        <f>INDEX(РАСКЛАДУШКА!$K$372:$AR$406,A323,MATCH(Руч!B$316,РАСКЛАДУШКА!$K$371:$AR$371,0))</f>
        <v/>
      </c>
      <c r="E323" s="29" t="e">
        <f>INDEX(РАСКЛАДУШКА!$J$412:$AO$446,A323,MATCH(Руч!B$316,РАСКЛАДУШКА!$J$411:$AO$411,0))</f>
        <v>#N/A</v>
      </c>
      <c r="G323" s="126">
        <v>2</v>
      </c>
      <c r="H323" s="37">
        <v>2</v>
      </c>
      <c r="I323" s="37" t="str">
        <f>INDEX(РАСКЛАДУШКА!$K$331:$AR$365,G323,MATCH(H$316,РАСКЛАДУШКА!$K$330:$AR$330,0))</f>
        <v>9Б</v>
      </c>
      <c r="J323" s="27" t="str">
        <f>INDEX(РАСКЛАДУШКА!$K$372:$AR$406,G323,MATCH(H$316,РАСКЛАДУШКА!$K$371:$AR$371,0))</f>
        <v>Биология</v>
      </c>
      <c r="K323" s="29" t="e">
        <f>INDEX(РАСКЛАДУШКА!$J$412:$AO$446,G323,MATCH(H$316,РАСКЛАДУШКА!$J$411:$AO$411,0))</f>
        <v>#N/A</v>
      </c>
      <c r="M323" s="126">
        <v>2</v>
      </c>
      <c r="N323" s="37">
        <v>2</v>
      </c>
      <c r="O323" s="37" t="str">
        <f>INDEX(РАСКЛАДУШКА!$K$331:$AR$365,M323,MATCH(N$316,РАСКЛАДУШКА!$K$330:$AR$330,0))</f>
        <v>10А</v>
      </c>
      <c r="P323" s="27" t="str">
        <f>INDEX(РАСКЛАДУШКА!$K$372:$AR$406,M323,MATCH(N$316,РАСКЛАДУШКА!$K$371:$AR$371,0))</f>
        <v>Химия</v>
      </c>
      <c r="Q323" s="29" t="e">
        <f>INDEX(РАСКЛАДУШКА!$J$412:$AO$446,M323,MATCH(N$316,РАСКЛАДУШКА!$J$411:$AO$411,0))</f>
        <v>#N/A</v>
      </c>
      <c r="R323"/>
      <c r="T323"/>
      <c r="V323"/>
      <c r="Z323"/>
      <c r="AB323"/>
      <c r="AF323"/>
      <c r="AH323"/>
    </row>
    <row r="324" spans="1:34" x14ac:dyDescent="0.25">
      <c r="A324" s="126">
        <v>3</v>
      </c>
      <c r="B324" s="37">
        <v>3</v>
      </c>
      <c r="C324" s="37" t="str">
        <f>INDEX(РАСКЛАДУШКА!$K$331:$AR$365,A324,MATCH(Руч!B$316,РАСКЛАДУШКА!$K$330:$AR$330,0))</f>
        <v/>
      </c>
      <c r="D324" s="27" t="str">
        <f>INDEX(РАСКЛАДУШКА!$K$372:$AR$406,A324,MATCH(Руч!B$316,РАСКЛАДУШКА!$K$371:$AR$371,0))</f>
        <v/>
      </c>
      <c r="E324" s="29" t="e">
        <f>INDEX(РАСКЛАДУШКА!$J$412:$AO$446,A324,MATCH(Руч!B$316,РАСКЛАДУШКА!$J$411:$AO$411,0))</f>
        <v>#N/A</v>
      </c>
      <c r="G324" s="126">
        <v>3</v>
      </c>
      <c r="H324" s="37">
        <v>3</v>
      </c>
      <c r="I324" s="37" t="str">
        <f>INDEX(РАСКЛАДУШКА!$K$331:$AR$365,G324,MATCH(H$316,РАСКЛАДУШКА!$K$330:$AR$330,0))</f>
        <v/>
      </c>
      <c r="J324" s="27" t="str">
        <f>INDEX(РАСКЛАДУШКА!$K$372:$AR$406,G324,MATCH(H$316,РАСКЛАДУШКА!$K$371:$AR$371,0))</f>
        <v/>
      </c>
      <c r="K324" s="29" t="e">
        <f>INDEX(РАСКЛАДУШКА!$J$412:$AO$446,G324,MATCH(H$316,РАСКЛАДУШКА!$J$411:$AO$411,0))</f>
        <v>#N/A</v>
      </c>
      <c r="M324" s="126">
        <v>3</v>
      </c>
      <c r="N324" s="37">
        <v>3</v>
      </c>
      <c r="O324" s="37" t="str">
        <f>INDEX(РАСКЛАДУШКА!$K$331:$AR$365,M324,MATCH(N$316,РАСКЛАДУШКА!$K$330:$AR$330,0))</f>
        <v>11А</v>
      </c>
      <c r="P324" s="27" t="str">
        <f>INDEX(РАСКЛАДУШКА!$K$372:$AR$406,M324,MATCH(N$316,РАСКЛАДУШКА!$K$371:$AR$371,0))</f>
        <v>Химия</v>
      </c>
      <c r="Q324" s="29" t="e">
        <f>INDEX(РАСКЛАДУШКА!$J$412:$AO$446,M324,MATCH(N$316,РАСКЛАДУШКА!$J$411:$AO$411,0))</f>
        <v>#N/A</v>
      </c>
      <c r="R324"/>
      <c r="T324"/>
      <c r="V324"/>
      <c r="Z324"/>
      <c r="AB324"/>
      <c r="AF324"/>
      <c r="AH324"/>
    </row>
    <row r="325" spans="1:34" x14ac:dyDescent="0.25">
      <c r="A325" s="126">
        <v>4</v>
      </c>
      <c r="B325" s="37">
        <v>4</v>
      </c>
      <c r="C325" s="37" t="str">
        <f>INDEX(РАСКЛАДУШКА!$K$331:$AR$365,A325,MATCH(Руч!B$316,РАСКЛАДУШКА!$K$330:$AR$330,0))</f>
        <v/>
      </c>
      <c r="D325" s="27" t="str">
        <f>INDEX(РАСКЛАДУШКА!$K$372:$AR$406,A325,MATCH(Руч!B$316,РАСКЛАДУШКА!$K$371:$AR$371,0))</f>
        <v/>
      </c>
      <c r="E325" s="29" t="e">
        <f>INDEX(РАСКЛАДУШКА!$J$412:$AO$446,A325,MATCH(Руч!B$316,РАСКЛАДУШКА!$J$411:$AO$411,0))</f>
        <v>#N/A</v>
      </c>
      <c r="G325" s="126">
        <v>4</v>
      </c>
      <c r="H325" s="37">
        <v>4</v>
      </c>
      <c r="I325" s="37" t="str">
        <f>INDEX(РАСКЛАДУШКА!$K$331:$AR$365,G325,MATCH(H$316,РАСКЛАДУШКА!$K$330:$AR$330,0))</f>
        <v/>
      </c>
      <c r="J325" s="27" t="str">
        <f>INDEX(РАСКЛАДУШКА!$K$372:$AR$406,G325,MATCH(H$316,РАСКЛАДУШКА!$K$371:$AR$371,0))</f>
        <v/>
      </c>
      <c r="K325" s="29" t="e">
        <f>INDEX(РАСКЛАДУШКА!$J$412:$AO$446,G325,MATCH(H$316,РАСКЛАДУШКА!$J$411:$AO$411,0))</f>
        <v>#N/A</v>
      </c>
      <c r="M325" s="126">
        <v>4</v>
      </c>
      <c r="N325" s="37">
        <v>4</v>
      </c>
      <c r="O325" s="37" t="str">
        <f>INDEX(РАСКЛАДУШКА!$K$331:$AR$365,M325,MATCH(N$316,РАСКЛАДУШКА!$K$330:$AR$330,0))</f>
        <v>10Б</v>
      </c>
      <c r="P325" s="27" t="str">
        <f>INDEX(РАСКЛАДУШКА!$K$372:$AR$406,M325,MATCH(N$316,РАСКЛАДУШКА!$K$371:$AR$371,0))</f>
        <v>Химия</v>
      </c>
      <c r="Q325" s="29" t="e">
        <f>INDEX(РАСКЛАДУШКА!$J$412:$AO$446,M325,MATCH(N$316,РАСКЛАДУШКА!$J$411:$AO$411,0))</f>
        <v>#N/A</v>
      </c>
      <c r="R325"/>
      <c r="T325"/>
      <c r="V325"/>
      <c r="Z325"/>
      <c r="AB325"/>
      <c r="AF325"/>
      <c r="AH325"/>
    </row>
    <row r="326" spans="1:34" x14ac:dyDescent="0.25">
      <c r="A326" s="126">
        <v>5</v>
      </c>
      <c r="B326" s="37">
        <v>5</v>
      </c>
      <c r="C326" s="37" t="str">
        <f>INDEX(РАСКЛАДУШКА!$K$331:$AR$365,A326,MATCH(Руч!B$316,РАСКЛАДУШКА!$K$330:$AR$330,0))</f>
        <v/>
      </c>
      <c r="D326" s="27" t="str">
        <f>INDEX(РАСКЛАДУШКА!$K$372:$AR$406,A326,MATCH(Руч!B$316,РАСКЛАДУШКА!$K$371:$AR$371,0))</f>
        <v/>
      </c>
      <c r="E326" s="29" t="e">
        <f>INDEX(РАСКЛАДУШКА!$J$412:$AO$446,A326,MATCH(Руч!B$316,РАСКЛАДУШКА!$J$411:$AO$411,0))</f>
        <v>#N/A</v>
      </c>
      <c r="G326" s="126">
        <v>5</v>
      </c>
      <c r="H326" s="37">
        <v>5</v>
      </c>
      <c r="I326" s="37" t="str">
        <f>INDEX(РАСКЛАДУШКА!$K$331:$AR$365,G326,MATCH(H$316,РАСКЛАДУШКА!$K$330:$AR$330,0))</f>
        <v/>
      </c>
      <c r="J326" s="27" t="str">
        <f>INDEX(РАСКЛАДУШКА!$K$372:$AR$406,G326,MATCH(H$316,РАСКЛАДУШКА!$K$371:$AR$371,0))</f>
        <v/>
      </c>
      <c r="K326" s="29" t="e">
        <f>INDEX(РАСКЛАДУШКА!$J$412:$AO$446,G326,MATCH(H$316,РАСКЛАДУШКА!$J$411:$AO$411,0))</f>
        <v>#N/A</v>
      </c>
      <c r="M326" s="126">
        <v>5</v>
      </c>
      <c r="N326" s="37">
        <v>5</v>
      </c>
      <c r="O326" s="37" t="str">
        <f>INDEX(РАСКЛАДУШКА!$K$331:$AR$365,M326,MATCH(N$316,РАСКЛАДУШКА!$K$330:$AR$330,0))</f>
        <v/>
      </c>
      <c r="P326" s="27" t="str">
        <f>INDEX(РАСКЛАДУШКА!$K$372:$AR$406,M326,MATCH(N$316,РАСКЛАДУШКА!$K$371:$AR$371,0))</f>
        <v/>
      </c>
      <c r="Q326" s="29" t="e">
        <f>INDEX(РАСКЛАДУШКА!$J$412:$AO$446,M326,MATCH(N$316,РАСКЛАДУШКА!$J$411:$AO$411,0))</f>
        <v>#N/A</v>
      </c>
      <c r="R326"/>
      <c r="T326"/>
      <c r="V326"/>
      <c r="Z326"/>
      <c r="AB326"/>
      <c r="AF326"/>
      <c r="AH326"/>
    </row>
    <row r="327" spans="1:34" x14ac:dyDescent="0.25">
      <c r="A327" s="126">
        <v>6</v>
      </c>
      <c r="B327" s="37">
        <v>6</v>
      </c>
      <c r="C327" s="37" t="str">
        <f>INDEX(РАСКЛАДУШКА!$K$331:$AR$365,A327,MATCH(Руч!B$316,РАСКЛАДУШКА!$K$330:$AR$330,0))</f>
        <v/>
      </c>
      <c r="D327" s="27" t="str">
        <f>INDEX(РАСКЛАДУШКА!$K$372:$AR$406,A327,MATCH(Руч!B$316,РАСКЛАДУШКА!$K$371:$AR$371,0))</f>
        <v/>
      </c>
      <c r="E327" s="29" t="e">
        <f>INDEX(РАСКЛАДУШКА!$J$412:$AO$446,A327,MATCH(Руч!B$316,РАСКЛАДУШКА!$J$411:$AO$411,0))</f>
        <v>#N/A</v>
      </c>
      <c r="G327" s="126">
        <v>6</v>
      </c>
      <c r="H327" s="37">
        <v>6</v>
      </c>
      <c r="I327" s="37" t="str">
        <f>INDEX(РАСКЛАДУШКА!$K$331:$AR$365,G327,MATCH(H$316,РАСКЛАДУШКА!$K$330:$AR$330,0))</f>
        <v/>
      </c>
      <c r="J327" s="27" t="str">
        <f>INDEX(РАСКЛАДУШКА!$K$372:$AR$406,G327,MATCH(H$316,РАСКЛАДУШКА!$K$371:$AR$371,0))</f>
        <v/>
      </c>
      <c r="K327" s="29" t="e">
        <f>INDEX(РАСКЛАДУШКА!$J$412:$AO$446,G327,MATCH(H$316,РАСКЛАДУШКА!$J$411:$AO$411,0))</f>
        <v>#N/A</v>
      </c>
      <c r="M327" s="126">
        <v>6</v>
      </c>
      <c r="N327" s="37">
        <v>6</v>
      </c>
      <c r="O327" s="37" t="str">
        <f>INDEX(РАСКЛАДУШКА!$K$331:$AR$365,M327,MATCH(N$316,РАСКЛАДУШКА!$K$330:$AR$330,0))</f>
        <v/>
      </c>
      <c r="P327" s="27" t="str">
        <f>INDEX(РАСКЛАДУШКА!$K$372:$AR$406,M327,MATCH(N$316,РАСКЛАДУШКА!$K$371:$AR$371,0))</f>
        <v/>
      </c>
      <c r="Q327" s="29" t="e">
        <f>INDEX(РАСКЛАДУШКА!$J$412:$AO$446,M327,MATCH(N$316,РАСКЛАДУШКА!$J$411:$AO$411,0))</f>
        <v>#N/A</v>
      </c>
      <c r="R327"/>
      <c r="T327"/>
      <c r="V327"/>
      <c r="Z327"/>
      <c r="AB327"/>
      <c r="AF327"/>
      <c r="AH327"/>
    </row>
    <row r="328" spans="1:34" x14ac:dyDescent="0.25">
      <c r="A328" s="126">
        <v>7</v>
      </c>
      <c r="B328" s="37">
        <v>7</v>
      </c>
      <c r="C328" s="37" t="str">
        <f>INDEX(РАСКЛАДУШКА!$K$331:$AR$365,A328,MATCH(Руч!B$316,РАСКЛАДУШКА!$K$330:$AR$330,0))</f>
        <v/>
      </c>
      <c r="D328" s="27" t="str">
        <f>INDEX(РАСКЛАДУШКА!$K$372:$AR$406,A328,MATCH(Руч!B$316,РАСКЛАДУШКА!$K$371:$AR$371,0))</f>
        <v/>
      </c>
      <c r="E328" s="29" t="e">
        <f>INDEX(РАСКЛАДУШКА!$J$412:$AO$446,A328,MATCH(Руч!B$316,РАСКЛАДУШКА!$J$411:$AO$411,0))</f>
        <v>#N/A</v>
      </c>
      <c r="F328" s="134"/>
      <c r="G328" s="126">
        <v>7</v>
      </c>
      <c r="H328" s="37">
        <v>7</v>
      </c>
      <c r="I328" s="37" t="str">
        <f>INDEX(РАСКЛАДУШКА!$K$331:$AR$365,G328,MATCH(H$316,РАСКЛАДУШКА!$K$330:$AR$330,0))</f>
        <v/>
      </c>
      <c r="J328" s="27" t="str">
        <f>INDEX(РАСКЛАДУШКА!$K$372:$AR$406,G328,MATCH(H$316,РАСКЛАДУШКА!$K$371:$AR$371,0))</f>
        <v/>
      </c>
      <c r="K328" s="29" t="e">
        <f>INDEX(РАСКЛАДУШКА!$J$412:$AO$446,G328,MATCH(H$316,РАСКЛАДУШКА!$J$411:$AO$411,0))</f>
        <v>#N/A</v>
      </c>
      <c r="L328" s="134"/>
      <c r="M328" s="126">
        <v>7</v>
      </c>
      <c r="N328" s="37">
        <v>7</v>
      </c>
      <c r="O328" s="37" t="str">
        <f>INDEX(РАСКЛАДУШКА!$K$331:$AR$365,M328,MATCH(N$316,РАСКЛАДУШКА!$K$330:$AR$330,0))</f>
        <v>9А</v>
      </c>
      <c r="P328" s="27" t="str">
        <f>INDEX(РАСКЛАДУШКА!$K$372:$AR$406,M328,MATCH(N$316,РАСКЛАДУШКА!$K$371:$AR$371,0))</f>
        <v>Химия</v>
      </c>
      <c r="Q328" s="29" t="e">
        <f>INDEX(РАСКЛАДУШКА!$J$412:$AO$446,M328,MATCH(N$316,РАСКЛАДУШКА!$J$411:$AO$411,0))</f>
        <v>#N/A</v>
      </c>
      <c r="R328"/>
      <c r="T328"/>
      <c r="V328"/>
      <c r="Z328"/>
      <c r="AB328"/>
      <c r="AF328"/>
      <c r="AH328"/>
    </row>
    <row r="329" spans="1:34" x14ac:dyDescent="0.25">
      <c r="A329" s="128"/>
      <c r="B329" s="2" t="s">
        <v>5</v>
      </c>
      <c r="C329" s="2"/>
      <c r="D329" s="2"/>
      <c r="E329" s="2"/>
      <c r="G329" s="128"/>
      <c r="H329" s="2" t="s">
        <v>5</v>
      </c>
      <c r="I329" s="2"/>
      <c r="J329" s="2"/>
      <c r="K329" s="2"/>
      <c r="M329" s="128"/>
      <c r="N329" s="2" t="s">
        <v>5</v>
      </c>
      <c r="O329" s="2"/>
      <c r="P329" s="2"/>
      <c r="Q329" s="2"/>
      <c r="R329"/>
      <c r="T329"/>
      <c r="V329"/>
      <c r="Z329"/>
      <c r="AB329"/>
      <c r="AF329"/>
      <c r="AH329"/>
    </row>
    <row r="330" spans="1:34" x14ac:dyDescent="0.25">
      <c r="A330" s="126">
        <v>8</v>
      </c>
      <c r="B330" s="37">
        <v>1</v>
      </c>
      <c r="C330" s="37" t="str">
        <f>INDEX(РАСКЛАДУШКА!$K$331:$AR$365,A330,MATCH(Руч!B$316,РАСКЛАДУШКА!$K$330:$AR$330,0))</f>
        <v>7Б</v>
      </c>
      <c r="D330" s="27" t="str">
        <f>INDEX(РАСКЛАДУШКА!$K$372:$AR$406,A330,MATCH(B$316,РАСКЛАДУШКА!$K$371:$AR$371,0))</f>
        <v>Биология</v>
      </c>
      <c r="E330" s="29" t="e">
        <f>INDEX(РАСКЛАДУШКА!$J$412:$AO$446,A330,MATCH(Руч!B$316,РАСКЛАДУШКА!$J$411:$AO$411,0))</f>
        <v>#N/A</v>
      </c>
      <c r="G330" s="126"/>
      <c r="H330" s="37">
        <v>1</v>
      </c>
      <c r="I330" s="37" t="e">
        <f>INDEX(РАСКЛАДУШКА!$K$331:$AR$365,G330,MATCH(H$316,РАСКЛАДУШКА!$K$330:$AR$330,0))</f>
        <v>#VALUE!</v>
      </c>
      <c r="J330" s="27" t="e">
        <f>INDEX(РАСКЛАДУШКА!$K$372:$AR$406,G330,MATCH(H$316,РАСКЛАДУШКА!$K$371:$AR$371,0))</f>
        <v>#VALUE!</v>
      </c>
      <c r="K330" s="29" t="e">
        <f>INDEX(РАСКЛАДУШКА!$J$412:$AO$446,G330,MATCH(H$316,РАСКЛАДУШКА!$J$411:$AO$411,0))</f>
        <v>#N/A</v>
      </c>
      <c r="M330" s="126">
        <v>8</v>
      </c>
      <c r="N330" s="37">
        <v>1</v>
      </c>
      <c r="O330" s="37" t="str">
        <f>INDEX(РАСКЛАДУШКА!$K$331:$AR$365,M330,MATCH(N$316,РАСКЛАДУШКА!$K$330:$AR$330,0))</f>
        <v>11А</v>
      </c>
      <c r="P330" s="27" t="str">
        <f>INDEX(РАСКЛАДУШКА!$K$372:$AR$406,M330,MATCH(N$316,РАСКЛАДУШКА!$K$371:$AR$371,0))</f>
        <v>Химия</v>
      </c>
      <c r="Q330" s="29" t="e">
        <f>INDEX(РАСКЛАДУШКА!$J$412:$AO$446,M330,MATCH(N$316,РАСКЛАДУШКА!$J$411:$AO$411,0))</f>
        <v>#N/A</v>
      </c>
      <c r="R330"/>
      <c r="T330"/>
      <c r="V330"/>
      <c r="Z330"/>
      <c r="AB330"/>
      <c r="AF330"/>
      <c r="AH330"/>
    </row>
    <row r="331" spans="1:34" x14ac:dyDescent="0.25">
      <c r="A331" s="126">
        <v>9</v>
      </c>
      <c r="B331" s="37">
        <v>2</v>
      </c>
      <c r="C331" s="37" t="str">
        <f>INDEX(РАСКЛАДУШКА!$K$331:$AR$365,A331,MATCH(Руч!B$316,РАСКЛАДУШКА!$K$330:$AR$330,0))</f>
        <v>7А</v>
      </c>
      <c r="D331" s="27" t="str">
        <f>INDEX(РАСКЛАДУШКА!$K$372:$AR$406,A331,MATCH(B$316,РАСКЛАДУШКА!$K$371:$AR$371,0))</f>
        <v>Биология</v>
      </c>
      <c r="E331" s="29" t="e">
        <f>INDEX(РАСКЛАДУШКА!$J$412:$AO$446,A331,MATCH(Руч!B$316,РАСКЛАДУШКА!$J$411:$AO$411,0))</f>
        <v>#N/A</v>
      </c>
      <c r="G331" s="126">
        <v>9</v>
      </c>
      <c r="H331" s="37">
        <v>2</v>
      </c>
      <c r="I331" s="37" t="str">
        <f>INDEX(РАСКЛАДУШКА!$K$331:$AR$365,G331,MATCH(H$316,РАСКЛАДУШКА!$K$330:$AR$330,0))</f>
        <v>6В</v>
      </c>
      <c r="J331" s="27" t="str">
        <f>INDEX(РАСКЛАДУШКА!$K$372:$AR$406,G331,MATCH(H$316,РАСКЛАДУШКА!$K$371:$AR$371,0))</f>
        <v>Биология</v>
      </c>
      <c r="K331" s="29" t="e">
        <f>INDEX(РАСКЛАДУШКА!$J$412:$AO$446,G331,MATCH(H$316,РАСКЛАДУШКА!$J$411:$AO$411,0))</f>
        <v>#N/A</v>
      </c>
      <c r="M331" s="126">
        <v>9</v>
      </c>
      <c r="N331" s="37">
        <v>2</v>
      </c>
      <c r="O331" s="37" t="str">
        <f>INDEX(РАСКЛАДУШКА!$K$331:$AR$365,M331,MATCH(N$316,РАСКЛАДУШКА!$K$330:$AR$330,0))</f>
        <v>9А</v>
      </c>
      <c r="P331" s="27" t="str">
        <f>INDEX(РАСКЛАДУШКА!$K$372:$AR$406,M331,MATCH(N$316,РАСКЛАДУШКА!$K$371:$AR$371,0))</f>
        <v>Химия</v>
      </c>
      <c r="Q331" s="29" t="e">
        <f>INDEX(РАСКЛАДУШКА!$J$412:$AO$446,M331,MATCH(N$316,РАСКЛАДУШКА!$J$411:$AO$411,0))</f>
        <v>#N/A</v>
      </c>
      <c r="R331"/>
      <c r="T331"/>
      <c r="V331"/>
      <c r="Z331"/>
      <c r="AB331"/>
      <c r="AF331"/>
      <c r="AH331"/>
    </row>
    <row r="332" spans="1:34" x14ac:dyDescent="0.25">
      <c r="A332" s="126">
        <v>10</v>
      </c>
      <c r="B332" s="37">
        <v>3</v>
      </c>
      <c r="C332" s="37" t="str">
        <f>INDEX(РАСКЛАДУШКА!$K$331:$AR$365,A332,MATCH(Руч!B$316,РАСКЛАДУШКА!$K$330:$AR$330,0))</f>
        <v>11А</v>
      </c>
      <c r="D332" s="27" t="str">
        <f>INDEX(РАСКЛАДУШКА!$K$372:$AR$406,A332,MATCH(B$316,РАСКЛАДУШКА!$K$371:$AR$371,0))</f>
        <v>Биология</v>
      </c>
      <c r="E332" s="29" t="e">
        <f>INDEX(РАСКЛАДУШКА!$J$412:$AO$446,A332,MATCH(Руч!B$316,РАСКЛАДУШКА!$J$411:$AO$411,0))</f>
        <v>#N/A</v>
      </c>
      <c r="G332" s="126">
        <v>10</v>
      </c>
      <c r="H332" s="37">
        <v>3</v>
      </c>
      <c r="I332" s="37" t="str">
        <f>INDEX(РАСКЛАДУШКА!$K$331:$AR$365,G332,MATCH(H$316,РАСКЛАДУШКА!$K$330:$AR$330,0))</f>
        <v/>
      </c>
      <c r="J332" s="27" t="str">
        <f>INDEX(РАСКЛАДУШКА!$K$372:$AR$406,G332,MATCH(H$316,РАСКЛАДУШКА!$K$371:$AR$371,0))</f>
        <v/>
      </c>
      <c r="K332" s="29" t="e">
        <f>INDEX(РАСКЛАДУШКА!$J$412:$AO$446,G332,MATCH(H$316,РАСКЛАДУШКА!$J$411:$AO$411,0))</f>
        <v>#N/A</v>
      </c>
      <c r="M332" s="126">
        <v>10</v>
      </c>
      <c r="N332" s="37">
        <v>3</v>
      </c>
      <c r="O332" s="37" t="str">
        <f>INDEX(РАСКЛАДУШКА!$K$331:$AR$365,M332,MATCH(N$316,РАСКЛАДУШКА!$K$330:$AR$330,0))</f>
        <v>8В</v>
      </c>
      <c r="P332" s="27" t="str">
        <f>INDEX(РАСКЛАДУШКА!$K$372:$AR$406,M332,MATCH(N$316,РАСКЛАДУШКА!$K$371:$AR$371,0))</f>
        <v>Химия</v>
      </c>
      <c r="Q332" s="29" t="e">
        <f>INDEX(РАСКЛАДУШКА!$J$412:$AO$446,M332,MATCH(N$316,РАСКЛАДУШКА!$J$411:$AO$411,0))</f>
        <v>#N/A</v>
      </c>
      <c r="R332"/>
      <c r="T332"/>
      <c r="V332"/>
      <c r="Z332"/>
      <c r="AB332"/>
      <c r="AF332"/>
      <c r="AH332"/>
    </row>
    <row r="333" spans="1:34" x14ac:dyDescent="0.25">
      <c r="A333" s="126">
        <v>11</v>
      </c>
      <c r="B333" s="37">
        <v>4</v>
      </c>
      <c r="C333" s="37" t="str">
        <f>INDEX(РАСКЛАДУШКА!$K$331:$AR$365,A333,MATCH(Руч!B$316,РАСКЛАДУШКА!$K$330:$AR$330,0))</f>
        <v>10Б</v>
      </c>
      <c r="D333" s="27" t="str">
        <f>INDEX(РАСКЛАДУШКА!$K$372:$AR$406,A333,MATCH(B$316,РАСКЛАДУШКА!$K$371:$AR$371,0))</f>
        <v>Биология</v>
      </c>
      <c r="E333" s="29" t="e">
        <f>INDEX(РАСКЛАДУШКА!$J$412:$AO$446,A333,MATCH(Руч!B$316,РАСКЛАДУШКА!$J$411:$AO$411,0))</f>
        <v>#N/A</v>
      </c>
      <c r="G333" s="126">
        <v>11</v>
      </c>
      <c r="H333" s="37">
        <v>4</v>
      </c>
      <c r="I333" s="37" t="str">
        <f>INDEX(РАСКЛАДУШКА!$K$331:$AR$365,G333,MATCH(H$316,РАСКЛАДУШКА!$K$330:$AR$330,0))</f>
        <v>7В</v>
      </c>
      <c r="J333" s="27" t="str">
        <f>INDEX(РАСКЛАДУШКА!$K$372:$AR$406,G333,MATCH(H$316,РАСКЛАДУШКА!$K$371:$AR$371,0))</f>
        <v>Химия</v>
      </c>
      <c r="K333" s="29" t="e">
        <f>INDEX(РАСКЛАДУШКА!$J$412:$AO$446,G333,MATCH(H$316,РАСКЛАДУШКА!$J$411:$AO$411,0))</f>
        <v>#N/A</v>
      </c>
      <c r="M333" s="126">
        <v>11</v>
      </c>
      <c r="N333" s="37">
        <v>4</v>
      </c>
      <c r="O333" s="37" t="str">
        <f>INDEX(РАСКЛАДУШКА!$K$331:$AR$365,M333,MATCH(N$316,РАСКЛАДУШКА!$K$330:$AR$330,0))</f>
        <v/>
      </c>
      <c r="P333" s="27" t="str">
        <f>INDEX(РАСКЛАДУШКА!$K$372:$AR$406,M333,MATCH(N$316,РАСКЛАДУШКА!$K$371:$AR$371,0))</f>
        <v/>
      </c>
      <c r="Q333" s="29" t="e">
        <f>INDEX(РАСКЛАДУШКА!$J$412:$AO$446,M333,MATCH(N$316,РАСКЛАДУШКА!$J$411:$AO$411,0))</f>
        <v>#N/A</v>
      </c>
      <c r="R333"/>
      <c r="T333"/>
      <c r="V333"/>
      <c r="Z333"/>
      <c r="AB333"/>
      <c r="AF333"/>
      <c r="AH333"/>
    </row>
    <row r="334" spans="1:34" x14ac:dyDescent="0.25">
      <c r="A334" s="126">
        <v>12</v>
      </c>
      <c r="B334" s="37">
        <v>5</v>
      </c>
      <c r="C334" s="37" t="str">
        <f>INDEX(РАСКЛАДУШКА!$K$331:$AR$365,A334,MATCH(Руч!B$316,РАСКЛАДУШКА!$K$330:$AR$330,0))</f>
        <v>10А</v>
      </c>
      <c r="D334" s="27" t="str">
        <f>INDEX(РАСКЛАДУШКА!$K$372:$AR$406,A334,MATCH(B$316,РАСКЛАДУШКА!$K$371:$AR$371,0))</f>
        <v>Биология</v>
      </c>
      <c r="E334" s="29" t="e">
        <f>INDEX(РАСКЛАДУШКА!$J$412:$AO$446,A334,MATCH(Руч!B$316,РАСКЛАДУШКА!$J$411:$AO$411,0))</f>
        <v>#N/A</v>
      </c>
      <c r="G334" s="126">
        <v>12</v>
      </c>
      <c r="H334" s="37">
        <v>5</v>
      </c>
      <c r="I334" s="37" t="str">
        <f>INDEX(РАСКЛАДУШКА!$K$331:$AR$365,G334,MATCH(H$316,РАСКЛАДУШКА!$K$330:$AR$330,0))</f>
        <v>6А</v>
      </c>
      <c r="J334" s="27" t="str">
        <f>INDEX(РАСКЛАДУШКА!$K$372:$AR$406,G334,MATCH(H$316,РАСКЛАДУШКА!$K$371:$AR$371,0))</f>
        <v>Биология</v>
      </c>
      <c r="K334" s="29" t="e">
        <f>INDEX(РАСКЛАДУШКА!$J$412:$AO$446,G334,MATCH(H$316,РАСКЛАДУШКА!$J$411:$AO$411,0))</f>
        <v>#N/A</v>
      </c>
      <c r="M334" s="126">
        <v>12</v>
      </c>
      <c r="N334" s="37">
        <v>5</v>
      </c>
      <c r="O334" s="37" t="str">
        <f>INDEX(РАСКЛАДУШКА!$K$331:$AR$365,M334,MATCH(N$316,РАСКЛАДУШКА!$K$330:$AR$330,0))</f>
        <v>10А</v>
      </c>
      <c r="P334" s="27" t="str">
        <f>INDEX(РАСКЛАДУШКА!$K$372:$AR$406,M334,MATCH(N$316,РАСКЛАДУШКА!$K$371:$AR$371,0))</f>
        <v>Химия</v>
      </c>
      <c r="Q334" s="29" t="e">
        <f>INDEX(РАСКЛАДУШКА!$J$412:$AO$446,M334,MATCH(N$316,РАСКЛАДУШКА!$J$411:$AO$411,0))</f>
        <v>#N/A</v>
      </c>
      <c r="R334"/>
      <c r="T334"/>
      <c r="V334"/>
      <c r="Z334"/>
      <c r="AB334"/>
      <c r="AF334"/>
      <c r="AH334"/>
    </row>
    <row r="335" spans="1:34" x14ac:dyDescent="0.25">
      <c r="A335" s="126">
        <v>13</v>
      </c>
      <c r="B335" s="37">
        <v>6</v>
      </c>
      <c r="C335" s="37" t="str">
        <f>INDEX(РАСКЛАДУШКА!$K$331:$AR$365,A335,MATCH(Руч!B$316,РАСКЛАДУШКА!$K$330:$AR$330,0))</f>
        <v>7В</v>
      </c>
      <c r="D335" s="27" t="str">
        <f>INDEX(РАСКЛАДУШКА!$K$372:$AR$406,A335,MATCH(B$316,РАСКЛАДУШКА!$K$371:$AR$371,0))</f>
        <v>Биология</v>
      </c>
      <c r="E335" s="29" t="e">
        <f>INDEX(РАСКЛАДУШКА!$J$412:$AO$446,A335,MATCH(Руч!B$316,РАСКЛАДУШКА!$J$411:$AO$411,0))</f>
        <v>#N/A</v>
      </c>
      <c r="G335" s="126">
        <v>13</v>
      </c>
      <c r="H335" s="37">
        <v>6</v>
      </c>
      <c r="I335" s="37" t="str">
        <f>INDEX(РАСКЛАДУШКА!$K$331:$AR$365,G335,MATCH(H$316,РАСКЛАДУШКА!$K$330:$AR$330,0))</f>
        <v>8Б</v>
      </c>
      <c r="J335" s="27" t="str">
        <f>INDEX(РАСКЛАДУШКА!$K$372:$AR$406,G335,MATCH(H$316,РАСКЛАДУШКА!$K$371:$AR$371,0))</f>
        <v>Химия</v>
      </c>
      <c r="K335" s="29" t="e">
        <f>INDEX(РАСКЛАДУШКА!$J$412:$AO$446,G335,MATCH(H$316,РАСКЛАДУШКА!$J$411:$AO$411,0))</f>
        <v>#N/A</v>
      </c>
      <c r="M335" s="126">
        <v>13</v>
      </c>
      <c r="N335" s="37">
        <v>6</v>
      </c>
      <c r="O335" s="37" t="str">
        <f>INDEX(РАСКЛАДУШКА!$K$331:$AR$365,M335,MATCH(N$316,РАСКЛАДУШКА!$K$330:$AR$330,0))</f>
        <v>10А</v>
      </c>
      <c r="P335" s="27" t="str">
        <f>INDEX(РАСКЛАДУШКА!$K$372:$AR$406,M335,MATCH(N$316,РАСКЛАДУШКА!$K$371:$AR$371,0))</f>
        <v>Химия</v>
      </c>
      <c r="Q335" s="29" t="e">
        <f>INDEX(РАСКЛАДУШКА!$J$412:$AO$446,M335,MATCH(N$316,РАСКЛАДУШКА!$J$411:$AO$411,0))</f>
        <v>#N/A</v>
      </c>
      <c r="R335"/>
      <c r="T335"/>
      <c r="V335"/>
      <c r="Z335"/>
      <c r="AB335"/>
      <c r="AF335"/>
      <c r="AH335"/>
    </row>
    <row r="336" spans="1:34" x14ac:dyDescent="0.25">
      <c r="A336" s="126">
        <v>14</v>
      </c>
      <c r="B336" s="37">
        <v>7</v>
      </c>
      <c r="C336" s="37" t="str">
        <f>INDEX(РАСКЛАДУШКА!$K$331:$AR$365,A336,MATCH(Руч!B$316,РАСКЛАДУШКА!$K$330:$AR$330,0))</f>
        <v/>
      </c>
      <c r="D336" s="27" t="str">
        <f>INDEX(РАСКЛАДУШКА!$K$372:$AR$406,A336,MATCH(Руч!B$316,РАСКЛАДУШКА!$K$371:$AR$371,0))</f>
        <v/>
      </c>
      <c r="E336" s="29" t="e">
        <f>INDEX(РАСКЛАДУШКА!$J$412:$AO$446,A336,MATCH(Руч!B$316,РАСКЛАДУШКА!$J$411:$AO$411,0))</f>
        <v>#N/A</v>
      </c>
      <c r="F336" s="134"/>
      <c r="G336" s="126">
        <v>14</v>
      </c>
      <c r="H336" s="37">
        <v>7</v>
      </c>
      <c r="I336" s="37" t="str">
        <f>INDEX(РАСКЛАДУШКА!$K$331:$AR$365,G336,MATCH(H$316,РАСКЛАДУШКА!$K$330:$AR$330,0))</f>
        <v/>
      </c>
      <c r="J336" s="27" t="str">
        <f>INDEX(РАСКЛАДУШКА!$K$372:$AR$406,G336,MATCH(H$316,РАСКЛАДУШКА!$K$371:$AR$371,0))</f>
        <v/>
      </c>
      <c r="K336" s="29" t="e">
        <f>INDEX(РАСКЛАДУШКА!$J$412:$AO$446,G336,MATCH(H$316,РАСКЛАДУШКА!$J$411:$AO$411,0))</f>
        <v>#N/A</v>
      </c>
      <c r="L336" s="134"/>
      <c r="M336" s="126">
        <v>14</v>
      </c>
      <c r="N336" s="37">
        <v>7</v>
      </c>
      <c r="O336" s="37" t="str">
        <f>INDEX(РАСКЛАДУШКА!$K$331:$AR$365,M336,MATCH(N$316,РАСКЛАДУШКА!$K$330:$AR$330,0))</f>
        <v>9А</v>
      </c>
      <c r="P336" s="27" t="str">
        <f>INDEX(РАСКЛАДУШКА!$K$372:$AR$406,M336,MATCH(N$316,РАСКЛАДУШКА!$K$371:$AR$371,0))</f>
        <v>Химия</v>
      </c>
      <c r="Q336" s="29" t="e">
        <f>INDEX(РАСКЛАДУШКА!$J$412:$AO$446,M336,MATCH(N$316,РАСКЛАДУШКА!$J$411:$AO$411,0))</f>
        <v>#N/A</v>
      </c>
      <c r="R336"/>
      <c r="T336"/>
      <c r="V336"/>
      <c r="Z336"/>
      <c r="AB336"/>
      <c r="AF336"/>
      <c r="AH336"/>
    </row>
    <row r="337" spans="1:34" x14ac:dyDescent="0.25">
      <c r="A337" s="128"/>
      <c r="B337" s="2" t="s">
        <v>6</v>
      </c>
      <c r="C337" s="2"/>
      <c r="D337" s="2"/>
      <c r="E337" s="2"/>
      <c r="G337" s="128"/>
      <c r="H337" s="2" t="s">
        <v>6</v>
      </c>
      <c r="I337" s="2"/>
      <c r="J337" s="2"/>
      <c r="K337" s="2"/>
      <c r="M337" s="128"/>
      <c r="N337" s="2" t="s">
        <v>6</v>
      </c>
      <c r="O337" s="2"/>
      <c r="P337" s="2"/>
      <c r="Q337" s="2"/>
      <c r="R337"/>
      <c r="T337"/>
      <c r="V337"/>
      <c r="Z337"/>
      <c r="AB337"/>
      <c r="AF337"/>
      <c r="AH337"/>
    </row>
    <row r="338" spans="1:34" x14ac:dyDescent="0.25">
      <c r="A338" s="126">
        <v>15</v>
      </c>
      <c r="B338" s="37">
        <v>1</v>
      </c>
      <c r="C338" s="37" t="str">
        <f>INDEX(РАСКЛАДУШКА!$K$331:$AR$365,A338,MATCH(Руч!B$316,РАСКЛАДУШКА!$K$330:$AR$330,0))</f>
        <v>7Б</v>
      </c>
      <c r="D338" s="27" t="str">
        <f>INDEX(РАСКЛАДУШКА!$K$372:$AR$406,A338,MATCH(Руч!B$316,РАСКЛАДУШКА!$K$371:$AR$371,0))</f>
        <v>Биология</v>
      </c>
      <c r="E338" s="29" t="e">
        <f>INDEX(РАСКЛАДУШКА!$J$412:$AO$446,A338,MATCH(Руч!B$316,РАСКЛАДУШКА!$J$411:$AO$411,0))</f>
        <v>#N/A</v>
      </c>
      <c r="G338" s="126">
        <v>15</v>
      </c>
      <c r="H338" s="37">
        <v>1</v>
      </c>
      <c r="I338" s="37" t="str">
        <f>INDEX(РАСКЛАДУШКА!$K$331:$AR$365,G338,MATCH(H$316,РАСКЛАДУШКА!$K$330:$AR$330,0))</f>
        <v>8Б</v>
      </c>
      <c r="J338" s="27" t="str">
        <f>INDEX(РАСКЛАДУШКА!$K$372:$AR$406,G338,MATCH(H$316,РАСКЛАДУШКА!$K$371:$AR$371,0))</f>
        <v>Биология</v>
      </c>
      <c r="K338" s="29" t="e">
        <f>INDEX(РАСКЛАДУШКА!$J$412:$AO$446,G338,MATCH(H$316,РАСКЛАДУШКА!$J$411:$AO$411,0))</f>
        <v>#N/A</v>
      </c>
      <c r="M338" s="126">
        <v>15</v>
      </c>
      <c r="N338" s="37">
        <v>1</v>
      </c>
      <c r="O338" s="37" t="str">
        <f>INDEX(РАСКЛАДУШКА!$K$331:$AR$365,M338,MATCH(N$316,РАСКЛАДУШКА!$K$330:$AR$330,0))</f>
        <v/>
      </c>
      <c r="P338" s="27" t="str">
        <f>INDEX(РАСКЛАДУШКА!$K$372:$AR$406,M338,MATCH(N$316,РАСКЛАДУШКА!$K$371:$AR$371,0))</f>
        <v/>
      </c>
      <c r="Q338" s="29" t="e">
        <f>INDEX(РАСКЛАДУШКА!$J$412:$AO$446,M338,MATCH(N$316,РАСКЛАДУШКА!$J$411:$AO$411,0))</f>
        <v>#N/A</v>
      </c>
      <c r="R338"/>
      <c r="T338"/>
      <c r="V338"/>
      <c r="Z338"/>
      <c r="AB338"/>
      <c r="AF338"/>
      <c r="AH338"/>
    </row>
    <row r="339" spans="1:34" x14ac:dyDescent="0.25">
      <c r="A339" s="126">
        <v>16</v>
      </c>
      <c r="B339" s="37">
        <v>2</v>
      </c>
      <c r="C339" s="37" t="str">
        <f>INDEX(РАСКЛАДУШКА!$K$331:$AR$365,A339,MATCH(Руч!B$316,РАСКЛАДУШКА!$K$330:$AR$330,0))</f>
        <v/>
      </c>
      <c r="D339" s="27" t="str">
        <f>INDEX(РАСКЛАДУШКА!$K$372:$AR$406,A339,MATCH(Руч!B$316,РАСКЛАДУШКА!$K$371:$AR$371,0))</f>
        <v/>
      </c>
      <c r="E339" s="29" t="e">
        <f>INDEX(РАСКЛАДУШКА!$J$412:$AO$446,A339,MATCH(Руч!B$316,РАСКЛАДУШКА!$J$411:$AO$411,0))</f>
        <v>#N/A</v>
      </c>
      <c r="G339" s="126">
        <v>16</v>
      </c>
      <c r="H339" s="37">
        <v>2</v>
      </c>
      <c r="I339" s="37" t="str">
        <f>INDEX(РАСКЛАДУШКА!$K$331:$AR$365,G339,MATCH(H$316,РАСКЛАДУШКА!$K$330:$AR$330,0))</f>
        <v>8Б</v>
      </c>
      <c r="J339" s="27" t="str">
        <f>INDEX(РАСКЛАДУШКА!$K$372:$AR$406,G339,MATCH(H$316,РАСКЛАДУШКА!$K$371:$AR$371,0))</f>
        <v>Химия</v>
      </c>
      <c r="K339" s="29" t="e">
        <f>INDEX(РАСКЛАДУШКА!$J$412:$AO$446,G339,MATCH(H$316,РАСКЛАДУШКА!$J$411:$AO$411,0))</f>
        <v>#N/A</v>
      </c>
      <c r="M339" s="126">
        <v>16</v>
      </c>
      <c r="N339" s="37">
        <v>2</v>
      </c>
      <c r="O339" s="37" t="str">
        <f>INDEX(РАСКЛАДУШКА!$K$331:$AR$365,M339,MATCH(N$316,РАСКЛАДУШКА!$K$330:$AR$330,0))</f>
        <v>9А</v>
      </c>
      <c r="P339" s="27" t="str">
        <f>INDEX(РАСКЛАДУШКА!$K$372:$AR$406,M339,MATCH(N$316,РАСКЛАДУШКА!$K$371:$AR$371,0))</f>
        <v>Химия</v>
      </c>
      <c r="Q339" s="29" t="e">
        <f>INDEX(РАСКЛАДУШКА!$J$412:$AO$446,M339,MATCH(N$316,РАСКЛАДУШКА!$J$411:$AO$411,0))</f>
        <v>#N/A</v>
      </c>
      <c r="R339"/>
      <c r="T339"/>
      <c r="V339"/>
      <c r="Z339"/>
      <c r="AB339"/>
      <c r="AF339"/>
      <c r="AH339"/>
    </row>
    <row r="340" spans="1:34" x14ac:dyDescent="0.25">
      <c r="A340" s="126">
        <v>17</v>
      </c>
      <c r="B340" s="37">
        <v>3</v>
      </c>
      <c r="C340" s="37" t="str">
        <f>INDEX(РАСКЛАДУШКА!$K$331:$AR$365,A340,MATCH(Руч!B$316,РАСКЛАДУШКА!$K$330:$AR$330,0))</f>
        <v>10Б</v>
      </c>
      <c r="D340" s="27" t="str">
        <f>INDEX(РАСКЛАДУШКА!$K$372:$AR$406,A340,MATCH(Руч!B$316,РАСКЛАДУШКА!$K$371:$AR$371,0))</f>
        <v>Биология</v>
      </c>
      <c r="E340" s="29" t="e">
        <f>INDEX(РАСКЛАДУШКА!$J$412:$AO$446,A340,MATCH(Руч!B$316,РАСКЛАДУШКА!$J$411:$AO$411,0))</f>
        <v>#N/A</v>
      </c>
      <c r="G340" s="126">
        <v>17</v>
      </c>
      <c r="H340" s="37">
        <v>3</v>
      </c>
      <c r="I340" s="37" t="str">
        <f>INDEX(РАСКЛАДУШКА!$K$331:$AR$365,G340,MATCH(H$316,РАСКЛАДУШКА!$K$330:$AR$330,0))</f>
        <v/>
      </c>
      <c r="J340" s="27" t="str">
        <f>INDEX(РАСКЛАДУШКА!$K$372:$AR$406,G340,MATCH(H$316,РАСКЛАДУШКА!$K$371:$AR$371,0))</f>
        <v/>
      </c>
      <c r="K340" s="29" t="e">
        <f>INDEX(РАСКЛАДУШКА!$J$412:$AO$446,G340,MATCH(H$316,РАСКЛАДУШКА!$J$411:$AO$411,0))</f>
        <v>#N/A</v>
      </c>
      <c r="M340" s="126">
        <v>17</v>
      </c>
      <c r="N340" s="37">
        <v>3</v>
      </c>
      <c r="O340" s="37" t="str">
        <f>INDEX(РАСКЛАДУШКА!$K$331:$AR$365,M340,MATCH(N$316,РАСКЛАДУШКА!$K$330:$AR$330,0))</f>
        <v>7А</v>
      </c>
      <c r="P340" s="27" t="str">
        <f>INDEX(РАСКЛАДУШКА!$K$372:$AR$406,M340,MATCH(N$316,РАСКЛАДУШКА!$K$371:$AR$371,0))</f>
        <v>Химия</v>
      </c>
      <c r="Q340" s="29" t="e">
        <f>INDEX(РАСКЛАДУШКА!$J$412:$AO$446,M340,MATCH(N$316,РАСКЛАДУШКА!$J$411:$AO$411,0))</f>
        <v>#N/A</v>
      </c>
      <c r="R340"/>
      <c r="T340"/>
      <c r="V340"/>
      <c r="Z340"/>
      <c r="AB340"/>
      <c r="AF340"/>
      <c r="AH340"/>
    </row>
    <row r="341" spans="1:34" x14ac:dyDescent="0.25">
      <c r="A341" s="126">
        <v>18</v>
      </c>
      <c r="B341" s="37">
        <v>4</v>
      </c>
      <c r="C341" s="37" t="str">
        <f>INDEX(РАСКЛАДУШКА!$K$331:$AR$365,A341,MATCH(Руч!B$316,РАСКЛАДУШКА!$K$330:$AR$330,0))</f>
        <v>11А</v>
      </c>
      <c r="D341" s="27" t="str">
        <f>INDEX(РАСКЛАДУШКА!$K$372:$AR$406,A341,MATCH(Руч!B$316,РАСКЛАДУШКА!$K$371:$AR$371,0))</f>
        <v>Биология</v>
      </c>
      <c r="E341" s="29" t="e">
        <f>INDEX(РАСКЛАДУШКА!$J$412:$AO$446,A341,MATCH(Руч!B$316,РАСКЛАДУШКА!$J$411:$AO$411,0))</f>
        <v>#N/A</v>
      </c>
      <c r="G341" s="126">
        <v>18</v>
      </c>
      <c r="H341" s="37">
        <v>4</v>
      </c>
      <c r="I341" s="37" t="str">
        <f>INDEX(РАСКЛАДУШКА!$K$331:$AR$365,G341,MATCH(H$316,РАСКЛАДУШКА!$K$330:$AR$330,0))</f>
        <v/>
      </c>
      <c r="J341" s="27" t="str">
        <f>INDEX(РАСКЛАДУШКА!$K$372:$AR$406,G341,MATCH(H$316,РАСКЛАДУШКА!$K$371:$AR$371,0))</f>
        <v/>
      </c>
      <c r="K341" s="29" t="e">
        <f>INDEX(РАСКЛАДУШКА!$J$412:$AO$446,G341,MATCH(H$316,РАСКЛАДУШКА!$J$411:$AO$411,0))</f>
        <v>#N/A</v>
      </c>
      <c r="M341" s="126">
        <v>18</v>
      </c>
      <c r="N341" s="37">
        <v>4</v>
      </c>
      <c r="O341" s="37" t="str">
        <f>INDEX(РАСКЛАДУШКА!$K$331:$AR$365,M341,MATCH(N$316,РАСКЛАДУШКА!$K$330:$AR$330,0))</f>
        <v>11А</v>
      </c>
      <c r="P341" s="27" t="str">
        <f>INDEX(РАСКЛАДУШКА!$K$372:$AR$406,M341,MATCH(N$316,РАСКЛАДУШКА!$K$371:$AR$371,0))</f>
        <v>Химия</v>
      </c>
      <c r="Q341" s="29" t="e">
        <f>INDEX(РАСКЛАДУШКА!$J$412:$AO$446,M341,MATCH(N$316,РАСКЛАДУШКА!$J$411:$AO$411,0))</f>
        <v>#N/A</v>
      </c>
      <c r="R341"/>
      <c r="T341"/>
      <c r="V341"/>
      <c r="Z341"/>
      <c r="AB341"/>
      <c r="AF341"/>
      <c r="AH341"/>
    </row>
    <row r="342" spans="1:34" x14ac:dyDescent="0.25">
      <c r="A342" s="126">
        <v>19</v>
      </c>
      <c r="B342" s="37">
        <v>5</v>
      </c>
      <c r="C342" s="37" t="str">
        <f>INDEX(РАСКЛАДУШКА!$K$331:$AR$365,A342,MATCH(Руч!B$316,РАСКЛАДУШКА!$K$330:$AR$330,0))</f>
        <v>7В</v>
      </c>
      <c r="D342" s="27" t="str">
        <f>INDEX(РАСКЛАДУШКА!$K$372:$AR$406,A342,MATCH(Руч!B$316,РАСКЛАДУШКА!$K$371:$AR$371,0))</f>
        <v>Биология</v>
      </c>
      <c r="E342" s="29" t="e">
        <f>INDEX(РАСКЛАДУШКА!$J$412:$AO$446,A342,MATCH(Руч!B$316,РАСКЛАДУШКА!$J$411:$AO$411,0))</f>
        <v>#N/A</v>
      </c>
      <c r="G342" s="126">
        <v>19</v>
      </c>
      <c r="H342" s="37">
        <v>5</v>
      </c>
      <c r="I342" s="37" t="str">
        <f>INDEX(РАСКЛАДУШКА!$K$331:$AR$365,G342,MATCH(H$316,РАСКЛАДУШКА!$K$330:$AR$330,0))</f>
        <v/>
      </c>
      <c r="J342" s="27" t="str">
        <f>INDEX(РАСКЛАДУШКА!$K$372:$AR$406,G342,MATCH(H$316,РАСКЛАДУШКА!$K$371:$AR$371,0))</f>
        <v/>
      </c>
      <c r="K342" s="29" t="e">
        <f>INDEX(РАСКЛАДУШКА!$J$412:$AO$446,G342,MATCH(H$316,РАСКЛАДУШКА!$J$411:$AO$411,0))</f>
        <v>#N/A</v>
      </c>
      <c r="M342" s="126">
        <v>19</v>
      </c>
      <c r="N342" s="37">
        <v>5</v>
      </c>
      <c r="O342" s="37" t="str">
        <f>INDEX(РАСКЛАДУШКА!$K$331:$AR$365,M342,MATCH(N$316,РАСКЛАДУШКА!$K$330:$AR$330,0))</f>
        <v>8А</v>
      </c>
      <c r="P342" s="27" t="str">
        <f>INDEX(РАСКЛАДУШКА!$K$372:$AR$406,M342,MATCH(N$316,РАСКЛАДУШКА!$K$371:$AR$371,0))</f>
        <v>Химия</v>
      </c>
      <c r="Q342" s="29" t="e">
        <f>INDEX(РАСКЛАДУШКА!$J$412:$AO$446,M342,MATCH(N$316,РАСКЛАДУШКА!$J$411:$AO$411,0))</f>
        <v>#N/A</v>
      </c>
      <c r="R342"/>
      <c r="T342"/>
      <c r="V342"/>
      <c r="Z342"/>
      <c r="AB342"/>
      <c r="AF342"/>
      <c r="AH342"/>
    </row>
    <row r="343" spans="1:34" x14ac:dyDescent="0.25">
      <c r="A343" s="126">
        <v>20</v>
      </c>
      <c r="B343" s="37">
        <v>6</v>
      </c>
      <c r="C343" s="37" t="str">
        <f>INDEX(РАСКЛАДУШКА!$K$331:$AR$365,A343,MATCH(Руч!B$316,РАСКЛАДУШКА!$K$330:$AR$330,0))</f>
        <v>10А</v>
      </c>
      <c r="D343" s="27" t="str">
        <f>INDEX(РАСКЛАДУШКА!$K$372:$AR$406,A343,MATCH(Руч!B$316,РАСКЛАДУШКА!$K$371:$AR$371,0))</f>
        <v>Биология</v>
      </c>
      <c r="E343" s="29" t="e">
        <f>INDEX(РАСКЛАДУШКА!$J$412:$AO$446,A343,MATCH(Руч!B$316,РАСКЛАДУШКА!$J$411:$AO$411,0))</f>
        <v>#N/A</v>
      </c>
      <c r="G343" s="126">
        <v>20</v>
      </c>
      <c r="H343" s="37">
        <v>6</v>
      </c>
      <c r="I343" s="37" t="str">
        <f>INDEX(РАСКЛАДУШКА!$K$331:$AR$365,G343,MATCH(H$316,РАСКЛАДУШКА!$K$330:$AR$330,0))</f>
        <v>8В</v>
      </c>
      <c r="J343" s="27" t="str">
        <f>INDEX(РАСКЛАДУШКА!$K$372:$AR$406,G343,MATCH(H$316,РАСКЛАДУШКА!$K$371:$AR$371,0))</f>
        <v>Биология</v>
      </c>
      <c r="K343" s="29" t="e">
        <f>INDEX(РАСКЛАДУШКА!$J$412:$AO$446,G343,MATCH(H$316,РАСКЛАДУШКА!$J$411:$AO$411,0))</f>
        <v>#N/A</v>
      </c>
      <c r="M343" s="126">
        <v>20</v>
      </c>
      <c r="N343" s="37">
        <v>6</v>
      </c>
      <c r="O343" s="37" t="str">
        <f>INDEX(РАСКЛАДУШКА!$K$331:$AR$365,M343,MATCH(N$316,РАСКЛАДУШКА!$K$330:$AR$330,0))</f>
        <v/>
      </c>
      <c r="P343" s="27" t="str">
        <f>INDEX(РАСКЛАДУШКА!$K$372:$AR$406,M343,MATCH(N$316,РАСКЛАДУШКА!$K$371:$AR$371,0))</f>
        <v/>
      </c>
      <c r="Q343" s="29" t="e">
        <f>INDEX(РАСКЛАДУШКА!$J$412:$AO$446,M343,MATCH(N$316,РАСКЛАДУШКА!$J$411:$AO$411,0))</f>
        <v>#N/A</v>
      </c>
      <c r="R343"/>
      <c r="T343"/>
      <c r="V343"/>
      <c r="Z343"/>
      <c r="AB343"/>
      <c r="AF343"/>
      <c r="AH343"/>
    </row>
    <row r="344" spans="1:34" x14ac:dyDescent="0.25">
      <c r="A344" s="126">
        <v>21</v>
      </c>
      <c r="B344" s="37">
        <v>7</v>
      </c>
      <c r="C344" s="37" t="str">
        <f>INDEX(РАСКЛАДУШКА!$K$331:$AR$365,A344,MATCH(Руч!B$316,РАСКЛАДУШКА!$K$330:$AR$330,0))</f>
        <v/>
      </c>
      <c r="D344" s="27" t="str">
        <f>INDEX(РАСКЛАДУШКА!$K$372:$AR$406,A344,MATCH(Руч!B$316,РАСКЛАДУШКА!$K$371:$AR$371,0))</f>
        <v/>
      </c>
      <c r="E344" s="29" t="e">
        <f>INDEX(РАСКЛАДУШКА!$J$412:$AO$446,A344,MATCH(Руч!B$316,РАСКЛАДУШКА!$J$411:$AO$411,0))</f>
        <v>#N/A</v>
      </c>
      <c r="F344" s="134"/>
      <c r="G344" s="126">
        <v>21</v>
      </c>
      <c r="H344" s="37">
        <v>7</v>
      </c>
      <c r="I344" s="37" t="str">
        <f>INDEX(РАСКЛАДУШКА!$K$331:$AR$365,G344,MATCH(H$316,РАСКЛАДУШКА!$K$330:$AR$330,0))</f>
        <v/>
      </c>
      <c r="J344" s="27" t="str">
        <f>INDEX(РАСКЛАДУШКА!$K$372:$AR$406,G344,MATCH(H$316,РАСКЛАДУШКА!$K$371:$AR$371,0))</f>
        <v/>
      </c>
      <c r="K344" s="29" t="e">
        <f>INDEX(РАСКЛАДУШКА!$J$412:$AO$446,G344,MATCH(H$316,РАСКЛАДУШКА!$J$411:$AO$411,0))</f>
        <v>#N/A</v>
      </c>
      <c r="L344" s="134"/>
      <c r="M344" s="126">
        <v>21</v>
      </c>
      <c r="N344" s="37">
        <v>7</v>
      </c>
      <c r="O344" s="37" t="str">
        <f>INDEX(РАСКЛАДУШКА!$K$331:$AR$365,M344,MATCH(N$316,РАСКЛАДУШКА!$K$330:$AR$330,0))</f>
        <v/>
      </c>
      <c r="P344" s="27" t="str">
        <f>INDEX(РАСКЛАДУШКА!$K$372:$AR$406,M344,MATCH(N$316,РАСКЛАДУШКА!$K$371:$AR$371,0))</f>
        <v/>
      </c>
      <c r="Q344" s="29" t="e">
        <f>INDEX(РАСКЛАДУШКА!$J$412:$AO$446,M344,MATCH(N$316,РАСКЛАДУШКА!$J$411:$AO$411,0))</f>
        <v>#N/A</v>
      </c>
      <c r="R344"/>
      <c r="T344"/>
      <c r="V344"/>
      <c r="Z344"/>
      <c r="AB344"/>
      <c r="AF344"/>
      <c r="AH344"/>
    </row>
    <row r="345" spans="1:34" x14ac:dyDescent="0.25">
      <c r="A345" s="128"/>
      <c r="B345" s="2" t="s">
        <v>7</v>
      </c>
      <c r="C345" s="2"/>
      <c r="D345" s="2"/>
      <c r="E345" s="2"/>
      <c r="G345" s="128"/>
      <c r="H345" s="2" t="s">
        <v>7</v>
      </c>
      <c r="I345" s="2"/>
      <c r="J345" s="2"/>
      <c r="K345" s="2"/>
      <c r="M345" s="128"/>
      <c r="N345" s="2" t="s">
        <v>7</v>
      </c>
      <c r="O345" s="2"/>
      <c r="P345" s="2"/>
      <c r="Q345" s="2"/>
      <c r="R345"/>
      <c r="T345"/>
      <c r="V345"/>
      <c r="Z345"/>
      <c r="AB345"/>
      <c r="AF345"/>
      <c r="AH345"/>
    </row>
    <row r="346" spans="1:34" x14ac:dyDescent="0.25">
      <c r="A346" s="126">
        <v>22</v>
      </c>
      <c r="B346" s="37">
        <v>1</v>
      </c>
      <c r="C346" s="37" t="str">
        <f>INDEX(РАСКЛАДУШКА!$K$331:$AR$365,A346,MATCH(Руч!B$316,РАСКЛАДУШКА!$K$330:$AR$330,0))</f>
        <v>10А</v>
      </c>
      <c r="D346" s="27" t="str">
        <f>INDEX(РАСКЛАДУШКА!$K$372:$AR$406,A346,MATCH(Руч!B$316,РАСКЛАДУШКА!$K$371:$AR$371,0))</f>
        <v>Биология</v>
      </c>
      <c r="E346" s="29" t="e">
        <f>INDEX(РАСКЛАДУШКА!$J$412:$AO$446,A346,MATCH(Руч!B$316,РАСКЛАДУШКА!$J$411:$AO$411,0))</f>
        <v>#N/A</v>
      </c>
      <c r="G346" s="126">
        <v>22</v>
      </c>
      <c r="H346" s="37">
        <v>1</v>
      </c>
      <c r="I346" s="37" t="str">
        <f>INDEX(РАСКЛАДУШКА!$K$331:$AR$365,G346,MATCH(H$316,РАСКЛАДУШКА!$K$330:$AR$330,0))</f>
        <v>9А</v>
      </c>
      <c r="J346" s="27" t="str">
        <f>INDEX(РАСКЛАДУШКА!$K$372:$AR$406,G346,MATCH(H$316,РАСКЛАДУШКА!$K$371:$AR$371,0))</f>
        <v>Биология</v>
      </c>
      <c r="K346" s="29" t="e">
        <f>INDEX(РАСКЛАДУШКА!$J$412:$AO$446,G346,MATCH(H$316,РАСКЛАДУШКА!$J$411:$AO$411,0))</f>
        <v>#N/A</v>
      </c>
      <c r="M346" s="126">
        <v>22</v>
      </c>
      <c r="N346" s="37">
        <v>1</v>
      </c>
      <c r="O346" s="37" t="str">
        <f>INDEX(РАСКЛАДУШКА!$K$331:$AR$365,M346,MATCH(N$316,РАСКЛАДУШКА!$K$330:$AR$330,0))</f>
        <v>10А</v>
      </c>
      <c r="P346" s="27" t="str">
        <f>INDEX(РАСКЛАДУШКА!$K$372:$AR$406,M346,MATCH(N$316,РАСКЛАДУШКА!$K$371:$AR$371,0))</f>
        <v>Химия</v>
      </c>
      <c r="Q346" s="29" t="e">
        <f>INDEX(РАСКЛАДУШКА!$J$412:$AO$446,M346,MATCH(N$316,РАСКЛАДУШКА!$J$411:$AO$411,0))</f>
        <v>#N/A</v>
      </c>
      <c r="R346"/>
      <c r="T346"/>
      <c r="V346"/>
      <c r="Z346"/>
      <c r="AB346"/>
      <c r="AF346"/>
      <c r="AH346"/>
    </row>
    <row r="347" spans="1:34" x14ac:dyDescent="0.25">
      <c r="A347" s="126">
        <v>23</v>
      </c>
      <c r="B347" s="37">
        <v>2</v>
      </c>
      <c r="C347" s="37" t="str">
        <f>INDEX(РАСКЛАДУШКА!$K$331:$AR$365,A347,MATCH(Руч!B$316,РАСКЛАДУШКА!$K$330:$AR$330,0))</f>
        <v>10А</v>
      </c>
      <c r="D347" s="27" t="str">
        <f>INDEX(РАСКЛАДУШКА!$K$372:$AR$406,A347,MATCH(Руч!B$316,РАСКЛАДУШКА!$K$371:$AR$371,0))</f>
        <v>Биология</v>
      </c>
      <c r="E347" s="29" t="e">
        <f>INDEX(РАСКЛАДУШКА!$J$412:$AO$446,A347,MATCH(Руч!B$316,РАСКЛАДУШКА!$J$411:$AO$411,0))</f>
        <v>#N/A</v>
      </c>
      <c r="G347" s="126">
        <v>23</v>
      </c>
      <c r="H347" s="37">
        <v>2</v>
      </c>
      <c r="I347" s="37" t="str">
        <f>INDEX(РАСКЛАДУШКА!$K$331:$AR$365,G347,MATCH(H$316,РАСКЛАДУШКА!$K$330:$AR$330,0))</f>
        <v>8В</v>
      </c>
      <c r="J347" s="27" t="str">
        <f>INDEX(РАСКЛАДУШКА!$K$372:$AR$406,G347,MATCH(H$316,РАСКЛАДУШКА!$K$371:$AR$371,0))</f>
        <v>Биология</v>
      </c>
      <c r="K347" s="29" t="e">
        <f>INDEX(РАСКЛАДУШКА!$J$412:$AO$446,G347,MATCH(H$316,РАСКЛАДУШКА!$J$411:$AO$411,0))</f>
        <v>#N/A</v>
      </c>
      <c r="M347" s="126">
        <v>23</v>
      </c>
      <c r="N347" s="37">
        <v>2</v>
      </c>
      <c r="O347" s="37" t="str">
        <f>INDEX(РАСКЛАДУШКА!$K$331:$AR$365,M347,MATCH(N$316,РАСКЛАДУШКА!$K$330:$AR$330,0))</f>
        <v>10А</v>
      </c>
      <c r="P347" s="27" t="str">
        <f>INDEX(РАСКЛАДУШКА!$K$372:$AR$406,M347,MATCH(N$316,РАСКЛАДУШКА!$K$371:$AR$371,0))</f>
        <v>Химия</v>
      </c>
      <c r="Q347" s="29" t="e">
        <f>INDEX(РАСКЛАДУШКА!$J$412:$AO$446,M347,MATCH(N$316,РАСКЛАДУШКА!$J$411:$AO$411,0))</f>
        <v>#N/A</v>
      </c>
      <c r="R347"/>
      <c r="T347"/>
      <c r="V347"/>
      <c r="Z347"/>
      <c r="AB347"/>
      <c r="AF347"/>
      <c r="AH347"/>
    </row>
    <row r="348" spans="1:34" x14ac:dyDescent="0.25">
      <c r="A348" s="126">
        <v>24</v>
      </c>
      <c r="B348" s="37">
        <v>3</v>
      </c>
      <c r="C348" s="37" t="str">
        <f>INDEX(РАСКЛАДУШКА!$K$331:$AR$365,A348,MATCH(Руч!B$316,РАСКЛАДУШКА!$K$330:$AR$330,0))</f>
        <v>8А</v>
      </c>
      <c r="D348" s="27" t="str">
        <f>INDEX(РАСКЛАДУШКА!$K$372:$AR$406,A348,MATCH(Руч!B$316,РАСКЛАДУШКА!$K$371:$AR$371,0))</f>
        <v>Биология</v>
      </c>
      <c r="E348" s="29" t="e">
        <f>INDEX(РАСКЛАДУШКА!$J$412:$AO$446,A348,MATCH(Руч!B$316,РАСКЛАДУШКА!$J$411:$AO$411,0))</f>
        <v>#N/A</v>
      </c>
      <c r="G348" s="126">
        <v>24</v>
      </c>
      <c r="H348" s="37">
        <v>3</v>
      </c>
      <c r="I348" s="37" t="str">
        <f>INDEX(РАСКЛАДУШКА!$K$331:$AR$365,G348,MATCH(H$316,РАСКЛАДУШКА!$K$330:$AR$330,0))</f>
        <v/>
      </c>
      <c r="J348" s="27" t="str">
        <f>INDEX(РАСКЛАДУШКА!$K$372:$AR$406,G348,MATCH(H$316,РАСКЛАДУШКА!$K$371:$AR$371,0))</f>
        <v/>
      </c>
      <c r="K348" s="29" t="e">
        <f>INDEX(РАСКЛАДУШКА!$J$412:$AO$446,G348,MATCH(H$316,РАСКЛАДУШКА!$J$411:$AO$411,0))</f>
        <v>#N/A</v>
      </c>
      <c r="M348" s="126">
        <v>24</v>
      </c>
      <c r="N348" s="37">
        <v>3</v>
      </c>
      <c r="O348" s="37" t="str">
        <f>INDEX(РАСКЛАДУШКА!$K$331:$AR$365,M348,MATCH(N$316,РАСКЛАДУШКА!$K$330:$AR$330,0))</f>
        <v>10Б</v>
      </c>
      <c r="P348" s="27" t="str">
        <f>INDEX(РАСКЛАДУШКА!$K$372:$AR$406,M348,MATCH(N$316,РАСКЛАДУШКА!$K$371:$AR$371,0))</f>
        <v>Химия</v>
      </c>
      <c r="Q348" s="29" t="e">
        <f>INDEX(РАСКЛАДУШКА!$J$412:$AO$446,M348,MATCH(N$316,РАСКЛАДУШКА!$J$411:$AO$411,0))</f>
        <v>#N/A</v>
      </c>
      <c r="R348"/>
      <c r="T348"/>
      <c r="V348"/>
      <c r="Z348"/>
      <c r="AB348"/>
      <c r="AF348"/>
      <c r="AH348"/>
    </row>
    <row r="349" spans="1:34" x14ac:dyDescent="0.25">
      <c r="A349" s="126">
        <v>25</v>
      </c>
      <c r="B349" s="37">
        <v>4</v>
      </c>
      <c r="C349" s="37" t="str">
        <f>INDEX(РАСКЛАДУШКА!$K$331:$AR$365,A349,MATCH(Руч!B$316,РАСКЛАДУШКА!$K$330:$AR$330,0))</f>
        <v>11А</v>
      </c>
      <c r="D349" s="27" t="str">
        <f>INDEX(РАСКЛАДУШКА!$K$372:$AR$406,A349,MATCH(Руч!B$316,РАСКЛАДУШКА!$K$371:$AR$371,0))</f>
        <v>Биология</v>
      </c>
      <c r="E349" s="29" t="e">
        <f>INDEX(РАСКЛАДУШКА!$J$412:$AO$446,A349,MATCH(Руч!B$316,РАСКЛАДУШКА!$J$411:$AO$411,0))</f>
        <v>#N/A</v>
      </c>
      <c r="G349" s="126">
        <v>25</v>
      </c>
      <c r="H349" s="37">
        <v>4</v>
      </c>
      <c r="I349" s="37" t="str">
        <f>INDEX(РАСКЛАДУШКА!$K$331:$AR$365,G349,MATCH(H$316,РАСКЛАДУШКА!$K$330:$AR$330,0))</f>
        <v>8Б</v>
      </c>
      <c r="J349" s="27" t="str">
        <f>INDEX(РАСКЛАДУШКА!$K$372:$AR$406,G349,MATCH(H$316,РАСКЛАДУШКА!$K$371:$AR$371,0))</f>
        <v>Биология</v>
      </c>
      <c r="K349" s="29" t="e">
        <f>INDEX(РАСКЛАДУШКА!$J$412:$AO$446,G349,MATCH(H$316,РАСКЛАДУШКА!$J$411:$AO$411,0))</f>
        <v>#N/A</v>
      </c>
      <c r="M349" s="126">
        <v>25</v>
      </c>
      <c r="N349" s="37">
        <v>4</v>
      </c>
      <c r="O349" s="37" t="str">
        <f>INDEX(РАСКЛАДУШКА!$K$331:$AR$365,M349,MATCH(N$316,РАСКЛАДУШКА!$K$330:$AR$330,0))</f>
        <v>11А</v>
      </c>
      <c r="P349" s="27" t="str">
        <f>INDEX(РАСКЛАДУШКА!$K$372:$AR$406,M349,MATCH(N$316,РАСКЛАДУШКА!$K$371:$AR$371,0))</f>
        <v>Химия</v>
      </c>
      <c r="Q349" s="29" t="e">
        <f>INDEX(РАСКЛАДУШКА!$J$412:$AO$446,M349,MATCH(N$316,РАСКЛАДУШКА!$J$411:$AO$411,0))</f>
        <v>#N/A</v>
      </c>
      <c r="R349"/>
      <c r="T349"/>
      <c r="V349"/>
      <c r="Z349"/>
      <c r="AB349"/>
      <c r="AF349"/>
      <c r="AH349"/>
    </row>
    <row r="350" spans="1:34" x14ac:dyDescent="0.25">
      <c r="A350" s="126">
        <v>26</v>
      </c>
      <c r="B350" s="37">
        <v>5</v>
      </c>
      <c r="C350" s="37" t="str">
        <f>INDEX(РАСКЛАДУШКА!$K$331:$AR$365,A350,MATCH(Руч!B$316,РАСКЛАДУШКА!$K$330:$AR$330,0))</f>
        <v>10А</v>
      </c>
      <c r="D350" s="27" t="str">
        <f>INDEX(РАСКЛАДУШКА!$K$372:$AR$406,A350,MATCH(Руч!B$316,РАСКЛАДУШКА!$K$371:$AR$371,0))</f>
        <v>Биология</v>
      </c>
      <c r="E350" s="29" t="e">
        <f>INDEX(РАСКЛАДУШКА!$J$412:$AO$446,A350,MATCH(Руч!B$316,РАСКЛАДУШКА!$J$411:$AO$411,0))</f>
        <v>#N/A</v>
      </c>
      <c r="G350" s="126">
        <v>26</v>
      </c>
      <c r="H350" s="37">
        <v>5</v>
      </c>
      <c r="I350" s="37" t="str">
        <f>INDEX(РАСКЛАДУШКА!$K$331:$AR$365,G350,MATCH(H$316,РАСКЛАДУШКА!$K$330:$AR$330,0))</f>
        <v>9Б</v>
      </c>
      <c r="J350" s="27" t="str">
        <f>INDEX(РАСКЛАДУШКА!$K$372:$AR$406,G350,MATCH(H$316,РАСКЛАДУШКА!$K$371:$AR$371,0))</f>
        <v>Биология</v>
      </c>
      <c r="K350" s="29" t="e">
        <f>INDEX(РАСКЛАДУШКА!$J$412:$AO$446,G350,MATCH(H$316,РАСКЛАДУШКА!$J$411:$AO$411,0))</f>
        <v>#N/A</v>
      </c>
      <c r="M350" s="126">
        <v>26</v>
      </c>
      <c r="N350" s="37">
        <v>5</v>
      </c>
      <c r="O350" s="37" t="str">
        <f>INDEX(РАСКЛАДУШКА!$K$331:$AR$365,M350,MATCH(N$316,РАСКЛАДУШКА!$K$330:$AR$330,0))</f>
        <v>8В</v>
      </c>
      <c r="P350" s="27" t="str">
        <f>INDEX(РАСКЛАДУШКА!$K$372:$AR$406,M350,MATCH(N$316,РАСКЛАДУШКА!$K$371:$AR$371,0))</f>
        <v>Химия</v>
      </c>
      <c r="Q350" s="29" t="e">
        <f>INDEX(РАСКЛАДУШКА!$J$412:$AO$446,M350,MATCH(N$316,РАСКЛАДУШКА!$J$411:$AO$411,0))</f>
        <v>#N/A</v>
      </c>
      <c r="R350"/>
      <c r="T350"/>
      <c r="V350"/>
      <c r="Z350"/>
      <c r="AB350"/>
      <c r="AF350"/>
      <c r="AH350"/>
    </row>
    <row r="351" spans="1:34" x14ac:dyDescent="0.25">
      <c r="A351" s="126">
        <v>27</v>
      </c>
      <c r="B351" s="37">
        <v>6</v>
      </c>
      <c r="C351" s="37" t="str">
        <f>INDEX(РАСКЛАДУШКА!$K$331:$AR$365,A351,MATCH(Руч!B$316,РАСКЛАДУШКА!$K$330:$AR$330,0))</f>
        <v>11А</v>
      </c>
      <c r="D351" s="27" t="str">
        <f>INDEX(РАСКЛАДУШКА!$K$372:$AR$406,A351,MATCH(Руч!B$316,РАСКЛАДУШКА!$K$371:$AR$371,0))</f>
        <v>Биология</v>
      </c>
      <c r="E351" s="29" t="e">
        <f>INDEX(РАСКЛАДУШКА!$J$412:$AO$446,A351,MATCH(Руч!B$316,РАСКЛАДУШКА!$J$411:$AO$411,0))</f>
        <v>#N/A</v>
      </c>
      <c r="G351" s="126">
        <v>27</v>
      </c>
      <c r="H351" s="37">
        <v>6</v>
      </c>
      <c r="I351" s="37" t="str">
        <f>INDEX(РАСКЛАДУШКА!$K$331:$AR$365,G351,MATCH(H$316,РАСКЛАДУШКА!$K$330:$AR$330,0))</f>
        <v/>
      </c>
      <c r="J351" s="27" t="str">
        <f>INDEX(РАСКЛАДУШКА!$K$372:$AR$406,G351,MATCH(H$316,РАСКЛАДУШКА!$K$371:$AR$371,0))</f>
        <v/>
      </c>
      <c r="K351" s="29" t="e">
        <f>INDEX(РАСКЛАДУШКА!$J$412:$AO$446,G351,MATCH(H$316,РАСКЛАДУШКА!$J$411:$AO$411,0))</f>
        <v>#N/A</v>
      </c>
      <c r="M351" s="126">
        <v>27</v>
      </c>
      <c r="N351" s="37">
        <v>6</v>
      </c>
      <c r="O351" s="37" t="str">
        <f>INDEX(РАСКЛАДУШКА!$K$331:$AR$365,M351,MATCH(N$316,РАСКЛАДУШКА!$K$330:$AR$330,0))</f>
        <v>8А</v>
      </c>
      <c r="P351" s="27" t="str">
        <f>INDEX(РАСКЛАДУШКА!$K$372:$AR$406,M351,MATCH(N$316,РАСКЛАДУШКА!$K$371:$AR$371,0))</f>
        <v>Химия</v>
      </c>
      <c r="Q351" s="29" t="e">
        <f>INDEX(РАСКЛАДУШКА!$J$412:$AO$446,M351,MATCH(N$316,РАСКЛАДУШКА!$J$411:$AO$411,0))</f>
        <v>#N/A</v>
      </c>
      <c r="R351"/>
      <c r="T351"/>
      <c r="V351"/>
      <c r="Z351"/>
      <c r="AB351"/>
      <c r="AF351"/>
      <c r="AH351"/>
    </row>
    <row r="352" spans="1:34" x14ac:dyDescent="0.25">
      <c r="A352" s="126">
        <v>28</v>
      </c>
      <c r="B352" s="37">
        <v>7</v>
      </c>
      <c r="C352" s="37" t="str">
        <f>INDEX(РАСКЛАДУШКА!$K$331:$AR$365,A352,MATCH(Руч!B$316,РАСКЛАДУШКА!$K$330:$AR$330,0))</f>
        <v/>
      </c>
      <c r="D352" s="27" t="str">
        <f>INDEX(РАСКЛАДУШКА!$K$372:$AR$406,A352,MATCH(Руч!B$316,РАСКЛАДУШКА!$K$371:$AR$371,0))</f>
        <v/>
      </c>
      <c r="E352" s="29" t="e">
        <f>INDEX(РАСКЛАДУШКА!$J$412:$AO$446,A352,MATCH(Руч!B$316,РАСКЛАДУШКА!$J$411:$AO$411,0))</f>
        <v>#N/A</v>
      </c>
      <c r="F352" s="134"/>
      <c r="G352" s="126">
        <v>28</v>
      </c>
      <c r="H352" s="37">
        <v>7</v>
      </c>
      <c r="I352" s="37" t="str">
        <f>INDEX(РАСКЛАДУШКА!$K$331:$AR$365,G352,MATCH(H$316,РАСКЛАДУШКА!$K$330:$AR$330,0))</f>
        <v/>
      </c>
      <c r="J352" s="27" t="str">
        <f>INDEX(РАСКЛАДУШКА!$K$372:$AR$406,G352,MATCH(H$316,РАСКЛАДУШКА!$K$371:$AR$371,0))</f>
        <v/>
      </c>
      <c r="K352" s="29" t="e">
        <f>INDEX(РАСКЛАДУШКА!$J$412:$AO$446,G352,MATCH(H$316,РАСКЛАДУШКА!$J$411:$AO$411,0))</f>
        <v>#N/A</v>
      </c>
      <c r="L352" s="134"/>
      <c r="M352" s="126">
        <v>28</v>
      </c>
      <c r="N352" s="37">
        <v>7</v>
      </c>
      <c r="O352" s="37" t="str">
        <f>INDEX(РАСКЛАДУШКА!$K$331:$AR$365,M352,MATCH(N$316,РАСКЛАДУШКА!$K$330:$AR$330,0))</f>
        <v/>
      </c>
      <c r="P352" s="27" t="str">
        <f>INDEX(РАСКЛАДУШКА!$K$372:$AR$406,M352,MATCH(N$316,РАСКЛАДУШКА!$K$371:$AR$371,0))</f>
        <v/>
      </c>
      <c r="Q352" s="29" t="e">
        <f>INDEX(РАСКЛАДУШКА!$J$412:$AO$446,M352,MATCH(N$316,РАСКЛАДУШКА!$J$411:$AO$411,0))</f>
        <v>#N/A</v>
      </c>
      <c r="R352"/>
      <c r="T352"/>
      <c r="V352"/>
      <c r="Z352"/>
      <c r="AB352"/>
      <c r="AF352"/>
      <c r="AH352"/>
    </row>
    <row r="353" spans="1:209" x14ac:dyDescent="0.25">
      <c r="A353" s="128"/>
      <c r="B353" s="2" t="s">
        <v>8</v>
      </c>
      <c r="C353" s="2"/>
      <c r="D353" s="2"/>
      <c r="E353" s="2"/>
      <c r="G353" s="128"/>
      <c r="H353" s="2" t="s">
        <v>8</v>
      </c>
      <c r="I353" s="2"/>
      <c r="J353" s="2"/>
      <c r="K353" s="2"/>
      <c r="M353" s="128"/>
      <c r="N353" s="2" t="s">
        <v>8</v>
      </c>
      <c r="O353" s="2"/>
      <c r="P353" s="2"/>
      <c r="Q353" s="2"/>
      <c r="R353"/>
      <c r="T353"/>
      <c r="V353"/>
      <c r="Z353"/>
      <c r="AB353"/>
      <c r="AF353"/>
      <c r="AH353"/>
    </row>
    <row r="354" spans="1:209" x14ac:dyDescent="0.25">
      <c r="A354" s="126">
        <v>29</v>
      </c>
      <c r="B354" s="37">
        <v>1</v>
      </c>
      <c r="C354" s="37" t="str">
        <f>INDEX(РАСКЛАДУШКА!$K$331:$AR$365,A354,MATCH(Руч!B$316,РАСКЛАДУШКА!$K$330:$AR$330,0))</f>
        <v>10А</v>
      </c>
      <c r="D354" s="27" t="str">
        <f>INDEX(РАСКЛАДУШКА!$K$372:$AR$406,A354,MATCH(Руч!B$316,РАСКЛАДУШКА!$K$371:$AR$371,0))</f>
        <v>Биология</v>
      </c>
      <c r="E354" s="29" t="e">
        <f>INDEX(РАСКЛАДУШКА!$J$412:$AO$446,A354,MATCH(Руч!B$316,РАСКЛАДУШКА!$J$411:$AO$411,0))</f>
        <v>#N/A</v>
      </c>
      <c r="G354" s="126">
        <v>29</v>
      </c>
      <c r="H354" s="37">
        <v>1</v>
      </c>
      <c r="I354" s="37" t="str">
        <f>INDEX(РАСКЛАДУШКА!$K$331:$AR$365,G354,MATCH(H$316,РАСКЛАДУШКА!$K$330:$AR$330,0))</f>
        <v/>
      </c>
      <c r="J354" s="27" t="str">
        <f>INDEX(РАСКЛАДУШКА!$K$372:$AR$406,G354,MATCH(H$316,РАСКЛАДУШКА!$K$371:$AR$371,0))</f>
        <v/>
      </c>
      <c r="K354" s="29" t="e">
        <f>INDEX(РАСКЛАДУШКА!$J$412:$AO$446,G354,MATCH(H$316,РАСКЛАДУШКА!$J$411:$AO$411,0))</f>
        <v>#N/A</v>
      </c>
      <c r="M354" s="126">
        <v>29</v>
      </c>
      <c r="N354" s="37">
        <v>1</v>
      </c>
      <c r="O354" s="37" t="str">
        <f>INDEX(РАСКЛАДУШКА!$K$331:$AR$365,M354,MATCH(N$316,РАСКЛАДУШКА!$K$330:$AR$330,0))</f>
        <v>10А</v>
      </c>
      <c r="P354" s="27" t="str">
        <f>INDEX(РАСКЛАДУШКА!$K$372:$AR$406,M354,MATCH(N$316,РАСКЛАДУШКА!$K$371:$AR$371,0))</f>
        <v>Химия</v>
      </c>
      <c r="Q354" s="29" t="e">
        <f>INDEX(РАСКЛАДУШКА!$J$412:$AO$446,M354,MATCH(N$316,РАСКЛАДУШКА!$J$411:$AO$411,0))</f>
        <v>#N/A</v>
      </c>
      <c r="R354"/>
      <c r="T354"/>
      <c r="V354"/>
      <c r="Z354"/>
      <c r="AB354"/>
      <c r="AF354"/>
      <c r="AH354"/>
    </row>
    <row r="355" spans="1:209" x14ac:dyDescent="0.25">
      <c r="A355" s="126">
        <v>30</v>
      </c>
      <c r="B355" s="37">
        <v>2</v>
      </c>
      <c r="C355" s="37" t="str">
        <f>INDEX(РАСКЛАДУШКА!$K$331:$AR$365,A355,MATCH(Руч!B$316,РАСКЛАДУШКА!$K$330:$AR$330,0))</f>
        <v>8А</v>
      </c>
      <c r="D355" s="27" t="str">
        <f>INDEX(РАСКЛАДУШКА!$K$372:$AR$406,A355,MATCH(Руч!B$316,РАСКЛАДУШКА!$K$371:$AR$371,0))</f>
        <v>Биология</v>
      </c>
      <c r="E355" s="29" t="e">
        <f>INDEX(РАСКЛАДУШКА!$J$412:$AO$446,A355,MATCH(Руч!B$316,РАСКЛАДУШКА!$J$411:$AO$411,0))</f>
        <v>#N/A</v>
      </c>
      <c r="G355" s="126">
        <v>30</v>
      </c>
      <c r="H355" s="37">
        <v>2</v>
      </c>
      <c r="I355" s="37" t="str">
        <f>INDEX(РАСКЛАДУШКА!$K$331:$AR$365,G355,MATCH(H$316,РАСКЛАДУШКА!$K$330:$AR$330,0))</f>
        <v/>
      </c>
      <c r="J355" s="27" t="str">
        <f>INDEX(РАСКЛАДУШКА!$K$372:$AR$406,G355,MATCH(H$316,РАСКЛАДУШКА!$K$371:$AR$371,0))</f>
        <v/>
      </c>
      <c r="K355" s="29" t="e">
        <f>INDEX(РАСКЛАДУШКА!$J$412:$AO$446,G355,MATCH(H$316,РАСКЛАДУШКА!$J$411:$AO$411,0))</f>
        <v>#N/A</v>
      </c>
      <c r="M355" s="126">
        <v>30</v>
      </c>
      <c r="N355" s="37">
        <v>2</v>
      </c>
      <c r="O355" s="37" t="str">
        <f>INDEX(РАСКЛАДУШКА!$K$331:$AR$365,M355,MATCH(N$316,РАСКЛАДУШКА!$K$330:$AR$330,0))</f>
        <v>7Б</v>
      </c>
      <c r="P355" s="27" t="str">
        <f>INDEX(РАСКЛАДУШКА!$K$372:$AR$406,M355,MATCH(N$316,РАСКЛАДУШКА!$K$371:$AR$371,0))</f>
        <v>Химия</v>
      </c>
      <c r="Q355" s="29" t="e">
        <f>INDEX(РАСКЛАДУШКА!$J$412:$AO$446,M355,MATCH(N$316,РАСКЛАДУШКА!$J$411:$AO$411,0))</f>
        <v>#N/A</v>
      </c>
      <c r="R355"/>
      <c r="T355"/>
      <c r="V355"/>
      <c r="Z355"/>
      <c r="AB355"/>
      <c r="AF355"/>
      <c r="AH355"/>
    </row>
    <row r="356" spans="1:209" x14ac:dyDescent="0.25">
      <c r="A356" s="126">
        <v>31</v>
      </c>
      <c r="B356" s="37">
        <v>3</v>
      </c>
      <c r="C356" s="37" t="str">
        <f>INDEX(РАСКЛАДУШКА!$K$331:$AR$365,A356,MATCH(Руч!B$316,РАСКЛАДУШКА!$K$330:$AR$330,0))</f>
        <v>11А</v>
      </c>
      <c r="D356" s="27" t="str">
        <f>INDEX(РАСКЛАДУШКА!$K$372:$AR$406,A356,MATCH(Руч!B$316,РАСКЛАДУШКА!$K$371:$AR$371,0))</f>
        <v>Биология</v>
      </c>
      <c r="E356" s="29" t="e">
        <f>INDEX(РАСКЛАДУШКА!$J$412:$AO$446,A356,MATCH(Руч!B$316,РАСКЛАДУШКА!$J$411:$AO$411,0))</f>
        <v>#N/A</v>
      </c>
      <c r="G356" s="126">
        <v>31</v>
      </c>
      <c r="H356" s="37">
        <v>3</v>
      </c>
      <c r="I356" s="37" t="str">
        <f>INDEX(РАСКЛАДУШКА!$K$331:$AR$365,G356,MATCH(H$316,РАСКЛАДУШКА!$K$330:$AR$330,0))</f>
        <v/>
      </c>
      <c r="J356" s="27" t="str">
        <f>INDEX(РАСКЛАДУШКА!$K$372:$AR$406,G356,MATCH(H$316,РАСКЛАДУШКА!$K$371:$AR$371,0))</f>
        <v/>
      </c>
      <c r="K356" s="29" t="e">
        <f>INDEX(РАСКЛАДУШКА!$J$412:$AO$446,G356,MATCH(H$316,РАСКЛАДУШКА!$J$411:$AO$411,0))</f>
        <v>#N/A</v>
      </c>
      <c r="M356" s="126">
        <v>31</v>
      </c>
      <c r="N356" s="37">
        <v>3</v>
      </c>
      <c r="O356" s="37" t="str">
        <f>INDEX(РАСКЛАДУШКА!$K$331:$AR$365,M356,MATCH(N$316,РАСКЛАДУШКА!$K$330:$AR$330,0))</f>
        <v>11А</v>
      </c>
      <c r="P356" s="27" t="str">
        <f>INDEX(РАСКЛАДУШКА!$K$372:$AR$406,M356,MATCH(N$316,РАСКЛАДУШКА!$K$371:$AR$371,0))</f>
        <v>Химия</v>
      </c>
      <c r="Q356" s="29" t="e">
        <f>INDEX(РАСКЛАДУШКА!$J$412:$AO$446,M356,MATCH(N$316,РАСКЛАДУШКА!$J$411:$AO$411,0))</f>
        <v>#N/A</v>
      </c>
      <c r="R356"/>
      <c r="T356"/>
      <c r="V356"/>
      <c r="Z356"/>
      <c r="AB356"/>
      <c r="AF356"/>
      <c r="AH356"/>
    </row>
    <row r="357" spans="1:209" x14ac:dyDescent="0.25">
      <c r="A357" s="126">
        <v>32</v>
      </c>
      <c r="B357" s="37">
        <v>4</v>
      </c>
      <c r="C357" s="37" t="str">
        <f>INDEX(РАСКЛАДУШКА!$K$331:$AR$365,A357,MATCH(Руч!B$316,РАСКЛАДУШКА!$K$330:$AR$330,0))</f>
        <v>11А</v>
      </c>
      <c r="D357" s="27" t="str">
        <f>INDEX(РАСКЛАДУШКА!$K$372:$AR$406,A357,MATCH(Руч!B$316,РАСКЛАДУШКА!$K$371:$AR$371,0))</f>
        <v>Биология</v>
      </c>
      <c r="E357" s="29" t="e">
        <f>INDEX(РАСКЛАДУШКА!$J$412:$AO$446,A357,MATCH(Руч!B$316,РАСКЛАДУШКА!$J$411:$AO$411,0))</f>
        <v>#N/A</v>
      </c>
      <c r="G357" s="126">
        <v>32</v>
      </c>
      <c r="H357" s="37">
        <v>4</v>
      </c>
      <c r="I357" s="37" t="str">
        <f>INDEX(РАСКЛАДУШКА!$K$331:$AR$365,G357,MATCH(H$316,РАСКЛАДУШКА!$K$330:$AR$330,0))</f>
        <v/>
      </c>
      <c r="J357" s="27" t="str">
        <f>INDEX(РАСКЛАДУШКА!$K$372:$AR$406,G357,MATCH(H$316,РАСКЛАДУШКА!$K$371:$AR$371,0))</f>
        <v/>
      </c>
      <c r="K357" s="29" t="e">
        <f>INDEX(РАСКЛАДУШКА!$J$412:$AO$446,G357,MATCH(H$316,РАСКЛАДУШКА!$J$411:$AO$411,0))</f>
        <v>#N/A</v>
      </c>
      <c r="M357" s="126">
        <v>32</v>
      </c>
      <c r="N357" s="37">
        <v>4</v>
      </c>
      <c r="O357" s="37" t="str">
        <f>INDEX(РАСКЛАДУШКА!$K$331:$AR$365,M357,MATCH(N$316,РАСКЛАДУШКА!$K$330:$AR$330,0))</f>
        <v>11А</v>
      </c>
      <c r="P357" s="27" t="str">
        <f>INDEX(РАСКЛАДУШКА!$K$372:$AR$406,M357,MATCH(N$316,РАСКЛАДУШКА!$K$371:$AR$371,0))</f>
        <v>Химия</v>
      </c>
      <c r="Q357" s="29" t="e">
        <f>INDEX(РАСКЛАДУШКА!$J$412:$AO$446,M357,MATCH(N$316,РАСКЛАДУШКА!$J$411:$AO$411,0))</f>
        <v>#N/A</v>
      </c>
      <c r="R357"/>
      <c r="T357"/>
      <c r="V357"/>
      <c r="Z357"/>
      <c r="AB357"/>
      <c r="AF357"/>
      <c r="AH357"/>
    </row>
    <row r="358" spans="1:209" x14ac:dyDescent="0.25">
      <c r="A358" s="126">
        <v>33</v>
      </c>
      <c r="B358" s="37">
        <v>5</v>
      </c>
      <c r="C358" s="37" t="str">
        <f>INDEX(РАСКЛАДУШКА!$K$331:$AR$365,A358,MATCH(Руч!B$316,РАСКЛАДУШКА!$K$330:$AR$330,0))</f>
        <v/>
      </c>
      <c r="D358" s="27" t="str">
        <f>INDEX(РАСКЛАДУШКА!$K$372:$AR$406,A358,MATCH(Руч!B$316,РАСКЛАДУШКА!$K$371:$AR$371,0))</f>
        <v/>
      </c>
      <c r="E358" s="29" t="e">
        <f>INDEX(РАСКЛАДУШКА!$J$412:$AO$446,A358,MATCH(Руч!B$316,РАСКЛАДУШКА!$J$411:$AO$411,0))</f>
        <v>#N/A</v>
      </c>
      <c r="G358" s="126">
        <v>33</v>
      </c>
      <c r="H358" s="37">
        <v>5</v>
      </c>
      <c r="I358" s="37" t="str">
        <f>INDEX(РАСКЛАДУШКА!$K$331:$AR$365,G358,MATCH(H$316,РАСКЛАДУШКА!$K$330:$AR$330,0))</f>
        <v/>
      </c>
      <c r="J358" s="27" t="str">
        <f>INDEX(РАСКЛАДУШКА!$K$372:$AR$406,G358,MATCH(H$316,РАСКЛАДУШКА!$K$371:$AR$371,0))</f>
        <v/>
      </c>
      <c r="K358" s="29" t="e">
        <f>INDEX(РАСКЛАДУШКА!$J$412:$AO$446,G358,MATCH(H$316,РАСКЛАДУШКА!$J$411:$AO$411,0))</f>
        <v>#N/A</v>
      </c>
      <c r="M358" s="126">
        <v>33</v>
      </c>
      <c r="N358" s="37">
        <v>5</v>
      </c>
      <c r="O358" s="37" t="str">
        <f>INDEX(РАСКЛАДУШКА!$K$331:$AR$365,M358,MATCH(N$316,РАСКЛАДУШКА!$K$330:$AR$330,0))</f>
        <v>9Б</v>
      </c>
      <c r="P358" s="27" t="str">
        <f>INDEX(РАСКЛАДУШКА!$K$372:$AR$406,M358,MATCH(N$316,РАСКЛАДУШКА!$K$371:$AR$371,0))</f>
        <v>Химия</v>
      </c>
      <c r="Q358" s="29" t="e">
        <f>INDEX(РАСКЛАДУШКА!$J$412:$AO$446,M358,MATCH(N$316,РАСКЛАДУШКА!$J$411:$AO$411,0))</f>
        <v>#N/A</v>
      </c>
      <c r="R358"/>
      <c r="T358"/>
      <c r="V358"/>
      <c r="Z358"/>
      <c r="AB358"/>
      <c r="AF358"/>
      <c r="AH358"/>
    </row>
    <row r="359" spans="1:209" x14ac:dyDescent="0.25">
      <c r="A359" s="126">
        <v>34</v>
      </c>
      <c r="B359" s="37">
        <v>6</v>
      </c>
      <c r="C359" s="37" t="str">
        <f>INDEX(РАСКЛАДУШКА!$K$331:$AR$365,A359,MATCH(Руч!B$316,РАСКЛАДУШКА!$K$330:$AR$330,0))</f>
        <v>7А</v>
      </c>
      <c r="D359" s="27" t="str">
        <f>INDEX(РАСКЛАДУШКА!$K$372:$AR$406,A359,MATCH(Руч!B$316,РАСКЛАДУШКА!$K$371:$AR$371,0))</f>
        <v>Биология</v>
      </c>
      <c r="E359" s="29" t="e">
        <f>INDEX(РАСКЛАДУШКА!$J$412:$AO$446,A359,MATCH(Руч!B$316,РАСКЛАДУШКА!$J$411:$AO$411,0))</f>
        <v>#N/A</v>
      </c>
      <c r="G359" s="126">
        <v>34</v>
      </c>
      <c r="H359" s="37">
        <v>6</v>
      </c>
      <c r="I359" s="37" t="str">
        <f>INDEX(РАСКЛАДУШКА!$K$331:$AR$365,G359,MATCH(H$316,РАСКЛАДУШКА!$K$330:$AR$330,0))</f>
        <v/>
      </c>
      <c r="J359" s="27" t="str">
        <f>INDEX(РАСКЛАДУШКА!$K$372:$AR$406,G359,MATCH(H$316,РАСКЛАДУШКА!$K$371:$AR$371,0))</f>
        <v/>
      </c>
      <c r="K359" s="29" t="e">
        <f>INDEX(РАСКЛАДУШКА!$J$412:$AO$446,G359,MATCH(H$316,РАСКЛАДУШКА!$J$411:$AO$411,0))</f>
        <v>#N/A</v>
      </c>
      <c r="M359" s="126">
        <v>34</v>
      </c>
      <c r="N359" s="37">
        <v>6</v>
      </c>
      <c r="O359" s="37" t="str">
        <f>INDEX(РАСКЛАДУШКА!$K$331:$AR$365,M359,MATCH(N$316,РАСКЛАДУШКА!$K$330:$AR$330,0))</f>
        <v/>
      </c>
      <c r="P359" s="27" t="str">
        <f>INDEX(РАСКЛАДУШКА!$K$372:$AR$406,M359,MATCH(N$316,РАСКЛАДУШКА!$K$371:$AR$371,0))</f>
        <v/>
      </c>
      <c r="Q359" s="29" t="e">
        <f>INDEX(РАСКЛАДУШКА!$J$412:$AO$446,M359,MATCH(N$316,РАСКЛАДУШКА!$J$411:$AO$411,0))</f>
        <v>#N/A</v>
      </c>
      <c r="R359"/>
      <c r="T359"/>
      <c r="V359"/>
      <c r="Z359"/>
      <c r="AB359"/>
      <c r="AF359"/>
      <c r="AH359"/>
    </row>
    <row r="360" spans="1:209" x14ac:dyDescent="0.25">
      <c r="A360" s="126">
        <v>35</v>
      </c>
      <c r="B360" s="37">
        <v>7</v>
      </c>
      <c r="C360" s="37" t="str">
        <f>INDEX(РАСКЛАДУШКА!$K$331:$AR$365,A360,MATCH(Руч!B$316,РАСКЛАДУШКА!$K$330:$AR$330,0))</f>
        <v/>
      </c>
      <c r="D360" s="27" t="str">
        <f>INDEX(РАСКЛАДУШКА!$K$372:$AR$406,A360,MATCH(Руч!B$316,РАСКЛАДУШКА!$K$371:$AR$371,0))</f>
        <v/>
      </c>
      <c r="E360" s="29" t="e">
        <f>INDEX(РАСКЛАДУШКА!$J$412:$AO$446,A360,MATCH(Руч!B$316,РАСКЛАДУШКА!$J$411:$AO$411,0))</f>
        <v>#N/A</v>
      </c>
      <c r="F360" s="134"/>
      <c r="G360" s="126">
        <v>35</v>
      </c>
      <c r="H360" s="37">
        <v>7</v>
      </c>
      <c r="I360" s="37" t="str">
        <f>INDEX(РАСКЛАДУШКА!$K$331:$AR$365,G360,MATCH(H$316,РАСКЛАДУШКА!$K$330:$AR$330,0))</f>
        <v/>
      </c>
      <c r="J360" s="27" t="str">
        <f>INDEX(РАСКЛАДУШКА!$K$372:$AR$406,G360,MATCH(H$316,РАСКЛАДУШКА!$K$371:$AR$371,0))</f>
        <v/>
      </c>
      <c r="K360" s="29" t="e">
        <f>INDEX(РАСКЛАДУШКА!$J$412:$AO$446,G360,MATCH(H$316,РАСКЛАДУШКА!$J$411:$AO$411,0))</f>
        <v>#N/A</v>
      </c>
      <c r="L360" s="134"/>
      <c r="M360" s="126">
        <v>35</v>
      </c>
      <c r="N360" s="37">
        <v>7</v>
      </c>
      <c r="O360" s="37" t="str">
        <f>INDEX(РАСКЛАДУШКА!$K$331:$AR$365,M360,MATCH(N$316,РАСКЛАДУШКА!$K$330:$AR$330,0))</f>
        <v/>
      </c>
      <c r="P360" s="27" t="str">
        <f>INDEX(РАСКЛАДУШКА!$K$372:$AR$406,M360,MATCH(N$316,РАСКЛАДУШКА!$K$371:$AR$371,0))</f>
        <v/>
      </c>
      <c r="Q360" s="29" t="e">
        <f>INDEX(РАСКЛАДУШКА!$J$412:$AO$446,M360,MATCH(N$316,РАСКЛАДУШКА!$J$411:$AO$411,0))</f>
        <v>#N/A</v>
      </c>
      <c r="R360"/>
      <c r="T360"/>
      <c r="V360"/>
      <c r="Z360"/>
      <c r="AB360"/>
      <c r="AF360"/>
      <c r="AH360"/>
    </row>
    <row r="361" spans="1:209" s="128" customFormat="1" x14ac:dyDescent="0.25">
      <c r="A361" s="126">
        <f>A316+3</f>
        <v>25</v>
      </c>
      <c r="B361" s="128" t="str">
        <f>INDEX(РАСКЛАДУШКА!$C$120:$C$153,A361)</f>
        <v>Дуб</v>
      </c>
      <c r="C361" s="127" t="str">
        <f>INDEX(РАСКЛАДУШКА!$B$120:$B$153,A361)</f>
        <v>Дубак О.Н.</v>
      </c>
      <c r="G361" s="126">
        <f>G316+3</f>
        <v>26</v>
      </c>
      <c r="H361" s="128" t="str">
        <f>INDEX(РАСКЛАДУШКА!$C$120:$C$153,G361)</f>
        <v>Бин</v>
      </c>
      <c r="I361" s="127" t="str">
        <f>INDEX(РАСКЛАДУШКА!$B$120:$B$153,G361)</f>
        <v>Бинкевич И.В.</v>
      </c>
      <c r="M361" s="126">
        <f>M316+3</f>
        <v>27</v>
      </c>
      <c r="N361" s="128" t="str">
        <f>INDEX(РАСКЛАДУШКА!$C$120:$C$153,M361)</f>
        <v>Сав</v>
      </c>
      <c r="O361" s="127" t="str">
        <f>INDEX(РАСКЛАДУШКА!$B$120:$B$153,M361)</f>
        <v>Саврас А.Е.</v>
      </c>
      <c r="AK361" s="135"/>
      <c r="AM361" s="136"/>
      <c r="AQ361" s="135"/>
      <c r="AS361" s="136"/>
      <c r="AW361" s="135"/>
      <c r="AY361" s="136"/>
      <c r="BB361" s="135"/>
      <c r="BD361" s="136"/>
      <c r="BH361" s="135"/>
      <c r="BJ361" s="136"/>
      <c r="BN361" s="135"/>
      <c r="BP361" s="136"/>
      <c r="BS361" s="135"/>
      <c r="BU361" s="136"/>
      <c r="BY361" s="135"/>
      <c r="CA361" s="136"/>
      <c r="CE361" s="135"/>
      <c r="CG361" s="136"/>
      <c r="CJ361" s="135"/>
      <c r="CL361" s="136"/>
      <c r="CP361" s="135"/>
      <c r="CR361" s="136"/>
      <c r="CV361" s="135"/>
      <c r="CX361" s="136"/>
      <c r="DA361" s="135"/>
      <c r="DC361" s="136"/>
      <c r="DG361" s="135"/>
      <c r="DI361" s="136"/>
      <c r="DM361" s="135"/>
      <c r="DO361" s="136"/>
      <c r="DR361" s="135"/>
      <c r="DT361" s="136"/>
      <c r="DX361" s="135"/>
      <c r="DZ361" s="136"/>
      <c r="ED361" s="135"/>
      <c r="EF361" s="136"/>
      <c r="EI361" s="135"/>
      <c r="EK361" s="136"/>
      <c r="EO361" s="135"/>
      <c r="EQ361" s="136"/>
      <c r="EU361" s="135"/>
      <c r="EW361" s="136"/>
      <c r="EZ361" s="135"/>
      <c r="FB361" s="136"/>
      <c r="FF361" s="135"/>
      <c r="FH361" s="136"/>
      <c r="FL361" s="135"/>
      <c r="FN361" s="136"/>
      <c r="FQ361" s="135"/>
      <c r="FS361" s="136"/>
      <c r="FW361" s="135"/>
      <c r="FY361" s="136"/>
      <c r="GC361" s="135"/>
      <c r="GE361" s="136"/>
      <c r="GH361" s="135"/>
      <c r="GJ361" s="136"/>
      <c r="GN361" s="135"/>
      <c r="GP361" s="136"/>
      <c r="GT361" s="135"/>
      <c r="GV361" s="136"/>
      <c r="GY361" s="135"/>
      <c r="HA361" s="136"/>
    </row>
    <row r="362" spans="1:209" x14ac:dyDescent="0.25">
      <c r="A362" s="128"/>
      <c r="B362" s="129" t="str">
        <f>INDEX(РАСКЛАДУШКА!$B$120:$B$153,A361)</f>
        <v>Дубак О.Н.</v>
      </c>
      <c r="C362"/>
      <c r="E362"/>
      <c r="F362" s="130"/>
      <c r="G362" s="128"/>
      <c r="H362" s="129" t="str">
        <f>INDEX(РАСКЛАДУШКА!$B$120:$B$153,G361)</f>
        <v>Бинкевич И.В.</v>
      </c>
      <c r="I362"/>
      <c r="K362"/>
      <c r="L362" s="130"/>
      <c r="M362" s="128"/>
      <c r="N362" s="129" t="str">
        <f>INDEX(РАСКЛАДУШКА!$B$120:$B$153,M361)</f>
        <v>Саврас А.Е.</v>
      </c>
      <c r="O362"/>
      <c r="Q362"/>
      <c r="R362"/>
      <c r="T362"/>
      <c r="V362"/>
      <c r="Z362"/>
      <c r="AB362"/>
      <c r="AF362"/>
      <c r="AH362"/>
    </row>
    <row r="363" spans="1:209" x14ac:dyDescent="0.25">
      <c r="A363" s="128"/>
      <c r="B363" s="130" t="str">
        <f>"(часы сетки: "&amp;INDEX(РАСКЛАДУШКА!$AE$120:$AE$153,A361)&amp;")"</f>
        <v>(часы сетки: 20)</v>
      </c>
      <c r="C363"/>
      <c r="E363"/>
      <c r="F363" s="130"/>
      <c r="G363" s="128"/>
      <c r="H363" s="130" t="str">
        <f>"(часы сетки: "&amp;INDEX(РАСКЛАДУШКА!$AE$120:$AE$153,G361)&amp;")"</f>
        <v>(часы сетки: 24)</v>
      </c>
      <c r="I363"/>
      <c r="K363"/>
      <c r="L363" s="130"/>
      <c r="M363" s="128"/>
      <c r="N363" s="130" t="str">
        <f>"(часы сетки: "&amp;INDEX(РАСКЛАДУШКА!$AE$120:$AE$153,M361)&amp;")"</f>
        <v>(часы сетки: 6)</v>
      </c>
      <c r="O363"/>
      <c r="Q363"/>
      <c r="R363"/>
      <c r="T363"/>
      <c r="V363"/>
      <c r="Z363"/>
      <c r="AB363"/>
      <c r="AF363"/>
      <c r="AH363"/>
    </row>
    <row r="364" spans="1:209" x14ac:dyDescent="0.25">
      <c r="A364" s="128"/>
      <c r="B364" s="131" t="str">
        <f>IF(INDEX(РАСКЛАДУШКА!$E$120:$E$153,A361)="","","Классный руководитель "&amp;INDEX(РАСКЛАДУШКА!$E$120:$E$153,A361)&amp;" класса")</f>
        <v>Классный руководитель 5В класса</v>
      </c>
      <c r="C364"/>
      <c r="E364"/>
      <c r="G364" s="128"/>
      <c r="H364" s="131" t="str">
        <f>IF(INDEX(РАСКЛАДУШКА!$E$120:$E$153,G361)="","","Классный руководитель "&amp;INDEX(РАСКЛАДУШКА!$E$120:$E$153,G361)&amp;" класса")</f>
        <v>Классный руководитель 7В класса</v>
      </c>
      <c r="I364"/>
      <c r="K364"/>
      <c r="M364" s="128"/>
      <c r="N364" s="131" t="str">
        <f>IF(INDEX(РАСКЛАДУШКА!$E$120:$E$153,M361)="","","Классный руководитель "&amp;INDEX(РАСКЛАДУШКА!$E$120:$E$153,M361)&amp;" класса")</f>
        <v/>
      </c>
      <c r="O364"/>
      <c r="Q364"/>
      <c r="R364"/>
      <c r="T364"/>
      <c r="V364"/>
      <c r="Z364"/>
      <c r="AB364"/>
      <c r="AF364"/>
      <c r="AH364"/>
    </row>
    <row r="365" spans="1:209" x14ac:dyDescent="0.25">
      <c r="A365" s="126"/>
      <c r="B365" s="132" t="s">
        <v>1</v>
      </c>
      <c r="C365" s="132" t="s">
        <v>147</v>
      </c>
      <c r="D365" s="132" t="s">
        <v>72</v>
      </c>
      <c r="E365" s="132" t="s">
        <v>256</v>
      </c>
      <c r="F365" s="134"/>
      <c r="G365" s="126"/>
      <c r="H365" s="132" t="s">
        <v>1</v>
      </c>
      <c r="I365" s="132" t="s">
        <v>147</v>
      </c>
      <c r="J365" s="132" t="s">
        <v>72</v>
      </c>
      <c r="K365" s="132" t="s">
        <v>256</v>
      </c>
      <c r="L365" s="134"/>
      <c r="M365" s="126"/>
      <c r="N365" s="132" t="s">
        <v>1</v>
      </c>
      <c r="O365" s="132" t="s">
        <v>147</v>
      </c>
      <c r="P365" s="132" t="s">
        <v>72</v>
      </c>
      <c r="Q365" s="132" t="s">
        <v>256</v>
      </c>
      <c r="R365"/>
      <c r="T365"/>
      <c r="V365"/>
      <c r="Z365"/>
      <c r="AB365"/>
      <c r="AF365"/>
      <c r="AH365"/>
    </row>
    <row r="366" spans="1:209" x14ac:dyDescent="0.25">
      <c r="B366" s="2" t="s">
        <v>4</v>
      </c>
      <c r="C366" s="2"/>
      <c r="D366" s="2"/>
      <c r="E366" s="2"/>
      <c r="H366" s="2" t="s">
        <v>4</v>
      </c>
      <c r="I366" s="2"/>
      <c r="J366" s="2"/>
      <c r="K366" s="2"/>
      <c r="N366" s="2" t="s">
        <v>4</v>
      </c>
      <c r="O366" s="2"/>
      <c r="P366" s="2"/>
      <c r="Q366" s="2"/>
      <c r="R366"/>
      <c r="T366"/>
      <c r="V366"/>
      <c r="Z366"/>
      <c r="AB366"/>
      <c r="AF366"/>
      <c r="AH366"/>
    </row>
    <row r="367" spans="1:209" x14ac:dyDescent="0.25">
      <c r="A367" s="126">
        <v>1</v>
      </c>
      <c r="B367" s="37">
        <v>1</v>
      </c>
      <c r="C367" s="37" t="str">
        <f>INDEX(РАСКЛАДУШКА!$K$331:$AR$365,A367,MATCH(Руч!B$361,РАСКЛАДУШКА!$K$330:$AR$330,0))</f>
        <v>7В</v>
      </c>
      <c r="D367" s="27" t="str">
        <f>INDEX(РАСКЛАДУШКА!$K$372:$AR$406,A367,MATCH(Руч!B$361,РАСКЛАДУШКА!$K$371:$AR$371,0))</f>
        <v>География</v>
      </c>
      <c r="E367" s="29" t="e">
        <f>INDEX(РАСКЛАДУШКА!$J$412:$AO$446,A367,MATCH(Руч!B$361,РАСКЛАДУШКА!$J$411:$AO$411,0))</f>
        <v>#N/A</v>
      </c>
      <c r="G367" s="126">
        <v>1</v>
      </c>
      <c r="H367" s="37">
        <v>1</v>
      </c>
      <c r="I367" s="37" t="str">
        <f>INDEX(РАСКЛАДУШКА!$K$331:$AR$365,G367,MATCH(H$361,РАСКЛАДУШКА!$K$330:$AR$330,0))</f>
        <v>10Б</v>
      </c>
      <c r="J367" s="27" t="str">
        <f>INDEX(РАСКЛАДУШКА!$K$372:$AR$406,G367,MATCH(H$361,РАСКЛАДУШКА!$K$371:$AR$371,0))</f>
        <v>Обществоведение</v>
      </c>
      <c r="K367" s="29" t="e">
        <f>INDEX(РАСКЛАДУШКА!$J$412:$AO$446,G367,MATCH(H$361,РАСКЛАДУШКА!$J$411:$AO$411,0))</f>
        <v>#N/A</v>
      </c>
      <c r="M367" s="126">
        <v>1</v>
      </c>
      <c r="N367" s="37">
        <v>1</v>
      </c>
      <c r="O367" s="37" t="str">
        <f>INDEX(РАСКЛАДУШКА!$K$331:$AR$365,M367,MATCH(N$361,РАСКЛАДУШКА!$K$330:$AR$330,0))</f>
        <v>6В</v>
      </c>
      <c r="P367" s="27" t="str">
        <f>INDEX(РАСКЛАДУШКА!$K$372:$AR$406,M367,MATCH(N$361,РАСКЛАДУШКА!$K$371:$AR$371,0))</f>
        <v>История</v>
      </c>
      <c r="Q367" s="29" t="e">
        <f>INDEX(РАСКЛАДУШКА!$J$412:$AO$446,M367,MATCH(N$361,РАСКЛАДУШКА!$J$411:$AO$411,0))</f>
        <v>#N/A</v>
      </c>
      <c r="R367"/>
      <c r="T367"/>
      <c r="V367"/>
      <c r="Z367"/>
      <c r="AB367"/>
      <c r="AF367"/>
      <c r="AH367"/>
    </row>
    <row r="368" spans="1:209" x14ac:dyDescent="0.25">
      <c r="A368" s="126">
        <v>2</v>
      </c>
      <c r="B368" s="37">
        <v>2</v>
      </c>
      <c r="C368" s="37" t="str">
        <f>INDEX(РАСКЛАДУШКА!$K$331:$AR$365,A368,MATCH(Руч!B$361,РАСКЛАДУШКА!$K$330:$AR$330,0))</f>
        <v>6В</v>
      </c>
      <c r="D368" s="27" t="str">
        <f>INDEX(РАСКЛАДУШКА!$K$372:$AR$406,A368,MATCH(Руч!B$361,РАСКЛАДУШКА!$K$371:$AR$371,0))</f>
        <v>География</v>
      </c>
      <c r="E368" s="29" t="e">
        <f>INDEX(РАСКЛАДУШКА!$J$412:$AO$446,A368,MATCH(Руч!B$361,РАСКЛАДУШКА!$J$411:$AO$411,0))</f>
        <v>#N/A</v>
      </c>
      <c r="G368" s="126">
        <v>2</v>
      </c>
      <c r="H368" s="37">
        <v>2</v>
      </c>
      <c r="I368" s="37" t="str">
        <f>INDEX(РАСКЛАДУШКА!$K$331:$AR$365,G368,MATCH(H$361,РАСКЛАДУШКА!$K$330:$AR$330,0))</f>
        <v>8А</v>
      </c>
      <c r="J368" s="27" t="str">
        <f>INDEX(РАСКЛАДУШКА!$K$372:$AR$406,G368,MATCH(H$361,РАСКЛАДУШКА!$K$371:$AR$371,0))</f>
        <v>Искусство</v>
      </c>
      <c r="K368" s="29" t="e">
        <f>INDEX(РАСКЛАДУШКА!$J$412:$AO$446,G368,MATCH(H$361,РАСКЛАДУШКА!$J$411:$AO$411,0))</f>
        <v>#N/A</v>
      </c>
      <c r="M368" s="126">
        <v>2</v>
      </c>
      <c r="N368" s="37">
        <v>2</v>
      </c>
      <c r="O368" s="37" t="str">
        <f>INDEX(РАСКЛАДУШКА!$K$331:$AR$365,M368,MATCH(N$361,РАСКЛАДУШКА!$K$330:$AR$330,0))</f>
        <v/>
      </c>
      <c r="P368" s="27" t="str">
        <f>INDEX(РАСКЛАДУШКА!$K$372:$AR$406,M368,MATCH(N$361,РАСКЛАДУШКА!$K$371:$AR$371,0))</f>
        <v/>
      </c>
      <c r="Q368" s="29" t="e">
        <f>INDEX(РАСКЛАДУШКА!$J$412:$AO$446,M368,MATCH(N$361,РАСКЛАДУШКА!$J$411:$AO$411,0))</f>
        <v>#N/A</v>
      </c>
      <c r="R368"/>
      <c r="T368"/>
      <c r="V368"/>
      <c r="Z368"/>
      <c r="AB368"/>
      <c r="AF368"/>
      <c r="AH368"/>
    </row>
    <row r="369" spans="1:34" x14ac:dyDescent="0.25">
      <c r="A369" s="126">
        <v>3</v>
      </c>
      <c r="B369" s="37">
        <v>3</v>
      </c>
      <c r="C369" s="37" t="str">
        <f>INDEX(РАСКЛАДУШКА!$K$331:$AR$365,A369,MATCH(Руч!B$361,РАСКЛАДУШКА!$K$330:$AR$330,0))</f>
        <v>6Б</v>
      </c>
      <c r="D369" s="27" t="str">
        <f>INDEX(РАСКЛАДУШКА!$K$372:$AR$406,A369,MATCH(Руч!B$361,РАСКЛАДУШКА!$K$371:$AR$371,0))</f>
        <v>География</v>
      </c>
      <c r="E369" s="29" t="e">
        <f>INDEX(РАСКЛАДУШКА!$J$412:$AO$446,A369,MATCH(Руч!B$361,РАСКЛАДУШКА!$J$411:$AO$411,0))</f>
        <v>#N/A</v>
      </c>
      <c r="G369" s="126">
        <v>3</v>
      </c>
      <c r="H369" s="37">
        <v>3</v>
      </c>
      <c r="I369" s="37" t="str">
        <f>INDEX(РАСКЛАДУШКА!$K$331:$AR$365,G369,MATCH(H$361,РАСКЛАДУШКА!$K$330:$AR$330,0))</f>
        <v>8В</v>
      </c>
      <c r="J369" s="27" t="str">
        <f>INDEX(РАСКЛАДУШКА!$K$372:$AR$406,G369,MATCH(H$361,РАСКЛАДУШКА!$K$371:$AR$371,0))</f>
        <v>Искусство</v>
      </c>
      <c r="K369" s="29" t="e">
        <f>INDEX(РАСКЛАДУШКА!$J$412:$AO$446,G369,MATCH(H$361,РАСКЛАДУШКА!$J$411:$AO$411,0))</f>
        <v>#N/A</v>
      </c>
      <c r="M369" s="126">
        <v>3</v>
      </c>
      <c r="N369" s="37">
        <v>3</v>
      </c>
      <c r="O369" s="37" t="str">
        <f>INDEX(РАСКЛАДУШКА!$K$331:$AR$365,M369,MATCH(N$361,РАСКЛАДУШКА!$K$330:$AR$330,0))</f>
        <v/>
      </c>
      <c r="P369" s="27" t="str">
        <f>INDEX(РАСКЛАДУШКА!$K$372:$AR$406,M369,MATCH(N$361,РАСКЛАДУШКА!$K$371:$AR$371,0))</f>
        <v/>
      </c>
      <c r="Q369" s="29" t="e">
        <f>INDEX(РАСКЛАДУШКА!$J$412:$AO$446,M369,MATCH(N$361,РАСКЛАДУШКА!$J$411:$AO$411,0))</f>
        <v>#N/A</v>
      </c>
      <c r="R369"/>
      <c r="T369"/>
      <c r="V369"/>
      <c r="Z369"/>
      <c r="AB369"/>
      <c r="AF369"/>
      <c r="AH369"/>
    </row>
    <row r="370" spans="1:34" x14ac:dyDescent="0.25">
      <c r="A370" s="126">
        <v>4</v>
      </c>
      <c r="B370" s="37">
        <v>4</v>
      </c>
      <c r="C370" s="37" t="str">
        <f>INDEX(РАСКЛАДУШКА!$K$331:$AR$365,A370,MATCH(Руч!B$361,РАСКЛАДУШКА!$K$330:$AR$330,0))</f>
        <v>7Б</v>
      </c>
      <c r="D370" s="27" t="str">
        <f>INDEX(РАСКЛАДУШКА!$K$372:$AR$406,A370,MATCH(Руч!B$361,РАСКЛАДУШКА!$K$371:$AR$371,0))</f>
        <v>География</v>
      </c>
      <c r="E370" s="29" t="e">
        <f>INDEX(РАСКЛАДУШКА!$J$412:$AO$446,A370,MATCH(Руч!B$361,РАСКЛАДУШКА!$J$411:$AO$411,0))</f>
        <v>#N/A</v>
      </c>
      <c r="G370" s="126">
        <v>4</v>
      </c>
      <c r="H370" s="37">
        <v>4</v>
      </c>
      <c r="I370" s="37" t="str">
        <f>INDEX(РАСКЛАДУШКА!$K$331:$AR$365,G370,MATCH(H$361,РАСКЛАДУШКА!$K$330:$AR$330,0))</f>
        <v>8Б</v>
      </c>
      <c r="J370" s="27" t="str">
        <f>INDEX(РАСКЛАДУШКА!$K$372:$AR$406,G370,MATCH(H$361,РАСКЛАДУШКА!$K$371:$AR$371,0))</f>
        <v>Искусство</v>
      </c>
      <c r="K370" s="29" t="e">
        <f>INDEX(РАСКЛАДУШКА!$J$412:$AO$446,G370,MATCH(H$361,РАСКЛАДУШКА!$J$411:$AO$411,0))</f>
        <v>#N/A</v>
      </c>
      <c r="M370" s="126">
        <v>4</v>
      </c>
      <c r="N370" s="37">
        <v>4</v>
      </c>
      <c r="O370" s="37" t="str">
        <f>INDEX(РАСКЛАДУШКА!$K$331:$AR$365,M370,MATCH(N$361,РАСКЛАДУШКА!$K$330:$AR$330,0))</f>
        <v/>
      </c>
      <c r="P370" s="27" t="str">
        <f>INDEX(РАСКЛАДУШКА!$K$372:$AR$406,M370,MATCH(N$361,РАСКЛАДУШКА!$K$371:$AR$371,0))</f>
        <v/>
      </c>
      <c r="Q370" s="29" t="e">
        <f>INDEX(РАСКЛАДУШКА!$J$412:$AO$446,M370,MATCH(N$361,РАСКЛАДУШКА!$J$411:$AO$411,0))</f>
        <v>#N/A</v>
      </c>
      <c r="R370"/>
      <c r="T370"/>
      <c r="V370"/>
      <c r="Z370"/>
      <c r="AB370"/>
      <c r="AF370"/>
      <c r="AH370"/>
    </row>
    <row r="371" spans="1:34" x14ac:dyDescent="0.25">
      <c r="A371" s="126">
        <v>5</v>
      </c>
      <c r="B371" s="37">
        <v>5</v>
      </c>
      <c r="C371" s="37" t="str">
        <f>INDEX(РАСКЛАДУШКА!$K$331:$AR$365,A371,MATCH(Руч!B$361,РАСКЛАДУШКА!$K$330:$AR$330,0))</f>
        <v>6А</v>
      </c>
      <c r="D371" s="27" t="str">
        <f>INDEX(РАСКЛАДУШКА!$K$372:$AR$406,A371,MATCH(Руч!B$361,РАСКЛАДУШКА!$K$371:$AR$371,0))</f>
        <v>География</v>
      </c>
      <c r="E371" s="29" t="e">
        <f>INDEX(РАСКЛАДУШКА!$J$412:$AO$446,A371,MATCH(Руч!B$361,РАСКЛАДУШКА!$J$411:$AO$411,0))</f>
        <v>#N/A</v>
      </c>
      <c r="G371" s="126">
        <v>5</v>
      </c>
      <c r="H371" s="37">
        <v>5</v>
      </c>
      <c r="I371" s="37" t="str">
        <f>INDEX(РАСКЛАДУШКА!$K$331:$AR$365,G371,MATCH(H$361,РАСКЛАДУШКА!$K$330:$AR$330,0))</f>
        <v>11А</v>
      </c>
      <c r="J371" s="27" t="str">
        <f>INDEX(РАСКЛАДУШКА!$K$372:$AR$406,G371,MATCH(H$361,РАСКЛАДУШКА!$K$371:$AR$371,0))</f>
        <v>Обществоведение</v>
      </c>
      <c r="K371" s="29" t="e">
        <f>INDEX(РАСКЛАДУШКА!$J$412:$AO$446,G371,MATCH(H$361,РАСКЛАДУШКА!$J$411:$AO$411,0))</f>
        <v>#N/A</v>
      </c>
      <c r="M371" s="126">
        <v>5</v>
      </c>
      <c r="N371" s="37">
        <v>5</v>
      </c>
      <c r="O371" s="37" t="str">
        <f>INDEX(РАСКЛАДУШКА!$K$331:$AR$365,M371,MATCH(N$361,РАСКЛАДУШКА!$K$330:$AR$330,0))</f>
        <v/>
      </c>
      <c r="P371" s="27" t="str">
        <f>INDEX(РАСКЛАДУШКА!$K$372:$AR$406,M371,MATCH(N$361,РАСКЛАДУШКА!$K$371:$AR$371,0))</f>
        <v/>
      </c>
      <c r="Q371" s="29" t="e">
        <f>INDEX(РАСКЛАДУШКА!$J$412:$AO$446,M371,MATCH(N$361,РАСКЛАДУШКА!$J$411:$AO$411,0))</f>
        <v>#N/A</v>
      </c>
      <c r="R371"/>
      <c r="T371"/>
      <c r="V371"/>
      <c r="Z371"/>
      <c r="AB371"/>
      <c r="AF371"/>
      <c r="AH371"/>
    </row>
    <row r="372" spans="1:34" x14ac:dyDescent="0.25">
      <c r="A372" s="126">
        <v>6</v>
      </c>
      <c r="B372" s="37">
        <v>6</v>
      </c>
      <c r="C372" s="37" t="str">
        <f>INDEX(РАСКЛАДУШКА!$K$331:$AR$365,A372,MATCH(Руч!B$361,РАСКЛАДУШКА!$K$330:$AR$330,0))</f>
        <v>7А</v>
      </c>
      <c r="D372" s="27" t="str">
        <f>INDEX(РАСКЛАДУШКА!$K$372:$AR$406,A372,MATCH(Руч!B$361,РАСКЛАДУШКА!$K$371:$AR$371,0))</f>
        <v>География</v>
      </c>
      <c r="E372" s="29" t="e">
        <f>INDEX(РАСКЛАДУШКА!$J$412:$AO$446,A372,MATCH(Руч!B$361,РАСКЛАДУШКА!$J$411:$AO$411,0))</f>
        <v>#N/A</v>
      </c>
      <c r="G372" s="126">
        <v>6</v>
      </c>
      <c r="H372" s="37">
        <v>6</v>
      </c>
      <c r="I372" s="37" t="str">
        <f>INDEX(РАСКЛАДУШКА!$K$331:$AR$365,G372,MATCH(H$361,РАСКЛАДУШКА!$K$330:$AR$330,0))</f>
        <v>10А</v>
      </c>
      <c r="J372" s="27" t="str">
        <f>INDEX(РАСКЛАДУШКА!$K$372:$AR$406,G372,MATCH(H$361,РАСКЛАДУШКА!$K$371:$AR$371,0))</f>
        <v>Обществоведение</v>
      </c>
      <c r="K372" s="29" t="e">
        <f>INDEX(РАСКЛАДУШКА!$J$412:$AO$446,G372,MATCH(H$361,РАСКЛАДУШКА!$J$411:$AO$411,0))</f>
        <v>#N/A</v>
      </c>
      <c r="M372" s="126">
        <v>6</v>
      </c>
      <c r="N372" s="37">
        <v>6</v>
      </c>
      <c r="O372" s="37" t="str">
        <f>INDEX(РАСКЛАДУШКА!$K$331:$AR$365,M372,MATCH(N$361,РАСКЛАДУШКА!$K$330:$AR$330,0))</f>
        <v>7Б</v>
      </c>
      <c r="P372" s="27" t="str">
        <f>INDEX(РАСКЛАДУШКА!$K$372:$AR$406,M372,MATCH(N$361,РАСКЛАДУШКА!$K$371:$AR$371,0))</f>
        <v>История</v>
      </c>
      <c r="Q372" s="29" t="e">
        <f>INDEX(РАСКЛАДУШКА!$J$412:$AO$446,M372,MATCH(N$361,РАСКЛАДУШКА!$J$411:$AO$411,0))</f>
        <v>#N/A</v>
      </c>
      <c r="R372"/>
      <c r="T372"/>
      <c r="V372"/>
      <c r="Z372"/>
      <c r="AB372"/>
      <c r="AF372"/>
      <c r="AH372"/>
    </row>
    <row r="373" spans="1:34" x14ac:dyDescent="0.25">
      <c r="A373" s="126">
        <v>7</v>
      </c>
      <c r="B373" s="37">
        <v>7</v>
      </c>
      <c r="C373" s="37" t="str">
        <f>INDEX(РАСКЛАДУШКА!$K$331:$AR$365,A373,MATCH(Руч!B$361,РАСКЛАДУШКА!$K$330:$AR$330,0))</f>
        <v/>
      </c>
      <c r="D373" s="27" t="str">
        <f>INDEX(РАСКЛАДУШКА!$K$372:$AR$406,A373,MATCH(Руч!B$361,РАСКЛАДУШКА!$K$371:$AR$371,0))</f>
        <v/>
      </c>
      <c r="E373" s="29" t="e">
        <f>INDEX(РАСКЛАДУШКА!$J$412:$AO$446,A373,MATCH(Руч!B$361,РАСКЛАДУШКА!$J$411:$AO$411,0))</f>
        <v>#N/A</v>
      </c>
      <c r="F373" s="134"/>
      <c r="G373" s="126">
        <v>7</v>
      </c>
      <c r="H373" s="37">
        <v>7</v>
      </c>
      <c r="I373" s="37" t="str">
        <f>INDEX(РАСКЛАДУШКА!$K$331:$AR$365,G373,MATCH(H$361,РАСКЛАДУШКА!$K$330:$AR$330,0))</f>
        <v/>
      </c>
      <c r="J373" s="27" t="str">
        <f>INDEX(РАСКЛАДУШКА!$K$372:$AR$406,G373,MATCH(H$361,РАСКЛАДУШКА!$K$371:$AR$371,0))</f>
        <v/>
      </c>
      <c r="K373" s="29" t="e">
        <f>INDEX(РАСКЛАДУШКА!$J$412:$AO$446,G373,MATCH(H$361,РАСКЛАДУШКА!$J$411:$AO$411,0))</f>
        <v>#N/A</v>
      </c>
      <c r="L373" s="134"/>
      <c r="M373" s="126">
        <v>7</v>
      </c>
      <c r="N373" s="37">
        <v>7</v>
      </c>
      <c r="O373" s="37" t="str">
        <f>INDEX(РАСКЛАДУШКА!$K$331:$AR$365,M373,MATCH(N$361,РАСКЛАДУШКА!$K$330:$AR$330,0))</f>
        <v/>
      </c>
      <c r="P373" s="27" t="str">
        <f>INDEX(РАСКЛАДУШКА!$K$372:$AR$406,M373,MATCH(N$361,РАСКЛАДУШКА!$K$371:$AR$371,0))</f>
        <v/>
      </c>
      <c r="Q373" s="29" t="e">
        <f>INDEX(РАСКЛАДУШКА!$J$412:$AO$446,M373,MATCH(N$361,РАСКЛАДУШКА!$J$411:$AO$411,0))</f>
        <v>#N/A</v>
      </c>
      <c r="R373"/>
      <c r="T373"/>
      <c r="V373"/>
      <c r="Z373"/>
      <c r="AB373"/>
      <c r="AF373"/>
      <c r="AH373"/>
    </row>
    <row r="374" spans="1:34" x14ac:dyDescent="0.25">
      <c r="A374" s="128"/>
      <c r="B374" s="2" t="s">
        <v>5</v>
      </c>
      <c r="C374" s="2"/>
      <c r="D374" s="2"/>
      <c r="E374" s="2"/>
      <c r="G374" s="128"/>
      <c r="H374" s="2" t="s">
        <v>5</v>
      </c>
      <c r="I374" s="2"/>
      <c r="J374" s="2"/>
      <c r="K374" s="2"/>
      <c r="M374" s="128"/>
      <c r="N374" s="2" t="s">
        <v>5</v>
      </c>
      <c r="O374" s="2"/>
      <c r="P374" s="2"/>
      <c r="Q374" s="2"/>
      <c r="R374"/>
      <c r="T374"/>
      <c r="V374"/>
      <c r="Z374"/>
      <c r="AB374"/>
      <c r="AF374"/>
      <c r="AH374"/>
    </row>
    <row r="375" spans="1:34" x14ac:dyDescent="0.25">
      <c r="A375" s="126">
        <v>8</v>
      </c>
      <c r="B375" s="37">
        <v>1</v>
      </c>
      <c r="C375" s="37" t="str">
        <f>INDEX(РАСКЛАДУШКА!$K$331:$AR$365,A375,MATCH(Руч!B$361,РАСКЛАДУШКА!$K$330:$AR$330,0))</f>
        <v>8Б</v>
      </c>
      <c r="D375" s="27" t="str">
        <f>INDEX(РАСКЛАДУШКА!$K$372:$AR$406,A375,MATCH(Руч!B$361,РАСКЛАДУШКА!$K$371:$AR$371,0))</f>
        <v>География</v>
      </c>
      <c r="E375" s="29" t="e">
        <f>INDEX(РАСКЛАДУШКА!$J$412:$AO$446,A375,MATCH(Руч!B$361,РАСКЛАДУШКА!$J$411:$AO$411,0))</f>
        <v>#N/A</v>
      </c>
      <c r="G375" s="126">
        <v>8</v>
      </c>
      <c r="H375" s="37">
        <v>1</v>
      </c>
      <c r="I375" s="37" t="str">
        <f>INDEX(РАСКЛАДУШКА!$K$331:$AR$365,G375,MATCH(H$361,РАСКЛАДУШКА!$K$330:$AR$330,0))</f>
        <v>6В</v>
      </c>
      <c r="J375" s="27" t="str">
        <f>INDEX(РАСКЛАДУШКА!$K$372:$AR$406,G375,MATCH(H$361,РАСКЛАДУШКА!$K$371:$AR$371,0))</f>
        <v>Искусство</v>
      </c>
      <c r="K375" s="29" t="e">
        <f>INDEX(РАСКЛАДУШКА!$J$412:$AO$446,G375,MATCH(H$361,РАСКЛАДУШКА!$J$411:$AO$411,0))</f>
        <v>#N/A</v>
      </c>
      <c r="M375" s="126">
        <v>8</v>
      </c>
      <c r="N375" s="37">
        <v>1</v>
      </c>
      <c r="O375" s="37" t="str">
        <f>INDEX(РАСКЛАДУШКА!$K$331:$AR$365,M375,MATCH(N$361,РАСКЛАДУШКА!$K$330:$AR$330,0))</f>
        <v/>
      </c>
      <c r="P375" s="27" t="str">
        <f>INDEX(РАСКЛАДУШКА!$K$372:$AR$406,M375,MATCH(N$361,РАСКЛАДУШКА!$K$371:$AR$371,0))</f>
        <v/>
      </c>
      <c r="Q375" s="29" t="e">
        <f>INDEX(РАСКЛАДУШКА!$J$412:$AO$446,M375,MATCH(N$361,РАСКЛАДУШКА!$J$411:$AO$411,0))</f>
        <v>#N/A</v>
      </c>
      <c r="R375"/>
      <c r="T375"/>
      <c r="V375"/>
      <c r="Z375"/>
      <c r="AB375"/>
      <c r="AF375"/>
      <c r="AH375"/>
    </row>
    <row r="376" spans="1:34" x14ac:dyDescent="0.25">
      <c r="A376" s="126">
        <v>9</v>
      </c>
      <c r="B376" s="37">
        <v>2</v>
      </c>
      <c r="C376" s="37" t="str">
        <f>INDEX(РАСКЛАДУШКА!$K$331:$AR$365,A376,MATCH(Руч!B$361,РАСКЛАДУШКА!$K$330:$AR$330,0))</f>
        <v>8В</v>
      </c>
      <c r="D376" s="27" t="str">
        <f>INDEX(РАСКЛАДУШКА!$K$372:$AR$406,A376,MATCH(Руч!B$361,РАСКЛАДУШКА!$K$371:$AR$371,0))</f>
        <v>География</v>
      </c>
      <c r="E376" s="29" t="e">
        <f>INDEX(РАСКЛАДУШКА!$J$412:$AO$446,A376,MATCH(Руч!B$361,РАСКЛАДУШКА!$J$411:$AO$411,0))</f>
        <v>#N/A</v>
      </c>
      <c r="G376" s="126">
        <v>9</v>
      </c>
      <c r="H376" s="37">
        <v>2</v>
      </c>
      <c r="I376" s="37" t="str">
        <f>INDEX(РАСКЛАДУШКА!$K$331:$AR$365,G376,MATCH(H$361,РАСКЛАДУШКА!$K$330:$AR$330,0))</f>
        <v/>
      </c>
      <c r="J376" s="27" t="str">
        <f>INDEX(РАСКЛАДУШКА!$K$372:$AR$406,G376,MATCH(H$361,РАСКЛАДУШКА!$K$371:$AR$371,0))</f>
        <v/>
      </c>
      <c r="K376" s="29" t="e">
        <f>INDEX(РАСКЛАДУШКА!$J$412:$AO$446,G376,MATCH(H$361,РАСКЛАДУШКА!$J$411:$AO$411,0))</f>
        <v>#N/A</v>
      </c>
      <c r="M376" s="126">
        <v>9</v>
      </c>
      <c r="N376" s="37">
        <v>2</v>
      </c>
      <c r="O376" s="37" t="str">
        <f>INDEX(РАСКЛАДУШКА!$K$331:$AR$365,M376,MATCH(N$361,РАСКЛАДУШКА!$K$330:$AR$330,0))</f>
        <v/>
      </c>
      <c r="P376" s="27" t="str">
        <f>INDEX(РАСКЛАДУШКА!$K$372:$AR$406,M376,MATCH(N$361,РАСКЛАДУШКА!$K$371:$AR$371,0))</f>
        <v/>
      </c>
      <c r="Q376" s="29" t="e">
        <f>INDEX(РАСКЛАДУШКА!$J$412:$AO$446,M376,MATCH(N$361,РАСКЛАДУШКА!$J$411:$AO$411,0))</f>
        <v>#N/A</v>
      </c>
      <c r="R376"/>
      <c r="V376"/>
      <c r="Z376"/>
      <c r="AB376"/>
      <c r="AF376"/>
      <c r="AH376"/>
    </row>
    <row r="377" spans="1:34" x14ac:dyDescent="0.25">
      <c r="A377" s="126">
        <v>10</v>
      </c>
      <c r="B377" s="37">
        <v>3</v>
      </c>
      <c r="C377" s="37" t="str">
        <f>INDEX(РАСКЛАДУШКА!$K$331:$AR$365,A377,MATCH(Руч!B$361,РАСКЛАДУШКА!$K$330:$AR$330,0))</f>
        <v>8А</v>
      </c>
      <c r="D377" s="27" t="str">
        <f>INDEX(РАСКЛАДУШКА!$K$372:$AR$406,A377,MATCH(Руч!B$361,РАСКЛАДУШКА!$K$371:$AR$371,0))</f>
        <v>География</v>
      </c>
      <c r="E377" s="29" t="e">
        <f>INDEX(РАСКЛАДУШКА!$J$412:$AO$446,A377,MATCH(Руч!B$361,РАСКЛАДУШКА!$J$411:$AO$411,0))</f>
        <v>#N/A</v>
      </c>
      <c r="G377" s="126">
        <v>10</v>
      </c>
      <c r="H377" s="37">
        <v>3</v>
      </c>
      <c r="I377" s="37" t="str">
        <f>INDEX(РАСКЛАДУШКА!$K$331:$AR$365,G377,MATCH(H$361,РАСКЛАДУШКА!$K$330:$AR$330,0))</f>
        <v>8Б</v>
      </c>
      <c r="J377" s="27" t="str">
        <f>INDEX(РАСКЛАДУШКА!$K$372:$AR$406,G377,MATCH(H$361,РАСКЛАДУШКА!$K$371:$AR$371,0))</f>
        <v>История</v>
      </c>
      <c r="K377" s="29" t="e">
        <f>INDEX(РАСКЛАДУШКА!$J$412:$AO$446,G377,MATCH(H$361,РАСКЛАДУШКА!$J$411:$AO$411,0))</f>
        <v>#N/A</v>
      </c>
      <c r="M377" s="126">
        <v>10</v>
      </c>
      <c r="N377" s="37">
        <v>3</v>
      </c>
      <c r="O377" s="37" t="str">
        <f>INDEX(РАСКЛАДУШКА!$K$331:$AR$365,M377,MATCH(N$361,РАСКЛАДУШКА!$K$330:$AR$330,0))</f>
        <v/>
      </c>
      <c r="P377" s="27" t="str">
        <f>INDEX(РАСКЛАДУШКА!$K$372:$AR$406,M377,MATCH(N$361,РАСКЛАДУШКА!$K$371:$AR$371,0))</f>
        <v/>
      </c>
      <c r="Q377" s="29" t="e">
        <f>INDEX(РАСКЛАДУШКА!$J$412:$AO$446,M377,MATCH(N$361,РАСКЛАДУШКА!$J$411:$AO$411,0))</f>
        <v>#N/A</v>
      </c>
      <c r="R377"/>
      <c r="V377"/>
      <c r="Z377"/>
      <c r="AB377"/>
      <c r="AF377"/>
      <c r="AH377"/>
    </row>
    <row r="378" spans="1:34" x14ac:dyDescent="0.25">
      <c r="A378" s="126">
        <v>11</v>
      </c>
      <c r="B378" s="37">
        <v>4</v>
      </c>
      <c r="C378" s="37" t="str">
        <f>INDEX(РАСКЛАДУШКА!$K$331:$AR$365,A378,MATCH(Руч!B$361,РАСКЛАДУШКА!$K$330:$AR$330,0))</f>
        <v/>
      </c>
      <c r="D378" s="27" t="str">
        <f>INDEX(РАСКЛАДУШКА!$K$372:$AR$406,A378,MATCH(Руч!B$361,РАСКЛАДУШКА!$K$371:$AR$371,0))</f>
        <v/>
      </c>
      <c r="E378" s="29" t="e">
        <f>INDEX(РАСКЛАДУШКА!$J$412:$AO$446,A378,MATCH(Руч!B$361,РАСКЛАДУШКА!$J$411:$AO$411,0))</f>
        <v>#N/A</v>
      </c>
      <c r="G378" s="126">
        <v>11</v>
      </c>
      <c r="H378" s="37">
        <v>4</v>
      </c>
      <c r="I378" s="37" t="str">
        <f>INDEX(РАСКЛАДУШКА!$K$331:$AR$365,G378,MATCH(H$361,РАСКЛАДУШКА!$K$330:$AR$330,0))</f>
        <v>7А</v>
      </c>
      <c r="J378" s="27" t="str">
        <f>INDEX(РАСКЛАДУШКА!$K$372:$AR$406,G378,MATCH(H$361,РАСКЛАДУШКА!$K$371:$AR$371,0))</f>
        <v>История</v>
      </c>
      <c r="K378" s="29" t="e">
        <f>INDEX(РАСКЛАДУШКА!$J$412:$AO$446,G378,MATCH(H$361,РАСКЛАДУШКА!$J$411:$AO$411,0))</f>
        <v>#N/A</v>
      </c>
      <c r="M378" s="126">
        <v>11</v>
      </c>
      <c r="N378" s="37">
        <v>4</v>
      </c>
      <c r="O378" s="37" t="str">
        <f>INDEX(РАСКЛАДУШКА!$K$331:$AR$365,M378,MATCH(N$361,РАСКЛАДУШКА!$K$330:$AR$330,0))</f>
        <v/>
      </c>
      <c r="P378" s="27" t="str">
        <f>INDEX(РАСКЛАДУШКА!$K$372:$AR$406,M378,MATCH(N$361,РАСКЛАДУШКА!$K$371:$AR$371,0))</f>
        <v/>
      </c>
      <c r="Q378" s="29" t="e">
        <f>INDEX(РАСКЛАДУШКА!$J$412:$AO$446,M378,MATCH(N$361,РАСКЛАДУШКА!$J$411:$AO$411,0))</f>
        <v>#N/A</v>
      </c>
      <c r="R378"/>
      <c r="V378"/>
      <c r="Z378"/>
      <c r="AB378"/>
      <c r="AF378"/>
      <c r="AH378"/>
    </row>
    <row r="379" spans="1:34" x14ac:dyDescent="0.25">
      <c r="A379" s="126">
        <v>12</v>
      </c>
      <c r="B379" s="37">
        <v>5</v>
      </c>
      <c r="C379" s="37" t="str">
        <f>INDEX(РАСКЛАДУШКА!$K$331:$AR$365,A379,MATCH(Руч!B$361,РАСКЛАДУШКА!$K$330:$AR$330,0))</f>
        <v>11А</v>
      </c>
      <c r="D379" s="27" t="str">
        <f>INDEX(РАСКЛАДУШКА!$K$372:$AR$406,A379,MATCH(Руч!B$361,РАСКЛАДУШКА!$K$371:$AR$371,0))</f>
        <v>География</v>
      </c>
      <c r="E379" s="29" t="e">
        <f>INDEX(РАСКЛАДУШКА!$J$412:$AO$446,A379,MATCH(Руч!B$361,РАСКЛАДУШКА!$J$411:$AO$411,0))</f>
        <v>#N/A</v>
      </c>
      <c r="G379" s="126">
        <v>12</v>
      </c>
      <c r="H379" s="37">
        <v>5</v>
      </c>
      <c r="I379" s="37" t="str">
        <f>INDEX(РАСКЛАДУШКА!$K$331:$AR$365,G379,MATCH(H$361,РАСКЛАДУШКА!$K$330:$AR$330,0))</f>
        <v>7В</v>
      </c>
      <c r="J379" s="27" t="str">
        <f>INDEX(РАСКЛАДУШКА!$K$372:$AR$406,G379,MATCH(H$361,РАСКЛАДУШКА!$K$371:$AR$371,0))</f>
        <v>История</v>
      </c>
      <c r="K379" s="29" t="e">
        <f>INDEX(РАСКЛАДУШКА!$J$412:$AO$446,G379,MATCH(H$361,РАСКЛАДУШКА!$J$411:$AO$411,0))</f>
        <v>#N/A</v>
      </c>
      <c r="M379" s="126">
        <v>12</v>
      </c>
      <c r="N379" s="37">
        <v>5</v>
      </c>
      <c r="O379" s="37" t="str">
        <f>INDEX(РАСКЛАДУШКА!$K$331:$AR$365,M379,MATCH(N$361,РАСКЛАДУШКА!$K$330:$AR$330,0))</f>
        <v/>
      </c>
      <c r="P379" s="27" t="str">
        <f>INDEX(РАСКЛАДУШКА!$K$372:$AR$406,M379,MATCH(N$361,РАСКЛАДУШКА!$K$371:$AR$371,0))</f>
        <v/>
      </c>
      <c r="Q379" s="29" t="e">
        <f>INDEX(РАСКЛАДУШКА!$J$412:$AO$446,M379,MATCH(N$361,РАСКЛАДУШКА!$J$411:$AO$411,0))</f>
        <v>#N/A</v>
      </c>
      <c r="R379"/>
      <c r="V379"/>
      <c r="Z379"/>
      <c r="AB379"/>
      <c r="AF379"/>
      <c r="AH379"/>
    </row>
    <row r="380" spans="1:34" x14ac:dyDescent="0.25">
      <c r="A380" s="126">
        <v>13</v>
      </c>
      <c r="B380" s="37">
        <v>6</v>
      </c>
      <c r="C380" s="37" t="str">
        <f>INDEX(РАСКЛАДУШКА!$K$331:$AR$365,A380,MATCH(Руч!B$361,РАСКЛАДУШКА!$K$330:$AR$330,0))</f>
        <v/>
      </c>
      <c r="D380" s="27" t="str">
        <f>INDEX(РАСКЛАДУШКА!$K$372:$AR$406,A380,MATCH(Руч!B$361,РАСКЛАДУШКА!$K$371:$AR$371,0))</f>
        <v/>
      </c>
      <c r="E380" s="29" t="e">
        <f>INDEX(РАСКЛАДУШКА!$J$412:$AO$446,A380,MATCH(Руч!B$361,РАСКЛАДУШКА!$J$411:$AO$411,0))</f>
        <v>#N/A</v>
      </c>
      <c r="G380" s="126">
        <v>13</v>
      </c>
      <c r="H380" s="37">
        <v>6</v>
      </c>
      <c r="I380" s="37" t="str">
        <f>INDEX(РАСКЛАДУШКА!$K$331:$AR$365,G380,MATCH(H$361,РАСКЛАДУШКА!$K$330:$AR$330,0))</f>
        <v>6А</v>
      </c>
      <c r="J380" s="27" t="str">
        <f>INDEX(РАСКЛАДУШКА!$K$372:$AR$406,G380,MATCH(H$361,РАСКЛАДУШКА!$K$371:$AR$371,0))</f>
        <v>Искусство</v>
      </c>
      <c r="K380" s="29" t="e">
        <f>INDEX(РАСКЛАДУШКА!$J$412:$AO$446,G380,MATCH(H$361,РАСКЛАДУШКА!$J$411:$AO$411,0))</f>
        <v>#N/A</v>
      </c>
      <c r="M380" s="126">
        <v>13</v>
      </c>
      <c r="N380" s="37">
        <v>6</v>
      </c>
      <c r="O380" s="37" t="str">
        <f>INDEX(РАСКЛАДУШКА!$K$331:$AR$365,M380,MATCH(N$361,РАСКЛАДУШКА!$K$330:$AR$330,0))</f>
        <v/>
      </c>
      <c r="P380" s="27" t="str">
        <f>INDEX(РАСКЛАДУШКА!$K$372:$AR$406,M380,MATCH(N$361,РАСКЛАДУШКА!$K$371:$AR$371,0))</f>
        <v/>
      </c>
      <c r="Q380" s="29" t="e">
        <f>INDEX(РАСКЛАДУШКА!$J$412:$AO$446,M380,MATCH(N$361,РАСКЛАДУШКА!$J$411:$AO$411,0))</f>
        <v>#N/A</v>
      </c>
      <c r="R380"/>
      <c r="T380"/>
      <c r="V380"/>
      <c r="Z380"/>
      <c r="AB380"/>
      <c r="AF380"/>
      <c r="AH380"/>
    </row>
    <row r="381" spans="1:34" x14ac:dyDescent="0.25">
      <c r="A381" s="126">
        <v>14</v>
      </c>
      <c r="B381" s="37">
        <v>7</v>
      </c>
      <c r="C381" s="37" t="str">
        <f>INDEX(РАСКЛАДУШКА!$K$331:$AR$365,A381,MATCH(Руч!B$361,РАСКЛАДУШКА!$K$330:$AR$330,0))</f>
        <v/>
      </c>
      <c r="D381" s="27" t="str">
        <f>INDEX(РАСКЛАДУШКА!$K$372:$AR$406,A381,MATCH(Руч!B$361,РАСКЛАДУШКА!$K$371:$AR$371,0))</f>
        <v/>
      </c>
      <c r="E381" s="29" t="e">
        <f>INDEX(РАСКЛАДУШКА!$J$412:$AO$446,A381,MATCH(Руч!B$361,РАСКЛАДУШКА!$J$411:$AO$411,0))</f>
        <v>#N/A</v>
      </c>
      <c r="F381" s="134"/>
      <c r="G381" s="126">
        <v>14</v>
      </c>
      <c r="H381" s="37">
        <v>7</v>
      </c>
      <c r="I381" s="37" t="str">
        <f>INDEX(РАСКЛАДУШКА!$K$331:$AR$365,G381,MATCH(H$361,РАСКЛАДУШКА!$K$330:$AR$330,0))</f>
        <v/>
      </c>
      <c r="J381" s="27" t="str">
        <f>INDEX(РАСКЛАДУШКА!$K$372:$AR$406,G381,MATCH(H$361,РАСКЛАДУШКА!$K$371:$AR$371,0))</f>
        <v/>
      </c>
      <c r="K381" s="29" t="e">
        <f>INDEX(РАСКЛАДУШКА!$J$412:$AO$446,G381,MATCH(H$361,РАСКЛАДУШКА!$J$411:$AO$411,0))</f>
        <v>#N/A</v>
      </c>
      <c r="L381" s="134"/>
      <c r="M381" s="126">
        <v>14</v>
      </c>
      <c r="N381" s="37">
        <v>7</v>
      </c>
      <c r="O381" s="37" t="str">
        <f>INDEX(РАСКЛАДУШКА!$K$331:$AR$365,M381,MATCH(N$361,РАСКЛАДУШКА!$K$330:$AR$330,0))</f>
        <v/>
      </c>
      <c r="P381" s="27" t="str">
        <f>INDEX(РАСКЛАДУШКА!$K$372:$AR$406,M381,MATCH(N$361,РАСКЛАДУШКА!$K$371:$AR$371,0))</f>
        <v/>
      </c>
      <c r="Q381" s="29" t="e">
        <f>INDEX(РАСКЛАДУШКА!$J$412:$AO$446,M381,MATCH(N$361,РАСКЛАДУШКА!$J$411:$AO$411,0))</f>
        <v>#N/A</v>
      </c>
      <c r="R381"/>
      <c r="T381"/>
      <c r="V381"/>
      <c r="Z381"/>
      <c r="AB381"/>
      <c r="AF381"/>
      <c r="AH381"/>
    </row>
    <row r="382" spans="1:34" x14ac:dyDescent="0.25">
      <c r="A382" s="128"/>
      <c r="B382" s="2" t="s">
        <v>6</v>
      </c>
      <c r="C382" s="2"/>
      <c r="D382" s="2"/>
      <c r="E382" s="2"/>
      <c r="G382" s="128"/>
      <c r="H382" s="2" t="s">
        <v>6</v>
      </c>
      <c r="I382" s="2"/>
      <c r="J382" s="2"/>
      <c r="K382" s="2"/>
      <c r="M382" s="128"/>
      <c r="N382" s="2" t="s">
        <v>6</v>
      </c>
      <c r="O382" s="2"/>
      <c r="P382" s="2"/>
      <c r="Q382" s="2"/>
      <c r="R382"/>
      <c r="T382"/>
      <c r="V382"/>
      <c r="Z382"/>
      <c r="AB382"/>
      <c r="AF382"/>
      <c r="AH382"/>
    </row>
    <row r="383" spans="1:34" x14ac:dyDescent="0.25">
      <c r="A383" s="126">
        <v>15</v>
      </c>
      <c r="B383" s="37">
        <v>1</v>
      </c>
      <c r="C383" s="37" t="str">
        <f>INDEX(РАСКЛАДУШКА!$K$331:$AR$365,A383,MATCH(Руч!B$361,РАСКЛАДУШКА!$K$330:$AR$330,0))</f>
        <v/>
      </c>
      <c r="D383" s="27" t="str">
        <f>INDEX(РАСКЛАДУШКА!$K$372:$AR$406,A383,MATCH(Руч!B$361,РАСКЛАДУШКА!$K$371:$AR$371,0))</f>
        <v/>
      </c>
      <c r="E383" s="29" t="e">
        <f>INDEX(РАСКЛАДУШКА!$J$412:$AO$446,A383,MATCH(Руч!B$361,РАСКЛАДУШКА!$J$411:$AO$411,0))</f>
        <v>#N/A</v>
      </c>
      <c r="G383" s="126">
        <v>15</v>
      </c>
      <c r="H383" s="37">
        <v>1</v>
      </c>
      <c r="I383" s="37" t="str">
        <f>INDEX(РАСКЛАДУШКА!$K$331:$AR$365,G383,MATCH(H$361,РАСКЛАДУШКА!$K$330:$AR$330,0))</f>
        <v>7В</v>
      </c>
      <c r="J383" s="27" t="str">
        <f>INDEX(РАСКЛАДУШКА!$K$372:$AR$406,G383,MATCH(H$361,РАСКЛАДУШКА!$K$371:$AR$371,0))</f>
        <v>История</v>
      </c>
      <c r="K383" s="29" t="e">
        <f>INDEX(РАСКЛАДУШКА!$J$412:$AO$446,G383,MATCH(H$361,РАСКЛАДУШКА!$J$411:$AO$411,0))</f>
        <v>#N/A</v>
      </c>
      <c r="M383" s="126">
        <v>15</v>
      </c>
      <c r="N383" s="37">
        <v>1</v>
      </c>
      <c r="O383" s="37" t="str">
        <f>INDEX(РАСКЛАДУШКА!$K$331:$AR$365,M383,MATCH(N$361,РАСКЛАДУШКА!$K$330:$AR$330,0))</f>
        <v/>
      </c>
      <c r="P383" s="27" t="str">
        <f>INDEX(РАСКЛАДУШКА!$K$372:$AR$406,M383,MATCH(N$361,РАСКЛАДУШКА!$K$371:$AR$371,0))</f>
        <v/>
      </c>
      <c r="Q383" s="29" t="e">
        <f>INDEX(РАСКЛАДУШКА!$J$412:$AO$446,M383,MATCH(N$361,РАСКЛАДУШКА!$J$411:$AO$411,0))</f>
        <v>#N/A</v>
      </c>
      <c r="R383"/>
      <c r="T383"/>
      <c r="V383"/>
      <c r="Z383"/>
      <c r="AB383"/>
      <c r="AF383"/>
      <c r="AH383"/>
    </row>
    <row r="384" spans="1:34" x14ac:dyDescent="0.25">
      <c r="A384" s="126">
        <v>16</v>
      </c>
      <c r="B384" s="37">
        <v>2</v>
      </c>
      <c r="C384" s="37" t="str">
        <f>INDEX(РАСКЛАДУШКА!$K$331:$AR$365,A384,MATCH(Руч!B$361,РАСКЛАДУШКА!$K$330:$AR$330,0))</f>
        <v/>
      </c>
      <c r="D384" s="27" t="str">
        <f>INDEX(РАСКЛАДУШКА!$K$372:$AR$406,A384,MATCH(Руч!B$361,РАСКЛАДУШКА!$K$371:$AR$371,0))</f>
        <v/>
      </c>
      <c r="E384" s="29" t="e">
        <f>INDEX(РАСКЛАДУШКА!$J$412:$AO$446,A384,MATCH(Руч!B$361,РАСКЛАДУШКА!$J$411:$AO$411,0))</f>
        <v>#N/A</v>
      </c>
      <c r="G384" s="126">
        <v>16</v>
      </c>
      <c r="H384" s="37">
        <v>2</v>
      </c>
      <c r="I384" s="37" t="str">
        <f>INDEX(РАСКЛАДУШКА!$K$331:$AR$365,G384,MATCH(H$361,РАСКЛАДУШКА!$K$330:$AR$330,0))</f>
        <v>6А</v>
      </c>
      <c r="J384" s="27" t="str">
        <f>INDEX(РАСКЛАДУШКА!$K$372:$AR$406,G384,MATCH(H$361,РАСКЛАДУШКА!$K$371:$AR$371,0))</f>
        <v>История</v>
      </c>
      <c r="K384" s="29" t="e">
        <f>INDEX(РАСКЛАДУШКА!$J$412:$AO$446,G384,MATCH(H$361,РАСКЛАДУШКА!$J$411:$AO$411,0))</f>
        <v>#N/A</v>
      </c>
      <c r="M384" s="126">
        <v>16</v>
      </c>
      <c r="N384" s="37">
        <v>2</v>
      </c>
      <c r="O384" s="37" t="str">
        <f>INDEX(РАСКЛАДУШКА!$K$331:$AR$365,M384,MATCH(N$361,РАСКЛАДУШКА!$K$330:$AR$330,0))</f>
        <v/>
      </c>
      <c r="P384" s="27" t="str">
        <f>INDEX(РАСКЛАДУШКА!$K$372:$AR$406,M384,MATCH(N$361,РАСКЛАДУШКА!$K$371:$AR$371,0))</f>
        <v/>
      </c>
      <c r="Q384" s="29" t="e">
        <f>INDEX(РАСКЛАДУШКА!$J$412:$AO$446,M384,MATCH(N$361,РАСКЛАДУШКА!$J$411:$AO$411,0))</f>
        <v>#N/A</v>
      </c>
      <c r="R384"/>
      <c r="T384"/>
      <c r="V384"/>
      <c r="Z384"/>
      <c r="AB384"/>
      <c r="AF384"/>
      <c r="AH384"/>
    </row>
    <row r="385" spans="1:34" x14ac:dyDescent="0.25">
      <c r="A385" s="126">
        <v>17</v>
      </c>
      <c r="B385" s="37">
        <v>3</v>
      </c>
      <c r="C385" s="37" t="str">
        <f>INDEX(РАСКЛАДУШКА!$K$331:$AR$365,A385,MATCH(Руч!B$361,РАСКЛАДУШКА!$K$330:$AR$330,0))</f>
        <v/>
      </c>
      <c r="D385" s="27" t="str">
        <f>INDEX(РАСКЛАДУШКА!$K$372:$AR$406,A385,MATCH(Руч!B$361,РАСКЛАДУШКА!$K$371:$AR$371,0))</f>
        <v/>
      </c>
      <c r="E385" s="29" t="e">
        <f>INDEX(РАСКЛАДУШКА!$J$412:$AO$446,A385,MATCH(Руч!B$361,РАСКЛАДУШКА!$J$411:$AO$411,0))</f>
        <v>#N/A</v>
      </c>
      <c r="G385" s="126">
        <v>17</v>
      </c>
      <c r="H385" s="37">
        <v>3</v>
      </c>
      <c r="I385" s="37" t="str">
        <f>INDEX(РАСКЛАДУШКА!$K$331:$AR$365,G385,MATCH(H$361,РАСКЛАДУШКА!$K$330:$AR$330,0))</f>
        <v/>
      </c>
      <c r="J385" s="27" t="str">
        <f>INDEX(РАСКЛАДУШКА!$K$372:$AR$406,G385,MATCH(H$361,РАСКЛАДУШКА!$K$371:$AR$371,0))</f>
        <v/>
      </c>
      <c r="K385" s="29" t="e">
        <f>INDEX(РАСКЛАДУШКА!$J$412:$AO$446,G385,MATCH(H$361,РАСКЛАДУШКА!$J$411:$AO$411,0))</f>
        <v>#N/A</v>
      </c>
      <c r="M385" s="126">
        <v>17</v>
      </c>
      <c r="N385" s="37">
        <v>3</v>
      </c>
      <c r="O385" s="37" t="str">
        <f>INDEX(РАСКЛАДУШКА!$K$331:$AR$365,M385,MATCH(N$361,РАСКЛАДУШКА!$K$330:$AR$330,0))</f>
        <v/>
      </c>
      <c r="P385" s="27" t="str">
        <f>INDEX(РАСКЛАДУШКА!$K$372:$AR$406,M385,MATCH(N$361,РАСКЛАДУШКА!$K$371:$AR$371,0))</f>
        <v/>
      </c>
      <c r="Q385" s="29" t="e">
        <f>INDEX(РАСКЛАДУШКА!$J$412:$AO$446,M385,MATCH(N$361,РАСКЛАДУШКА!$J$411:$AO$411,0))</f>
        <v>#N/A</v>
      </c>
      <c r="R385"/>
      <c r="T385"/>
      <c r="V385"/>
      <c r="Z385"/>
      <c r="AB385"/>
      <c r="AF385"/>
      <c r="AH385"/>
    </row>
    <row r="386" spans="1:34" x14ac:dyDescent="0.25">
      <c r="A386" s="126">
        <v>18</v>
      </c>
      <c r="B386" s="37">
        <v>4</v>
      </c>
      <c r="C386" s="37" t="str">
        <f>INDEX(РАСКЛАДУШКА!$K$331:$AR$365,A386,MATCH(Руч!B$361,РАСКЛАДУШКА!$K$330:$AR$330,0))</f>
        <v/>
      </c>
      <c r="D386" s="27" t="str">
        <f>INDEX(РАСКЛАДУШКА!$K$372:$AR$406,A386,MATCH(Руч!B$361,РАСКЛАДУШКА!$K$371:$AR$371,0))</f>
        <v/>
      </c>
      <c r="E386" s="29" t="e">
        <f>INDEX(РАСКЛАДУШКА!$J$412:$AO$446,A386,MATCH(Руч!B$361,РАСКЛАДУШКА!$J$411:$AO$411,0))</f>
        <v>#N/A</v>
      </c>
      <c r="G386" s="126">
        <v>18</v>
      </c>
      <c r="H386" s="37">
        <v>4</v>
      </c>
      <c r="I386" s="37" t="str">
        <f>INDEX(РАСКЛАДУШКА!$K$331:$AR$365,G386,MATCH(H$361,РАСКЛАДУШКА!$K$330:$AR$330,0))</f>
        <v/>
      </c>
      <c r="J386" s="27" t="str">
        <f>INDEX(РАСКЛАДУШКА!$K$372:$AR$406,G386,MATCH(H$361,РАСКЛАДУШКА!$K$371:$AR$371,0))</f>
        <v/>
      </c>
      <c r="K386" s="29" t="e">
        <f>INDEX(РАСКЛАДУШКА!$J$412:$AO$446,G386,MATCH(H$361,РАСКЛАДУШКА!$J$411:$AO$411,0))</f>
        <v>#N/A</v>
      </c>
      <c r="M386" s="126">
        <v>18</v>
      </c>
      <c r="N386" s="37">
        <v>4</v>
      </c>
      <c r="O386" s="37" t="str">
        <f>INDEX(РАСКЛАДУШКА!$K$331:$AR$365,M386,MATCH(N$361,РАСКЛАДУШКА!$K$330:$AR$330,0))</f>
        <v>6Б</v>
      </c>
      <c r="P386" s="27" t="str">
        <f>INDEX(РАСКЛАДУШКА!$K$372:$AR$406,M386,MATCH(N$361,РАСКЛАДУШКА!$K$371:$AR$371,0))</f>
        <v>История</v>
      </c>
      <c r="Q386" s="29" t="e">
        <f>INDEX(РАСКЛАДУШКА!$J$412:$AO$446,M386,MATCH(N$361,РАСКЛАДУШКА!$J$411:$AO$411,0))</f>
        <v>#N/A</v>
      </c>
      <c r="R386"/>
      <c r="T386"/>
      <c r="V386"/>
      <c r="Z386"/>
      <c r="AB386"/>
      <c r="AF386"/>
      <c r="AH386"/>
    </row>
    <row r="387" spans="1:34" x14ac:dyDescent="0.25">
      <c r="A387" s="126">
        <v>19</v>
      </c>
      <c r="B387" s="37">
        <v>5</v>
      </c>
      <c r="C387" s="37" t="str">
        <f>INDEX(РАСКЛАДУШКА!$K$331:$AR$365,A387,MATCH(Руч!B$361,РАСКЛАДУШКА!$K$330:$AR$330,0))</f>
        <v/>
      </c>
      <c r="D387" s="27" t="str">
        <f>INDEX(РАСКЛАДУШКА!$K$372:$AR$406,A387,MATCH(Руч!B$361,РАСКЛАДУШКА!$K$371:$AR$371,0))</f>
        <v/>
      </c>
      <c r="E387" s="29" t="e">
        <f>INDEX(РАСКЛАДУШКА!$J$412:$AO$446,A387,MATCH(Руч!B$361,РАСКЛАДУШКА!$J$411:$AO$411,0))</f>
        <v>#N/A</v>
      </c>
      <c r="G387" s="126">
        <v>19</v>
      </c>
      <c r="H387" s="37">
        <v>5</v>
      </c>
      <c r="I387" s="37" t="str">
        <f>INDEX(РАСКЛАДУШКА!$K$331:$AR$365,G387,MATCH(H$361,РАСКЛАДУШКА!$K$330:$AR$330,0))</f>
        <v>8Б</v>
      </c>
      <c r="J387" s="27" t="str">
        <f>INDEX(РАСКЛАДУШКА!$K$372:$AR$406,G387,MATCH(H$361,РАСКЛАДУШКА!$K$371:$AR$371,0))</f>
        <v>История</v>
      </c>
      <c r="K387" s="29" t="e">
        <f>INDEX(РАСКЛАДУШКА!$J$412:$AO$446,G387,MATCH(H$361,РАСКЛАДУШКА!$J$411:$AO$411,0))</f>
        <v>#N/A</v>
      </c>
      <c r="M387" s="126">
        <v>19</v>
      </c>
      <c r="N387" s="37">
        <v>5</v>
      </c>
      <c r="O387" s="37" t="str">
        <f>INDEX(РАСКЛАДУШКА!$K$331:$AR$365,M387,MATCH(N$361,РАСКЛАДУШКА!$K$330:$AR$330,0))</f>
        <v>7Б</v>
      </c>
      <c r="P387" s="27" t="str">
        <f>INDEX(РАСКЛАДУШКА!$K$372:$AR$406,M387,MATCH(N$361,РАСКЛАДУШКА!$K$371:$AR$371,0))</f>
        <v>История</v>
      </c>
      <c r="Q387" s="29" t="e">
        <f>INDEX(РАСКЛАДУШКА!$J$412:$AO$446,M387,MATCH(N$361,РАСКЛАДУШКА!$J$411:$AO$411,0))</f>
        <v>#N/A</v>
      </c>
      <c r="R387"/>
      <c r="T387"/>
      <c r="V387"/>
      <c r="Z387"/>
      <c r="AB387"/>
      <c r="AF387"/>
      <c r="AH387"/>
    </row>
    <row r="388" spans="1:34" x14ac:dyDescent="0.25">
      <c r="A388" s="126">
        <v>20</v>
      </c>
      <c r="B388" s="37">
        <v>6</v>
      </c>
      <c r="C388" s="37" t="str">
        <f>INDEX(РАСКЛАДУШКА!$K$331:$AR$365,A388,MATCH(Руч!B$361,РАСКЛАДУШКА!$K$330:$AR$330,0))</f>
        <v/>
      </c>
      <c r="D388" s="27" t="str">
        <f>INDEX(РАСКЛАДУШКА!$K$372:$AR$406,A388,MATCH(Руч!B$361,РАСКЛАДУШКА!$K$371:$AR$371,0))</f>
        <v/>
      </c>
      <c r="E388" s="29" t="e">
        <f>INDEX(РАСКЛАДУШКА!$J$412:$AO$446,A388,MATCH(Руч!B$361,РАСКЛАДУШКА!$J$411:$AO$411,0))</f>
        <v>#N/A</v>
      </c>
      <c r="G388" s="126">
        <v>20</v>
      </c>
      <c r="H388" s="37">
        <v>6</v>
      </c>
      <c r="I388" s="37" t="str">
        <f>INDEX(РАСКЛАДУШКА!$K$331:$AR$365,G388,MATCH(H$361,РАСКЛАДУШКА!$K$330:$AR$330,0))</f>
        <v>8А</v>
      </c>
      <c r="J388" s="27" t="str">
        <f>INDEX(РАСКЛАДУШКА!$K$372:$AR$406,G388,MATCH(H$361,РАСКЛАДУШКА!$K$371:$AR$371,0))</f>
        <v>История</v>
      </c>
      <c r="K388" s="29" t="e">
        <f>INDEX(РАСКЛАДУШКА!$J$412:$AO$446,G388,MATCH(H$361,РАСКЛАДУШКА!$J$411:$AO$411,0))</f>
        <v>#N/A</v>
      </c>
      <c r="M388" s="126">
        <v>20</v>
      </c>
      <c r="N388" s="37">
        <v>6</v>
      </c>
      <c r="O388" s="37" t="str">
        <f>INDEX(РАСКЛАДУШКА!$K$331:$AR$365,M388,MATCH(N$361,РАСКЛАДУШКА!$K$330:$AR$330,0))</f>
        <v/>
      </c>
      <c r="P388" s="27" t="str">
        <f>INDEX(РАСКЛАДУШКА!$K$372:$AR$406,M388,MATCH(N$361,РАСКЛАДУШКА!$K$371:$AR$371,0))</f>
        <v/>
      </c>
      <c r="Q388" s="29" t="e">
        <f>INDEX(РАСКЛАДУШКА!$J$412:$AO$446,M388,MATCH(N$361,РАСКЛАДУШКА!$J$411:$AO$411,0))</f>
        <v>#N/A</v>
      </c>
      <c r="R388"/>
      <c r="T388"/>
      <c r="V388"/>
      <c r="Z388"/>
      <c r="AB388"/>
      <c r="AF388"/>
      <c r="AH388"/>
    </row>
    <row r="389" spans="1:34" x14ac:dyDescent="0.25">
      <c r="A389" s="126">
        <v>21</v>
      </c>
      <c r="B389" s="37">
        <v>7</v>
      </c>
      <c r="C389" s="37" t="str">
        <f>INDEX(РАСКЛАДУШКА!$K$331:$AR$365,A389,MATCH(Руч!B$361,РАСКЛАДУШКА!$K$330:$AR$330,0))</f>
        <v/>
      </c>
      <c r="D389" s="27" t="str">
        <f>INDEX(РАСКЛАДУШКА!$K$372:$AR$406,A389,MATCH(Руч!B$361,РАСКЛАДУШКА!$K$371:$AR$371,0))</f>
        <v/>
      </c>
      <c r="E389" s="29" t="e">
        <f>INDEX(РАСКЛАДУШКА!$J$412:$AO$446,A389,MATCH(Руч!B$361,РАСКЛАДУШКА!$J$411:$AO$411,0))</f>
        <v>#N/A</v>
      </c>
      <c r="F389" s="134"/>
      <c r="G389" s="126">
        <v>21</v>
      </c>
      <c r="H389" s="37">
        <v>7</v>
      </c>
      <c r="I389" s="37" t="str">
        <f>INDEX(РАСКЛАДУШКА!$K$331:$AR$365,G389,MATCH(H$361,РАСКЛАДУШКА!$K$330:$AR$330,0))</f>
        <v/>
      </c>
      <c r="J389" s="27" t="str">
        <f>INDEX(РАСКЛАДУШКА!$K$372:$AR$406,G389,MATCH(H$361,РАСКЛАДУШКА!$K$371:$AR$371,0))</f>
        <v/>
      </c>
      <c r="K389" s="29" t="e">
        <f>INDEX(РАСКЛАДУШКА!$J$412:$AO$446,G389,MATCH(H$361,РАСКЛАДУШКА!$J$411:$AO$411,0))</f>
        <v>#N/A</v>
      </c>
      <c r="L389" s="134"/>
      <c r="M389" s="126">
        <v>21</v>
      </c>
      <c r="N389" s="37">
        <v>7</v>
      </c>
      <c r="O389" s="37" t="str">
        <f>INDEX(РАСКЛАДУШКА!$K$331:$AR$365,M389,MATCH(N$361,РАСКЛАДУШКА!$K$330:$AR$330,0))</f>
        <v/>
      </c>
      <c r="P389" s="27" t="str">
        <f>INDEX(РАСКЛАДУШКА!$K$372:$AR$406,M389,MATCH(N$361,РАСКЛАДУШКА!$K$371:$AR$371,0))</f>
        <v/>
      </c>
      <c r="Q389" s="29" t="e">
        <f>INDEX(РАСКЛАДУШКА!$J$412:$AO$446,M389,MATCH(N$361,РАСКЛАДУШКА!$J$411:$AO$411,0))</f>
        <v>#N/A</v>
      </c>
      <c r="R389"/>
      <c r="T389"/>
      <c r="V389"/>
      <c r="Z389"/>
      <c r="AB389"/>
      <c r="AF389"/>
      <c r="AH389"/>
    </row>
    <row r="390" spans="1:34" x14ac:dyDescent="0.25">
      <c r="A390" s="128"/>
      <c r="B390" s="2" t="s">
        <v>7</v>
      </c>
      <c r="C390" s="2"/>
      <c r="D390" s="2"/>
      <c r="E390" s="2"/>
      <c r="G390" s="128"/>
      <c r="H390" s="2" t="s">
        <v>7</v>
      </c>
      <c r="I390" s="2"/>
      <c r="J390" s="2"/>
      <c r="K390" s="2"/>
      <c r="M390" s="128"/>
      <c r="N390" s="2" t="s">
        <v>7</v>
      </c>
      <c r="O390" s="2"/>
      <c r="P390" s="2"/>
      <c r="Q390" s="2"/>
      <c r="R390"/>
      <c r="T390"/>
      <c r="V390"/>
      <c r="Z390"/>
      <c r="AB390"/>
      <c r="AF390"/>
      <c r="AH390"/>
    </row>
    <row r="391" spans="1:34" x14ac:dyDescent="0.25">
      <c r="A391" s="126">
        <v>22</v>
      </c>
      <c r="B391" s="37">
        <v>1</v>
      </c>
      <c r="C391" s="37" t="str">
        <f>INDEX(РАСКЛАДУШКА!$K$331:$AR$365,A391,MATCH(Руч!B$361,РАСКЛАДУШКА!$K$330:$AR$330,0))</f>
        <v>5В</v>
      </c>
      <c r="D391" s="27" t="str">
        <f>INDEX(РАСКЛАДУШКА!$K$372:$AR$406,A391,MATCH(Руч!B$361,РАСКЛАДУШКА!$K$371:$AR$371,0))</f>
        <v>Человек и мир</v>
      </c>
      <c r="E391" s="29" t="e">
        <f>INDEX(РАСКЛАДУШКА!$J$412:$AO$446,A391,MATCH(Руч!B$361,РАСКЛАДУШКА!$J$411:$AO$411,0))</f>
        <v>#N/A</v>
      </c>
      <c r="G391" s="126">
        <v>22</v>
      </c>
      <c r="H391" s="37">
        <v>1</v>
      </c>
      <c r="I391" s="37" t="str">
        <f>INDEX(РАСКЛАДУШКА!$K$331:$AR$365,G391,MATCH(H$361,РАСКЛАДУШКА!$K$330:$AR$330,0))</f>
        <v>8А</v>
      </c>
      <c r="J391" s="27" t="str">
        <f>INDEX(РАСКЛАДУШКА!$K$372:$AR$406,G391,MATCH(H$361,РАСКЛАДУШКА!$K$371:$AR$371,0))</f>
        <v>История</v>
      </c>
      <c r="K391" s="29" t="e">
        <f>INDEX(РАСКЛАДУШКА!$J$412:$AO$446,G391,MATCH(H$361,РАСКЛАДУШКА!$J$411:$AO$411,0))</f>
        <v>#N/A</v>
      </c>
      <c r="M391" s="126">
        <v>22</v>
      </c>
      <c r="N391" s="37">
        <v>1</v>
      </c>
      <c r="O391" s="37" t="str">
        <f>INDEX(РАСКЛАДУШКА!$K$331:$AR$365,M391,MATCH(N$361,РАСКЛАДУШКА!$K$330:$AR$330,0))</f>
        <v>6В</v>
      </c>
      <c r="P391" s="27" t="str">
        <f>INDEX(РАСКЛАДУШКА!$K$372:$AR$406,M391,MATCH(N$361,РАСКЛАДУШКА!$K$371:$AR$371,0))</f>
        <v>История</v>
      </c>
      <c r="Q391" s="29" t="e">
        <f>INDEX(РАСКЛАДУШКА!$J$412:$AO$446,M391,MATCH(N$361,РАСКЛАДУШКА!$J$411:$AO$411,0))</f>
        <v>#N/A</v>
      </c>
      <c r="R391"/>
      <c r="T391"/>
      <c r="V391"/>
      <c r="Z391"/>
      <c r="AB391"/>
      <c r="AF391"/>
      <c r="AH391"/>
    </row>
    <row r="392" spans="1:34" x14ac:dyDescent="0.25">
      <c r="A392" s="126">
        <v>23</v>
      </c>
      <c r="B392" s="37">
        <v>2</v>
      </c>
      <c r="C392" s="37" t="str">
        <f>INDEX(РАСКЛАДУШКА!$K$331:$AR$365,A392,MATCH(Руч!B$361,РАСКЛАДУШКА!$K$330:$AR$330,0))</f>
        <v/>
      </c>
      <c r="D392" s="27" t="str">
        <f>INDEX(РАСКЛАДУШКА!$K$372:$AR$406,A392,MATCH(Руч!B$361,РАСКЛАДУШКА!$K$371:$AR$371,0))</f>
        <v/>
      </c>
      <c r="E392" s="29" t="e">
        <f>INDEX(РАСКЛАДУШКА!$J$412:$AO$446,A392,MATCH(Руч!B$361,РАСКЛАДУШКА!$J$411:$AO$411,0))</f>
        <v>#N/A</v>
      </c>
      <c r="G392" s="126">
        <v>23</v>
      </c>
      <c r="H392" s="37">
        <v>2</v>
      </c>
      <c r="I392" s="37" t="str">
        <f>INDEX(РАСКЛАДУШКА!$K$331:$AR$365,G392,MATCH(H$361,РАСКЛАДУШКА!$K$330:$AR$330,0))</f>
        <v>7Б</v>
      </c>
      <c r="J392" s="27" t="str">
        <f>INDEX(РАСКЛАДУШКА!$K$372:$AR$406,G392,MATCH(H$361,РАСКЛАДУШКА!$K$371:$AR$371,0))</f>
        <v>Искусство</v>
      </c>
      <c r="K392" s="29" t="e">
        <f>INDEX(РАСКЛАДУШКА!$J$412:$AO$446,G392,MATCH(H$361,РАСКЛАДУШКА!$J$411:$AO$411,0))</f>
        <v>#N/A</v>
      </c>
      <c r="M392" s="126">
        <v>23</v>
      </c>
      <c r="N392" s="37">
        <v>2</v>
      </c>
      <c r="O392" s="37" t="str">
        <f>INDEX(РАСКЛАДУШКА!$K$331:$AR$365,M392,MATCH(N$361,РАСКЛАДУШКА!$K$330:$AR$330,0))</f>
        <v/>
      </c>
      <c r="P392" s="27" t="str">
        <f>INDEX(РАСКЛАДУШКА!$K$372:$AR$406,M392,MATCH(N$361,РАСКЛАДУШКА!$K$371:$AR$371,0))</f>
        <v/>
      </c>
      <c r="Q392" s="29" t="e">
        <f>INDEX(РАСКЛАДУШКА!$J$412:$AO$446,M392,MATCH(N$361,РАСКЛАДУШКА!$J$411:$AO$411,0))</f>
        <v>#N/A</v>
      </c>
      <c r="R392"/>
      <c r="T392"/>
      <c r="V392"/>
      <c r="Z392"/>
      <c r="AB392"/>
      <c r="AF392"/>
      <c r="AH392"/>
    </row>
    <row r="393" spans="1:34" x14ac:dyDescent="0.25">
      <c r="A393" s="126">
        <v>24</v>
      </c>
      <c r="B393" s="37">
        <v>3</v>
      </c>
      <c r="C393" s="37" t="str">
        <f>INDEX(РАСКЛАДУШКА!$K$331:$AR$365,A393,MATCH(Руч!B$361,РАСКЛАДУШКА!$K$330:$AR$330,0))</f>
        <v>10А</v>
      </c>
      <c r="D393" s="27" t="str">
        <f>INDEX(РАСКЛАДУШКА!$K$372:$AR$406,A393,MATCH(Руч!B$361,РАСКЛАДУШКА!$K$371:$AR$371,0))</f>
        <v>География</v>
      </c>
      <c r="E393" s="29" t="e">
        <f>INDEX(РАСКЛАДУШКА!$J$412:$AO$446,A393,MATCH(Руч!B$361,РАСКЛАДУШКА!$J$411:$AO$411,0))</f>
        <v>#N/A</v>
      </c>
      <c r="G393" s="126">
        <v>24</v>
      </c>
      <c r="H393" s="37">
        <v>3</v>
      </c>
      <c r="I393" s="37" t="str">
        <f>INDEX(РАСКЛАДУШКА!$K$331:$AR$365,G393,MATCH(H$361,РАСКЛАДУШКА!$K$330:$AR$330,0))</f>
        <v>7В</v>
      </c>
      <c r="J393" s="27" t="str">
        <f>INDEX(РАСКЛАДУШКА!$K$372:$AR$406,G393,MATCH(H$361,РАСКЛАДУШКА!$K$371:$AR$371,0))</f>
        <v>Искусство</v>
      </c>
      <c r="K393" s="29" t="e">
        <f>INDEX(РАСКЛАДУШКА!$J$412:$AO$446,G393,MATCH(H$361,РАСКЛАДУШКА!$J$411:$AO$411,0))</f>
        <v>#N/A</v>
      </c>
      <c r="M393" s="126">
        <v>24</v>
      </c>
      <c r="N393" s="37">
        <v>3</v>
      </c>
      <c r="O393" s="37" t="str">
        <f>INDEX(РАСКЛАДУШКА!$K$331:$AR$365,M393,MATCH(N$361,РАСКЛАДУШКА!$K$330:$AR$330,0))</f>
        <v/>
      </c>
      <c r="P393" s="27" t="str">
        <f>INDEX(РАСКЛАДУШКА!$K$372:$AR$406,M393,MATCH(N$361,РАСКЛАДУШКА!$K$371:$AR$371,0))</f>
        <v/>
      </c>
      <c r="Q393" s="29" t="e">
        <f>INDEX(РАСКЛАДУШКА!$J$412:$AO$446,M393,MATCH(N$361,РАСКЛАДУШКА!$J$411:$AO$411,0))</f>
        <v>#N/A</v>
      </c>
      <c r="R393"/>
      <c r="T393"/>
      <c r="V393"/>
      <c r="Z393"/>
      <c r="AB393"/>
      <c r="AF393"/>
      <c r="AH393"/>
    </row>
    <row r="394" spans="1:34" x14ac:dyDescent="0.25">
      <c r="A394" s="126">
        <v>25</v>
      </c>
      <c r="B394" s="37">
        <v>4</v>
      </c>
      <c r="C394" s="37" t="str">
        <f>INDEX(РАСКЛАДУШКА!$K$331:$AR$365,A394,MATCH(Руч!B$361,РАСКЛАДУШКА!$K$330:$AR$330,0))</f>
        <v>9А</v>
      </c>
      <c r="D394" s="27" t="str">
        <f>INDEX(РАСКЛАДУШКА!$K$372:$AR$406,A394,MATCH(Руч!B$361,РАСКЛАДУШКА!$K$371:$AR$371,0))</f>
        <v>География</v>
      </c>
      <c r="E394" s="29" t="e">
        <f>INDEX(РАСКЛАДУШКА!$J$412:$AO$446,A394,MATCH(Руч!B$361,РАСКЛАДУШКА!$J$411:$AO$411,0))</f>
        <v>#N/A</v>
      </c>
      <c r="G394" s="126">
        <v>25</v>
      </c>
      <c r="H394" s="37">
        <v>4</v>
      </c>
      <c r="I394" s="37" t="str">
        <f>INDEX(РАСКЛАДУШКА!$K$331:$AR$365,G394,MATCH(H$361,РАСКЛАДУШКА!$K$330:$AR$330,0))</f>
        <v>8В</v>
      </c>
      <c r="J394" s="27" t="str">
        <f>INDEX(РАСКЛАДУШКА!$K$372:$AR$406,G394,MATCH(H$361,РАСКЛАДУШКА!$K$371:$AR$371,0))</f>
        <v>История</v>
      </c>
      <c r="K394" s="29" t="e">
        <f>INDEX(РАСКЛАДУШКА!$J$412:$AO$446,G394,MATCH(H$361,РАСКЛАДУШКА!$J$411:$AO$411,0))</f>
        <v>#N/A</v>
      </c>
      <c r="M394" s="126">
        <v>25</v>
      </c>
      <c r="N394" s="37">
        <v>4</v>
      </c>
      <c r="O394" s="37" t="str">
        <f>INDEX(РАСКЛАДУШКА!$K$331:$AR$365,M394,MATCH(N$361,РАСКЛАДУШКА!$K$330:$AR$330,0))</f>
        <v/>
      </c>
      <c r="P394" s="27" t="str">
        <f>INDEX(РАСКЛАДУШКА!$K$372:$AR$406,M394,MATCH(N$361,РАСКЛАДУШКА!$K$371:$AR$371,0))</f>
        <v/>
      </c>
      <c r="Q394" s="29" t="e">
        <f>INDEX(РАСКЛАДУШКА!$J$412:$AO$446,M394,MATCH(N$361,РАСКЛАДУШКА!$J$411:$AO$411,0))</f>
        <v>#N/A</v>
      </c>
      <c r="R394"/>
      <c r="T394"/>
      <c r="V394"/>
      <c r="Z394"/>
      <c r="AB394"/>
      <c r="AF394"/>
      <c r="AH394"/>
    </row>
    <row r="395" spans="1:34" x14ac:dyDescent="0.25">
      <c r="A395" s="126">
        <v>26</v>
      </c>
      <c r="B395" s="37">
        <v>5</v>
      </c>
      <c r="C395" s="37" t="str">
        <f>INDEX(РАСКЛАДУШКА!$K$331:$AR$365,A395,MATCH(Руч!B$361,РАСКЛАДУШКА!$K$330:$AR$330,0))</f>
        <v>10Б</v>
      </c>
      <c r="D395" s="27" t="str">
        <f>INDEX(РАСКЛАДУШКА!$K$372:$AR$406,A395,MATCH(Руч!B$361,РАСКЛАДУШКА!$K$371:$AR$371,0))</f>
        <v>География</v>
      </c>
      <c r="E395" s="29" t="e">
        <f>INDEX(РАСКЛАДУШКА!$J$412:$AO$446,A395,MATCH(Руч!B$361,РАСКЛАДУШКА!$J$411:$AO$411,0))</f>
        <v>#N/A</v>
      </c>
      <c r="G395" s="126">
        <v>26</v>
      </c>
      <c r="H395" s="37">
        <v>5</v>
      </c>
      <c r="I395" s="37" t="str">
        <f>INDEX(РАСКЛАДУШКА!$K$331:$AR$365,G395,MATCH(H$361,РАСКЛАДУШКА!$K$330:$AR$330,0))</f>
        <v>7А</v>
      </c>
      <c r="J395" s="27" t="str">
        <f>INDEX(РАСКЛАДУШКА!$K$372:$AR$406,G395,MATCH(H$361,РАСКЛАДУШКА!$K$371:$AR$371,0))</f>
        <v>Искусство</v>
      </c>
      <c r="K395" s="29" t="e">
        <f>INDEX(РАСКЛАДУШКА!$J$412:$AO$446,G395,MATCH(H$361,РАСКЛАДУШКА!$J$411:$AO$411,0))</f>
        <v>#N/A</v>
      </c>
      <c r="M395" s="126">
        <v>26</v>
      </c>
      <c r="N395" s="37">
        <v>5</v>
      </c>
      <c r="O395" s="37" t="str">
        <f>INDEX(РАСКЛАДУШКА!$K$331:$AR$365,M395,MATCH(N$361,РАСКЛАДУШКА!$K$330:$AR$330,0))</f>
        <v>6Б</v>
      </c>
      <c r="P395" s="27" t="str">
        <f>INDEX(РАСКЛАДУШКА!$K$372:$AR$406,M395,MATCH(N$361,РАСКЛАДУШКА!$K$371:$AR$371,0))</f>
        <v>История</v>
      </c>
      <c r="Q395" s="29" t="e">
        <f>INDEX(РАСКЛАДУШКА!$J$412:$AO$446,M395,MATCH(N$361,РАСКЛАДУШКА!$J$411:$AO$411,0))</f>
        <v>#N/A</v>
      </c>
      <c r="R395"/>
      <c r="T395"/>
      <c r="V395"/>
      <c r="Z395"/>
      <c r="AB395"/>
      <c r="AF395"/>
      <c r="AH395"/>
    </row>
    <row r="396" spans="1:34" x14ac:dyDescent="0.25">
      <c r="A396" s="126">
        <v>27</v>
      </c>
      <c r="B396" s="37">
        <v>6</v>
      </c>
      <c r="C396" s="37" t="str">
        <f>INDEX(РАСКЛАДУШКА!$K$331:$AR$365,A396,MATCH(Руч!B$361,РАСКЛАДУШКА!$K$330:$AR$330,0))</f>
        <v>9Б</v>
      </c>
      <c r="D396" s="27" t="str">
        <f>INDEX(РАСКЛАДУШКА!$K$372:$AR$406,A396,MATCH(Руч!B$361,РАСКЛАДУШКА!$K$371:$AR$371,0))</f>
        <v>География</v>
      </c>
      <c r="E396" s="29" t="e">
        <f>INDEX(РАСКЛАДУШКА!$J$412:$AO$446,A396,MATCH(Руч!B$361,РАСКЛАДУШКА!$J$411:$AO$411,0))</f>
        <v>#N/A</v>
      </c>
      <c r="G396" s="126">
        <v>27</v>
      </c>
      <c r="H396" s="37">
        <v>6</v>
      </c>
      <c r="I396" s="37" t="str">
        <f>INDEX(РАСКЛАДУШКА!$K$331:$AR$365,G396,MATCH(H$361,РАСКЛАДУШКА!$K$330:$AR$330,0))</f>
        <v>6Б</v>
      </c>
      <c r="J396" s="27" t="str">
        <f>INDEX(РАСКЛАДУШКА!$K$372:$AR$406,G396,MATCH(H$361,РАСКЛАДУШКА!$K$371:$AR$371,0))</f>
        <v>Искусство</v>
      </c>
      <c r="K396" s="29" t="e">
        <f>INDEX(РАСКЛАДУШКА!$J$412:$AO$446,G396,MATCH(H$361,РАСКЛАДУШКА!$J$411:$AO$411,0))</f>
        <v>#N/A</v>
      </c>
      <c r="M396" s="126">
        <v>27</v>
      </c>
      <c r="N396" s="37">
        <v>6</v>
      </c>
      <c r="O396" s="37" t="str">
        <f>INDEX(РАСКЛАДУШКА!$K$331:$AR$365,M396,MATCH(N$361,РАСКЛАДУШКА!$K$330:$AR$330,0))</f>
        <v/>
      </c>
      <c r="P396" s="27" t="str">
        <f>INDEX(РАСКЛАДУШКА!$K$372:$AR$406,M396,MATCH(N$361,РАСКЛАДУШКА!$K$371:$AR$371,0))</f>
        <v/>
      </c>
      <c r="Q396" s="29" t="e">
        <f>INDEX(РАСКЛАДУШКА!$J$412:$AO$446,M396,MATCH(N$361,РАСКЛАДУШКА!$J$411:$AO$411,0))</f>
        <v>#N/A</v>
      </c>
      <c r="R396"/>
      <c r="T396"/>
      <c r="V396"/>
      <c r="Z396"/>
      <c r="AB396"/>
      <c r="AF396"/>
      <c r="AH396"/>
    </row>
    <row r="397" spans="1:34" x14ac:dyDescent="0.25">
      <c r="A397" s="126">
        <v>28</v>
      </c>
      <c r="B397" s="37">
        <v>7</v>
      </c>
      <c r="C397" s="37" t="str">
        <f>INDEX(РАСКЛАДУШКА!$K$331:$AR$365,A397,MATCH(Руч!B$361,РАСКЛАДУШКА!$K$330:$AR$330,0))</f>
        <v/>
      </c>
      <c r="D397" s="27" t="str">
        <f>INDEX(РАСКЛАДУШКА!$K$372:$AR$406,A397,MATCH(Руч!B$361,РАСКЛАДУШКА!$K$371:$AR$371,0))</f>
        <v/>
      </c>
      <c r="E397" s="29" t="e">
        <f>INDEX(РАСКЛАДУШКА!$J$412:$AO$446,A397,MATCH(Руч!B$361,РАСКЛАДУШКА!$J$411:$AO$411,0))</f>
        <v>#N/A</v>
      </c>
      <c r="F397" s="134"/>
      <c r="G397" s="126">
        <v>28</v>
      </c>
      <c r="H397" s="37">
        <v>7</v>
      </c>
      <c r="I397" s="37" t="str">
        <f>INDEX(РАСКЛАДУШКА!$K$331:$AR$365,G397,MATCH(H$361,РАСКЛАДУШКА!$K$330:$AR$330,0))</f>
        <v/>
      </c>
      <c r="J397" s="27" t="str">
        <f>INDEX(РАСКЛАДУШКА!$K$372:$AR$406,G397,MATCH(H$361,РАСКЛАДУШКА!$K$371:$AR$371,0))</f>
        <v/>
      </c>
      <c r="K397" s="29" t="e">
        <f>INDEX(РАСКЛАДУШКА!$J$412:$AO$446,G397,MATCH(H$361,РАСКЛАДУШКА!$J$411:$AO$411,0))</f>
        <v>#N/A</v>
      </c>
      <c r="L397" s="134"/>
      <c r="M397" s="126">
        <v>28</v>
      </c>
      <c r="N397" s="37">
        <v>7</v>
      </c>
      <c r="O397" s="37" t="str">
        <f>INDEX(РАСКЛАДУШКА!$K$331:$AR$365,M397,MATCH(N$361,РАСКЛАДУШКА!$K$330:$AR$330,0))</f>
        <v/>
      </c>
      <c r="P397" s="27" t="str">
        <f>INDEX(РАСКЛАДУШКА!$K$372:$AR$406,M397,MATCH(N$361,РАСКЛАДУШКА!$K$371:$AR$371,0))</f>
        <v/>
      </c>
      <c r="Q397" s="29" t="e">
        <f>INDEX(РАСКЛАДУШКА!$J$412:$AO$446,M397,MATCH(N$361,РАСКЛАДУШКА!$J$411:$AO$411,0))</f>
        <v>#N/A</v>
      </c>
      <c r="R397"/>
      <c r="T397"/>
      <c r="V397"/>
      <c r="Z397"/>
      <c r="AB397"/>
      <c r="AF397"/>
      <c r="AH397"/>
    </row>
    <row r="398" spans="1:34" x14ac:dyDescent="0.25">
      <c r="A398" s="128"/>
      <c r="B398" s="2" t="s">
        <v>8</v>
      </c>
      <c r="C398" s="2"/>
      <c r="D398" s="2"/>
      <c r="E398" s="2"/>
      <c r="G398" s="128"/>
      <c r="H398" s="2" t="s">
        <v>8</v>
      </c>
      <c r="I398" s="2"/>
      <c r="J398" s="2"/>
      <c r="K398" s="2"/>
      <c r="M398" s="128"/>
      <c r="N398" s="2" t="s">
        <v>8</v>
      </c>
      <c r="O398" s="2"/>
      <c r="P398" s="2"/>
      <c r="Q398" s="2"/>
      <c r="R398"/>
      <c r="T398"/>
      <c r="V398"/>
      <c r="Z398"/>
      <c r="AB398"/>
      <c r="AF398"/>
      <c r="AH398"/>
    </row>
    <row r="399" spans="1:34" x14ac:dyDescent="0.25">
      <c r="A399" s="126">
        <v>29</v>
      </c>
      <c r="B399" s="37">
        <v>1</v>
      </c>
      <c r="C399" s="37" t="str">
        <f>INDEX(РАСКЛАДУШКА!$K$331:$AR$365,A399,MATCH(Руч!B$361,РАСКЛАДУШКА!$K$330:$AR$330,0))</f>
        <v>5Б</v>
      </c>
      <c r="D399" s="27" t="str">
        <f>INDEX(РАСКЛАДУШКА!$K$372:$AR$406,A399,MATCH(Руч!B$361,РАСКЛАДУШКА!$K$371:$AR$371,0))</f>
        <v>Человек и мир</v>
      </c>
      <c r="E399" s="29" t="e">
        <f>INDEX(РАСКЛАДУШКА!$J$412:$AO$446,A399,MATCH(Руч!B$361,РАСКЛАДУШКА!$J$411:$AO$411,0))</f>
        <v>#N/A</v>
      </c>
      <c r="G399" s="126">
        <v>29</v>
      </c>
      <c r="H399" s="37">
        <v>1</v>
      </c>
      <c r="I399" s="37" t="str">
        <f>INDEX(РАСКЛАДУШКА!$K$331:$AR$365,G399,MATCH(H$361,РАСКЛАДУШКА!$K$330:$AR$330,0))</f>
        <v>8В</v>
      </c>
      <c r="J399" s="27" t="str">
        <f>INDEX(РАСКЛАДУШКА!$K$372:$AR$406,G399,MATCH(H$361,РАСКЛАДУШКА!$K$371:$AR$371,0))</f>
        <v>История</v>
      </c>
      <c r="K399" s="29" t="e">
        <f>INDEX(РАСКЛАДУШКА!$J$412:$AO$446,G399,MATCH(H$361,РАСКЛАДУШКА!$J$411:$AO$411,0))</f>
        <v>#N/A</v>
      </c>
      <c r="M399" s="126">
        <v>29</v>
      </c>
      <c r="N399" s="37">
        <v>1</v>
      </c>
      <c r="O399" s="37" t="str">
        <f>INDEX(РАСКЛАДУШКА!$K$331:$AR$365,M399,MATCH(N$361,РАСКЛАДУШКА!$K$330:$AR$330,0))</f>
        <v/>
      </c>
      <c r="P399" s="27" t="str">
        <f>INDEX(РАСКЛАДУШКА!$K$372:$AR$406,M399,MATCH(N$361,РАСКЛАДУШКА!$K$371:$AR$371,0))</f>
        <v/>
      </c>
      <c r="Q399" s="29" t="e">
        <f>INDEX(РАСКЛАДУШКА!$J$412:$AO$446,M399,MATCH(N$361,РАСКЛАДУШКА!$J$411:$AO$411,0))</f>
        <v>#N/A</v>
      </c>
      <c r="R399"/>
      <c r="T399"/>
      <c r="V399"/>
      <c r="Z399"/>
      <c r="AB399"/>
      <c r="AF399"/>
      <c r="AH399"/>
    </row>
    <row r="400" spans="1:34" x14ac:dyDescent="0.25">
      <c r="A400" s="126">
        <v>30</v>
      </c>
      <c r="B400" s="37">
        <v>2</v>
      </c>
      <c r="C400" s="37" t="str">
        <f>INDEX(РАСКЛАДУШКА!$K$331:$AR$365,A400,MATCH(Руч!B$361,РАСКЛАДУШКА!$K$330:$AR$330,0))</f>
        <v>5А</v>
      </c>
      <c r="D400" s="27" t="str">
        <f>INDEX(РАСКЛАДУШКА!$K$372:$AR$406,A400,MATCH(Руч!B$361,РАСКЛАДУШКА!$K$371:$AR$371,0))</f>
        <v>Человек и мир</v>
      </c>
      <c r="E400" s="29" t="e">
        <f>INDEX(РАСКЛАДУШКА!$J$412:$AO$446,A400,MATCH(Руч!B$361,РАСКЛАДУШКА!$J$411:$AO$411,0))</f>
        <v>#N/A</v>
      </c>
      <c r="G400" s="126">
        <v>30</v>
      </c>
      <c r="H400" s="37">
        <v>2</v>
      </c>
      <c r="I400" s="37" t="str">
        <f>INDEX(РАСКЛАДУШКА!$K$331:$AR$365,G400,MATCH(H$361,РАСКЛАДУШКА!$K$330:$AR$330,0))</f>
        <v>7А</v>
      </c>
      <c r="J400" s="27" t="str">
        <f>INDEX(РАСКЛАДУШКА!$K$372:$AR$406,G400,MATCH(H$361,РАСКЛАДУШКА!$K$371:$AR$371,0))</f>
        <v>История</v>
      </c>
      <c r="K400" s="29" t="e">
        <f>INDEX(РАСКЛАДУШКА!$J$412:$AO$446,G400,MATCH(H$361,РАСКЛАДУШКА!$J$411:$AO$411,0))</f>
        <v>#N/A</v>
      </c>
      <c r="M400" s="126">
        <v>30</v>
      </c>
      <c r="N400" s="37">
        <v>2</v>
      </c>
      <c r="O400" s="37" t="str">
        <f>INDEX(РАСКЛАДУШКА!$K$331:$AR$365,M400,MATCH(N$361,РАСКЛАДУШКА!$K$330:$AR$330,0))</f>
        <v/>
      </c>
      <c r="P400" s="27" t="str">
        <f>INDEX(РАСКЛАДУШКА!$K$372:$AR$406,M400,MATCH(N$361,РАСКЛАДУШКА!$K$371:$AR$371,0))</f>
        <v/>
      </c>
      <c r="Q400" s="29" t="e">
        <f>INDEX(РАСКЛАДУШКА!$J$412:$AO$446,M400,MATCH(N$361,РАСКЛАДУШКА!$J$411:$AO$411,0))</f>
        <v>#N/A</v>
      </c>
      <c r="R400"/>
      <c r="T400"/>
      <c r="V400"/>
      <c r="Z400"/>
      <c r="AB400"/>
      <c r="AF400"/>
      <c r="AH400"/>
    </row>
    <row r="401" spans="1:209" x14ac:dyDescent="0.25">
      <c r="A401" s="126">
        <v>31</v>
      </c>
      <c r="B401" s="37">
        <v>3</v>
      </c>
      <c r="C401" s="37" t="str">
        <f>INDEX(РАСКЛАДУШКА!$K$331:$AR$365,A401,MATCH(Руч!B$361,РАСКЛАДУШКА!$K$330:$AR$330,0))</f>
        <v>8Б</v>
      </c>
      <c r="D401" s="27" t="str">
        <f>INDEX(РАСКЛАДУШКА!$K$372:$AR$406,A401,MATCH(Руч!B$361,РАСКЛАДУШКА!$K$371:$AR$371,0))</f>
        <v>География</v>
      </c>
      <c r="E401" s="29" t="e">
        <f>INDEX(РАСКЛАДУШКА!$J$412:$AO$446,A401,MATCH(Руч!B$361,РАСКЛАДУШКА!$J$411:$AO$411,0))</f>
        <v>#N/A</v>
      </c>
      <c r="G401" s="126">
        <v>31</v>
      </c>
      <c r="H401" s="37">
        <v>3</v>
      </c>
      <c r="I401" s="37" t="str">
        <f>INDEX(РАСКЛАДУШКА!$K$331:$AR$365,G401,MATCH(H$361,РАСКЛАДУШКА!$K$330:$AR$330,0))</f>
        <v/>
      </c>
      <c r="J401" s="27" t="str">
        <f>INDEX(РАСКЛАДУШКА!$K$372:$AR$406,G401,MATCH(H$361,РАСКЛАДУШКА!$K$371:$AR$371,0))</f>
        <v/>
      </c>
      <c r="K401" s="29" t="e">
        <f>INDEX(РАСКЛАДУШКА!$J$412:$AO$446,G401,MATCH(H$361,РАСКЛАДУШКА!$J$411:$AO$411,0))</f>
        <v>#N/A</v>
      </c>
      <c r="M401" s="126">
        <v>31</v>
      </c>
      <c r="N401" s="37">
        <v>3</v>
      </c>
      <c r="O401" s="37" t="str">
        <f>INDEX(РАСКЛАДУШКА!$K$331:$AR$365,M401,MATCH(N$361,РАСКЛАДУШКА!$K$330:$AR$330,0))</f>
        <v/>
      </c>
      <c r="P401" s="27" t="str">
        <f>INDEX(РАСКЛАДУШКА!$K$372:$AR$406,M401,MATCH(N$361,РАСКЛАДУШКА!$K$371:$AR$371,0))</f>
        <v/>
      </c>
      <c r="Q401" s="29" t="e">
        <f>INDEX(РАСКЛАДУШКА!$J$412:$AO$446,M401,MATCH(N$361,РАСКЛАДУШКА!$J$411:$AO$411,0))</f>
        <v>#N/A</v>
      </c>
      <c r="R401"/>
      <c r="T401"/>
      <c r="V401"/>
      <c r="Z401"/>
      <c r="AB401"/>
      <c r="AF401"/>
      <c r="AH401"/>
    </row>
    <row r="402" spans="1:209" x14ac:dyDescent="0.25">
      <c r="A402" s="126">
        <v>32</v>
      </c>
      <c r="B402" s="37">
        <v>4</v>
      </c>
      <c r="C402" s="37" t="str">
        <f>INDEX(РАСКЛАДУШКА!$K$331:$AR$365,A402,MATCH(Руч!B$361,РАСКЛАДУШКА!$K$330:$AR$330,0))</f>
        <v>8В</v>
      </c>
      <c r="D402" s="27" t="str">
        <f>INDEX(РАСКЛАДУШКА!$K$372:$AR$406,A402,MATCH(Руч!B$361,РАСКЛАДУШКА!$K$371:$AR$371,0))</f>
        <v>География</v>
      </c>
      <c r="E402" s="29" t="e">
        <f>INDEX(РАСКЛАДУШКА!$J$412:$AO$446,A402,MATCH(Руч!B$361,РАСКЛАДУШКА!$J$411:$AO$411,0))</f>
        <v>#N/A</v>
      </c>
      <c r="G402" s="126">
        <v>32</v>
      </c>
      <c r="H402" s="37">
        <v>4</v>
      </c>
      <c r="I402" s="37" t="str">
        <f>INDEX(РАСКЛАДУШКА!$K$331:$AR$365,G402,MATCH(H$361,РАСКЛАДУШКА!$K$330:$AR$330,0))</f>
        <v>6А</v>
      </c>
      <c r="J402" s="27" t="str">
        <f>INDEX(РАСКЛАДУШКА!$K$372:$AR$406,G402,MATCH(H$361,РАСКЛАДУШКА!$K$371:$AR$371,0))</f>
        <v>История</v>
      </c>
      <c r="K402" s="29" t="e">
        <f>INDEX(РАСКЛАДУШКА!$J$412:$AO$446,G402,MATCH(H$361,РАСКЛАДУШКА!$J$411:$AO$411,0))</f>
        <v>#N/A</v>
      </c>
      <c r="M402" s="126">
        <v>32</v>
      </c>
      <c r="N402" s="37">
        <v>4</v>
      </c>
      <c r="O402" s="37" t="str">
        <f>INDEX(РАСКЛАДУШКА!$K$331:$AR$365,M402,MATCH(N$361,РАСКЛАДУШКА!$K$330:$AR$330,0))</f>
        <v/>
      </c>
      <c r="P402" s="27" t="str">
        <f>INDEX(РАСКЛАДУШКА!$K$372:$AR$406,M402,MATCH(N$361,РАСКЛАДУШКА!$K$371:$AR$371,0))</f>
        <v/>
      </c>
      <c r="Q402" s="29" t="e">
        <f>INDEX(РАСКЛАДУШКА!$J$412:$AO$446,M402,MATCH(N$361,РАСКЛАДУШКА!$J$411:$AO$411,0))</f>
        <v>#N/A</v>
      </c>
      <c r="R402"/>
      <c r="T402"/>
      <c r="V402"/>
      <c r="Z402"/>
      <c r="AB402"/>
      <c r="AF402"/>
      <c r="AH402"/>
    </row>
    <row r="403" spans="1:209" x14ac:dyDescent="0.25">
      <c r="A403" s="126">
        <v>33</v>
      </c>
      <c r="B403" s="37">
        <v>5</v>
      </c>
      <c r="C403" s="37" t="str">
        <f>INDEX(РАСКЛАДУШКА!$K$331:$AR$365,A403,MATCH(Руч!B$361,РАСКЛАДУШКА!$K$330:$AR$330,0))</f>
        <v/>
      </c>
      <c r="D403" s="27" t="str">
        <f>INDEX(РАСКЛАДУШКА!$K$372:$AR$406,A403,MATCH(Руч!B$361,РАСКЛАДУШКА!$K$371:$AR$371,0))</f>
        <v/>
      </c>
      <c r="E403" s="29" t="e">
        <f>INDEX(РАСКЛАДУШКА!$J$412:$AO$446,A403,MATCH(Руч!B$361,РАСКЛАДУШКА!$J$411:$AO$411,0))</f>
        <v>#N/A</v>
      </c>
      <c r="G403" s="126">
        <v>33</v>
      </c>
      <c r="H403" s="37">
        <v>5</v>
      </c>
      <c r="I403" s="37" t="str">
        <f>INDEX(РАСКЛАДУШКА!$K$331:$AR$365,G403,MATCH(H$361,РАСКЛАДУШКА!$K$330:$AR$330,0))</f>
        <v/>
      </c>
      <c r="J403" s="27" t="str">
        <f>INDEX(РАСКЛАДУШКА!$K$372:$AR$406,G403,MATCH(H$361,РАСКЛАДУШКА!$K$371:$AR$371,0))</f>
        <v/>
      </c>
      <c r="K403" s="29" t="e">
        <f>INDEX(РАСКЛАДУШКА!$J$412:$AO$446,G403,MATCH(H$361,РАСКЛАДУШКА!$J$411:$AO$411,0))</f>
        <v>#N/A</v>
      </c>
      <c r="M403" s="126">
        <v>33</v>
      </c>
      <c r="N403" s="37">
        <v>5</v>
      </c>
      <c r="O403" s="37" t="str">
        <f>INDEX(РАСКЛАДУШКА!$K$331:$AR$365,M403,MATCH(N$361,РАСКЛАДУШКА!$K$330:$AR$330,0))</f>
        <v/>
      </c>
      <c r="P403" s="27" t="str">
        <f>INDEX(РАСКЛАДУШКА!$K$372:$AR$406,M403,MATCH(N$361,РАСКЛАДУШКА!$K$371:$AR$371,0))</f>
        <v/>
      </c>
      <c r="Q403" s="29" t="e">
        <f>INDEX(РАСКЛАДУШКА!$J$412:$AO$446,M403,MATCH(N$361,РАСКЛАДУШКА!$J$411:$AO$411,0))</f>
        <v>#N/A</v>
      </c>
      <c r="R403"/>
      <c r="T403"/>
      <c r="V403"/>
      <c r="Z403"/>
      <c r="AB403"/>
      <c r="AF403"/>
      <c r="AH403"/>
    </row>
    <row r="404" spans="1:209" x14ac:dyDescent="0.25">
      <c r="A404" s="126">
        <v>34</v>
      </c>
      <c r="B404" s="37">
        <v>6</v>
      </c>
      <c r="C404" s="37" t="str">
        <f>INDEX(РАСКЛАДУШКА!$K$331:$AR$365,A404,MATCH(Руч!B$361,РАСКЛАДУШКА!$K$330:$AR$330,0))</f>
        <v>8А</v>
      </c>
      <c r="D404" s="27" t="str">
        <f>INDEX(РАСКЛАДУШКА!$K$372:$AR$406,A404,MATCH(Руч!B$361,РАСКЛАДУШКА!$K$371:$AR$371,0))</f>
        <v>География</v>
      </c>
      <c r="E404" s="29" t="e">
        <f>INDEX(РАСКЛАДУШКА!$J$412:$AO$446,A404,MATCH(Руч!B$361,РАСКЛАДУШКА!$J$411:$AO$411,0))</f>
        <v>#N/A</v>
      </c>
      <c r="G404" s="126">
        <v>34</v>
      </c>
      <c r="H404" s="37">
        <v>6</v>
      </c>
      <c r="I404" s="37" t="str">
        <f>INDEX(РАСКЛАДУШКА!$K$331:$AR$365,G404,MATCH(H$361,РАСКЛАДУШКА!$K$330:$AR$330,0))</f>
        <v/>
      </c>
      <c r="J404" s="27" t="str">
        <f>INDEX(РАСКЛАДУШКА!$K$372:$AR$406,G404,MATCH(H$361,РАСКЛАДУШКА!$K$371:$AR$371,0))</f>
        <v/>
      </c>
      <c r="K404" s="29" t="e">
        <f>INDEX(РАСКЛАДУШКА!$J$412:$AO$446,G404,MATCH(H$361,РАСКЛАДУШКА!$J$411:$AO$411,0))</f>
        <v>#N/A</v>
      </c>
      <c r="M404" s="126">
        <v>34</v>
      </c>
      <c r="N404" s="37">
        <v>6</v>
      </c>
      <c r="O404" s="37" t="str">
        <f>INDEX(РАСКЛАДУШКА!$K$331:$AR$365,M404,MATCH(N$361,РАСКЛАДУШКА!$K$330:$AR$330,0))</f>
        <v/>
      </c>
      <c r="P404" s="27" t="str">
        <f>INDEX(РАСКЛАДУШКА!$K$372:$AR$406,M404,MATCH(N$361,РАСКЛАДУШКА!$K$371:$AR$371,0))</f>
        <v/>
      </c>
      <c r="Q404" s="29" t="e">
        <f>INDEX(РАСКЛАДУШКА!$J$412:$AO$446,M404,MATCH(N$361,РАСКЛАДУШКА!$J$411:$AO$411,0))</f>
        <v>#N/A</v>
      </c>
      <c r="R404"/>
      <c r="T404"/>
      <c r="V404"/>
      <c r="Z404"/>
      <c r="AB404"/>
      <c r="AF404"/>
      <c r="AH404"/>
    </row>
    <row r="405" spans="1:209" x14ac:dyDescent="0.25">
      <c r="A405" s="126">
        <v>35</v>
      </c>
      <c r="B405" s="37">
        <v>7</v>
      </c>
      <c r="C405" s="37" t="str">
        <f>INDEX(РАСКЛАДУШКА!$K$331:$AR$365,A405,MATCH(Руч!B$361,РАСКЛАДУШКА!$K$330:$AR$330,0))</f>
        <v/>
      </c>
      <c r="D405" s="27" t="str">
        <f>INDEX(РАСКЛАДУШКА!$K$372:$AR$406,A405,MATCH(Руч!B$361,РАСКЛАДУШКА!$K$371:$AR$371,0))</f>
        <v/>
      </c>
      <c r="E405" s="29" t="e">
        <f>INDEX(РАСКЛАДУШКА!$J$412:$AO$446,A405,MATCH(Руч!B$361,РАСКЛАДУШКА!$J$411:$AO$411,0))</f>
        <v>#N/A</v>
      </c>
      <c r="F405" s="134"/>
      <c r="G405" s="126">
        <v>35</v>
      </c>
      <c r="H405" s="37">
        <v>7</v>
      </c>
      <c r="I405" s="37" t="str">
        <f>INDEX(РАСКЛАДУШКА!$K$331:$AR$365,G405,MATCH(H$361,РАСКЛАДУШКА!$K$330:$AR$330,0))</f>
        <v/>
      </c>
      <c r="J405" s="27" t="str">
        <f>INDEX(РАСКЛАДУШКА!$K$372:$AR$406,G405,MATCH(H$361,РАСКЛАДУШКА!$K$371:$AR$371,0))</f>
        <v/>
      </c>
      <c r="K405" s="29" t="e">
        <f>INDEX(РАСКЛАДУШКА!$J$412:$AO$446,G405,MATCH(H$361,РАСКЛАДУШКА!$J$411:$AO$411,0))</f>
        <v>#N/A</v>
      </c>
      <c r="L405" s="134"/>
      <c r="M405" s="126">
        <v>35</v>
      </c>
      <c r="N405" s="37">
        <v>7</v>
      </c>
      <c r="O405" s="37" t="str">
        <f>INDEX(РАСКЛАДУШКА!$K$331:$AR$365,M405,MATCH(N$361,РАСКЛАДУШКА!$K$330:$AR$330,0))</f>
        <v/>
      </c>
      <c r="P405" s="27" t="str">
        <f>INDEX(РАСКЛАДУШКА!$K$372:$AR$406,M405,MATCH(N$361,РАСКЛАДУШКА!$K$371:$AR$371,0))</f>
        <v/>
      </c>
      <c r="Q405" s="29" t="e">
        <f>INDEX(РАСКЛАДУШКА!$J$412:$AO$446,M405,MATCH(N$361,РАСКЛАДУШКА!$J$411:$AO$411,0))</f>
        <v>#N/A</v>
      </c>
      <c r="R405"/>
      <c r="T405"/>
      <c r="V405"/>
      <c r="Z405"/>
      <c r="AB405"/>
      <c r="AF405"/>
      <c r="AH405"/>
    </row>
    <row r="406" spans="1:209" s="128" customFormat="1" x14ac:dyDescent="0.25">
      <c r="A406" s="126">
        <f>A361+3</f>
        <v>28</v>
      </c>
      <c r="B406" s="128" t="str">
        <f>INDEX(РАСКЛАДУШКА!$C$120:$C$153,A406)</f>
        <v>Жег</v>
      </c>
      <c r="C406" s="127" t="str">
        <f>INDEX(РАСКЛАДУШКА!$B$120:$B$153,A406)</f>
        <v>Жегало Т.В.</v>
      </c>
      <c r="G406" s="126">
        <f>G361+3</f>
        <v>29</v>
      </c>
      <c r="H406" s="128" t="str">
        <f>INDEX(РАСКЛАДУШКА!$C$120:$C$153,G406)</f>
        <v>Кас</v>
      </c>
      <c r="I406" s="127" t="str">
        <f>INDEX(РАСКЛАДУШКА!$B$120:$B$153,G406)</f>
        <v>Каспер В.И.</v>
      </c>
      <c r="M406" s="126">
        <f>M361+3</f>
        <v>30</v>
      </c>
      <c r="N406" s="128" t="str">
        <f>INDEX(РАСКЛАДУШКА!$C$120:$C$153,M406)</f>
        <v>Мор</v>
      </c>
      <c r="O406" s="127" t="str">
        <f>INDEX(РАСКЛАДУШКА!$B$120:$B$153,M406)</f>
        <v>Морозов А.Ю.</v>
      </c>
      <c r="AK406" s="135"/>
      <c r="AM406" s="136"/>
      <c r="AQ406" s="135"/>
      <c r="AS406" s="136"/>
      <c r="AW406" s="135"/>
      <c r="AY406" s="136"/>
      <c r="BB406" s="135"/>
      <c r="BD406" s="136"/>
      <c r="BH406" s="135"/>
      <c r="BJ406" s="136"/>
      <c r="BN406" s="135"/>
      <c r="BP406" s="136"/>
      <c r="BS406" s="135"/>
      <c r="BU406" s="136"/>
      <c r="BY406" s="135"/>
      <c r="CA406" s="136"/>
      <c r="CE406" s="135"/>
      <c r="CG406" s="136"/>
      <c r="CJ406" s="135"/>
      <c r="CL406" s="136"/>
      <c r="CP406" s="135"/>
      <c r="CR406" s="136"/>
      <c r="CV406" s="135"/>
      <c r="CX406" s="136"/>
      <c r="DA406" s="135"/>
      <c r="DC406" s="136"/>
      <c r="DG406" s="135"/>
      <c r="DI406" s="136"/>
      <c r="DM406" s="135"/>
      <c r="DO406" s="136"/>
      <c r="DR406" s="135"/>
      <c r="DT406" s="136"/>
      <c r="DX406" s="135"/>
      <c r="DZ406" s="136"/>
      <c r="ED406" s="135"/>
      <c r="EF406" s="136"/>
      <c r="EI406" s="135"/>
      <c r="EK406" s="136"/>
      <c r="EO406" s="135"/>
      <c r="EQ406" s="136"/>
      <c r="EU406" s="135"/>
      <c r="EW406" s="136"/>
      <c r="EZ406" s="135"/>
      <c r="FB406" s="136"/>
      <c r="FF406" s="135"/>
      <c r="FH406" s="136"/>
      <c r="FL406" s="135"/>
      <c r="FN406" s="136"/>
      <c r="FQ406" s="135"/>
      <c r="FS406" s="136"/>
      <c r="FW406" s="135"/>
      <c r="FY406" s="136"/>
      <c r="GC406" s="135"/>
      <c r="GE406" s="136"/>
      <c r="GH406" s="135"/>
      <c r="GJ406" s="136"/>
      <c r="GN406" s="135"/>
      <c r="GP406" s="136"/>
      <c r="GT406" s="135"/>
      <c r="GV406" s="136"/>
      <c r="GY406" s="135"/>
      <c r="HA406" s="136"/>
    </row>
    <row r="407" spans="1:209" x14ac:dyDescent="0.25">
      <c r="A407" s="128"/>
      <c r="B407" s="129" t="str">
        <f>INDEX(РАСКЛАДУШКА!$B$120:$B$153,A406)</f>
        <v>Жегало Т.В.</v>
      </c>
      <c r="C407"/>
      <c r="E407"/>
      <c r="F407" s="130"/>
      <c r="G407" s="128"/>
      <c r="H407" s="129" t="str">
        <f>INDEX(РАСКЛАДУШКА!$B$120:$B$153,G406)</f>
        <v>Каспер В.И.</v>
      </c>
      <c r="I407"/>
      <c r="K407"/>
      <c r="L407" s="130"/>
      <c r="M407" s="128"/>
      <c r="N407" s="129" t="str">
        <f>INDEX(РАСКЛАДУШКА!$B$120:$B$153,M406)</f>
        <v>Морозов А.Ю.</v>
      </c>
      <c r="O407"/>
      <c r="Q407"/>
      <c r="R407" s="130"/>
      <c r="T407"/>
      <c r="V407"/>
    </row>
    <row r="408" spans="1:209" x14ac:dyDescent="0.25">
      <c r="A408" s="128"/>
      <c r="B408" s="130" t="str">
        <f>"(часы сетки: "&amp;INDEX(РАСКЛАДУШКА!$AE$120:$AE$153,A406)&amp;")"</f>
        <v>(часы сетки: 24)</v>
      </c>
      <c r="C408"/>
      <c r="E408"/>
      <c r="F408" s="130"/>
      <c r="G408" s="128"/>
      <c r="H408" s="130" t="str">
        <f>"(часы сетки: "&amp;INDEX(РАСКЛАДУШКА!$AE$120:$AE$153,G406)&amp;")"</f>
        <v>(часы сетки: 28)</v>
      </c>
      <c r="I408"/>
      <c r="K408"/>
      <c r="L408" s="130"/>
      <c r="M408" s="128"/>
      <c r="N408" s="130" t="str">
        <f>"(часы сетки: "&amp;INDEX(РАСКЛАДУШКА!$AE$120:$AE$153,M406)&amp;")"</f>
        <v>(часы сетки: 23)</v>
      </c>
      <c r="O408"/>
      <c r="Q408"/>
      <c r="R408" s="130"/>
      <c r="T408"/>
      <c r="V408"/>
    </row>
    <row r="409" spans="1:209" x14ac:dyDescent="0.25">
      <c r="A409" s="128"/>
      <c r="B409" s="131" t="str">
        <f>IF(INDEX(РАСКЛАДУШКА!$E$120:$E$153,A406)="","","Классный руководитель "&amp;INDEX(РАСКЛАДУШКА!$E$120:$E$153,A406)&amp;" класса")</f>
        <v>Классный руководитель 5А класса</v>
      </c>
      <c r="C409"/>
      <c r="E409"/>
      <c r="G409" s="128"/>
      <c r="H409" s="131" t="str">
        <f>IF(INDEX(РАСКЛАДУШКА!$E$120:$E$153,G406)="","","Классный руководитель "&amp;INDEX(РАСКЛАДУШКА!$E$120:$E$153,G406)&amp;" класса")</f>
        <v/>
      </c>
      <c r="I409"/>
      <c r="K409"/>
      <c r="M409" s="128"/>
      <c r="N409" s="131" t="str">
        <f>IF(INDEX(РАСКЛАДУШКА!$E$120:$E$153,M406)="","","Классный руководитель "&amp;INDEX(РАСКЛАДУШКА!$E$120:$E$153,M406)&amp;" класса")</f>
        <v/>
      </c>
      <c r="O409"/>
      <c r="Q409"/>
      <c r="R409"/>
    </row>
    <row r="410" spans="1:209" x14ac:dyDescent="0.25">
      <c r="A410" s="126"/>
      <c r="B410" s="132" t="s">
        <v>1</v>
      </c>
      <c r="C410" s="132" t="s">
        <v>147</v>
      </c>
      <c r="D410" s="132" t="s">
        <v>72</v>
      </c>
      <c r="E410" s="132" t="s">
        <v>256</v>
      </c>
      <c r="F410" s="134"/>
      <c r="G410" s="126"/>
      <c r="H410" s="132" t="s">
        <v>1</v>
      </c>
      <c r="I410" s="132" t="s">
        <v>147</v>
      </c>
      <c r="J410" s="132" t="s">
        <v>72</v>
      </c>
      <c r="K410" s="132" t="s">
        <v>256</v>
      </c>
      <c r="L410" s="134"/>
      <c r="M410" s="126"/>
      <c r="N410" s="132" t="s">
        <v>1</v>
      </c>
      <c r="O410" s="132" t="s">
        <v>147</v>
      </c>
      <c r="P410" s="132" t="s">
        <v>72</v>
      </c>
      <c r="Q410" s="132" t="s">
        <v>256</v>
      </c>
      <c r="R410" s="134"/>
    </row>
    <row r="411" spans="1:209" x14ac:dyDescent="0.25">
      <c r="B411" s="2" t="s">
        <v>4</v>
      </c>
      <c r="C411" s="2"/>
      <c r="D411" s="2"/>
      <c r="E411" s="2"/>
      <c r="H411" s="2" t="s">
        <v>4</v>
      </c>
      <c r="I411" s="2"/>
      <c r="J411" s="2"/>
      <c r="K411" s="2"/>
      <c r="N411" s="2" t="s">
        <v>4</v>
      </c>
      <c r="O411" s="2"/>
      <c r="P411" s="2"/>
      <c r="Q411" s="2"/>
      <c r="R411"/>
    </row>
    <row r="412" spans="1:209" x14ac:dyDescent="0.25">
      <c r="A412" s="126">
        <v>1</v>
      </c>
      <c r="B412" s="37">
        <v>1</v>
      </c>
      <c r="C412" s="37" t="str">
        <f>INDEX(РАСКЛАДУШКА!$K$331:$AR$365,A412,MATCH(Руч!B$406,РАСКЛАДУШКА!$K$330:$AR$330,0))</f>
        <v>10А</v>
      </c>
      <c r="D412" s="27" t="str">
        <f>INDEX(РАСКЛАДУШКА!$K$372:$AR$406,A412,MATCH(Руч!B$406,РАСКЛАДУШКА!$K$371:$AR$371,0))</f>
        <v>Обществоведение</v>
      </c>
      <c r="E412" s="29" t="e">
        <f>INDEX(РАСКЛАДУШКА!$J$412:$AO$446,A412,MATCH(Руч!B$406,РАСКЛАДУШКА!$J$411:$AO$411,0))</f>
        <v>#N/A</v>
      </c>
      <c r="G412" s="126">
        <v>1</v>
      </c>
      <c r="H412" s="37">
        <v>1</v>
      </c>
      <c r="I412" s="37" t="str">
        <f>INDEX(РАСКЛАДУШКА!$K$331:$AR$365,G412,MATCH(H$406,РАСКЛАДУШКА!$K$330:$AR$330,0))</f>
        <v>6Б</v>
      </c>
      <c r="J412" s="27" t="str">
        <f>INDEX(РАСКЛАДУШКА!$K$372:$AR$406,G412,MATCH(H$406,РАСКЛАДУШКА!$K$371:$AR$371,0))</f>
        <v>Физическая культура</v>
      </c>
      <c r="K412" s="29" t="e">
        <f>INDEX(РАСКЛАДУШКА!$J$412:$AO$446,G412,MATCH(H$406,РАСКЛАДУШКА!$J$411:$AO$411,0))</f>
        <v>#N/A</v>
      </c>
      <c r="M412" s="126">
        <v>1</v>
      </c>
      <c r="N412" s="37">
        <v>1</v>
      </c>
      <c r="O412" s="37" t="str">
        <f>INDEX(РАСКЛАДУШКА!$K$331:$AR$365,M412,MATCH(N$406,РАСКЛАДУШКА!$K$330:$AR$330,0))</f>
        <v>8Б</v>
      </c>
      <c r="P412" s="27" t="str">
        <f>INDEX(РАСКЛАДУШКА!$K$372:$AR$406,M412,MATCH(N$406,РАСКЛАДУШКА!$K$371:$AR$371,0))</f>
        <v>Физическая культура</v>
      </c>
      <c r="Q412" s="29" t="e">
        <f>INDEX(РАСКЛАДУШКА!$J$412:$AO$446,M412,MATCH(N$406,РАСКЛАДУШКА!$J$411:$AO$411,0))</f>
        <v>#N/A</v>
      </c>
      <c r="R412"/>
    </row>
    <row r="413" spans="1:209" x14ac:dyDescent="0.25">
      <c r="A413" s="126">
        <v>2</v>
      </c>
      <c r="B413" s="37">
        <v>2</v>
      </c>
      <c r="C413" s="37" t="str">
        <f>INDEX(РАСКЛАДУШКА!$K$331:$AR$365,A413,MATCH(Руч!B$406,РАСКЛАДУШКА!$K$330:$AR$330,0))</f>
        <v/>
      </c>
      <c r="D413" s="27" t="str">
        <f>INDEX(РАСКЛАДУШКА!$K$372:$AR$406,A413,MATCH(Руч!B$406,РАСКЛАДУШКА!$K$371:$AR$371,0))</f>
        <v/>
      </c>
      <c r="E413" s="29" t="e">
        <f>INDEX(РАСКЛАДУШКА!$J$412:$AO$446,A413,MATCH(Руч!B$406,РАСКЛАДУШКА!$J$411:$AO$411,0))</f>
        <v>#N/A</v>
      </c>
      <c r="G413" s="126">
        <v>2</v>
      </c>
      <c r="H413" s="37">
        <v>2</v>
      </c>
      <c r="I413" s="37" t="str">
        <f>INDEX(РАСКЛАДУШКА!$K$331:$AR$365,G413,MATCH(H$406,РАСКЛАДУШКА!$K$330:$AR$330,0))</f>
        <v>9А</v>
      </c>
      <c r="J413" s="27" t="str">
        <f>INDEX(РАСКЛАДУШКА!$K$372:$AR$406,G413,MATCH(H$406,РАСКЛАДУШКА!$K$371:$AR$371,0))</f>
        <v>Физическая культура</v>
      </c>
      <c r="K413" s="29" t="e">
        <f>INDEX(РАСКЛАДУШКА!$J$412:$AO$446,G413,MATCH(H$406,РАСКЛАДУШКА!$J$411:$AO$411,0))</f>
        <v>#N/A</v>
      </c>
      <c r="M413" s="126">
        <v>2</v>
      </c>
      <c r="N413" s="37">
        <v>2</v>
      </c>
      <c r="O413" s="37" t="str">
        <f>INDEX(РАСКЛАДУШКА!$K$331:$AR$365,M413,MATCH(N$406,РАСКЛАДУШКА!$K$330:$AR$330,0))</f>
        <v>7Б</v>
      </c>
      <c r="P413" s="27" t="str">
        <f>INDEX(РАСКЛАДУШКА!$K$372:$AR$406,M413,MATCH(N$406,РАСКЛАДУШКА!$K$371:$AR$371,0))</f>
        <v>Час здоровья и спорта</v>
      </c>
      <c r="Q413" s="29" t="e">
        <f>INDEX(РАСКЛАДУШКА!$J$412:$AO$446,M413,MATCH(N$406,РАСКЛАДУШКА!$J$411:$AO$411,0))</f>
        <v>#N/A</v>
      </c>
      <c r="R413"/>
    </row>
    <row r="414" spans="1:209" x14ac:dyDescent="0.25">
      <c r="A414" s="126">
        <v>3</v>
      </c>
      <c r="B414" s="37">
        <v>3</v>
      </c>
      <c r="C414" s="37" t="str">
        <f>INDEX(РАСКЛАДУШКА!$K$331:$AR$365,A414,MATCH(Руч!B$406,РАСКЛАДУШКА!$K$330:$AR$330,0))</f>
        <v>9А</v>
      </c>
      <c r="D414" s="27" t="str">
        <f>INDEX(РАСКЛАДУШКА!$K$372:$AR$406,A414,MATCH(Руч!B$406,РАСКЛАДУШКА!$K$371:$AR$371,0))</f>
        <v>История</v>
      </c>
      <c r="E414" s="29" t="e">
        <f>INDEX(РАСКЛАДУШКА!$J$412:$AO$446,A414,MATCH(Руч!B$406,РАСКЛАДУШКА!$J$411:$AO$411,0))</f>
        <v>#N/A</v>
      </c>
      <c r="G414" s="126">
        <v>3</v>
      </c>
      <c r="H414" s="37">
        <v>3</v>
      </c>
      <c r="I414" s="37" t="str">
        <f>INDEX(РАСКЛАДУШКА!$K$331:$AR$365,G414,MATCH(H$406,РАСКЛАДУШКА!$K$330:$AR$330,0))</f>
        <v>9Б</v>
      </c>
      <c r="J414" s="27" t="str">
        <f>INDEX(РАСКЛАДУШКА!$K$372:$AR$406,G414,MATCH(H$406,РАСКЛАДУШКА!$K$371:$AR$371,0))</f>
        <v>Физическая культура</v>
      </c>
      <c r="K414" s="29" t="e">
        <f>INDEX(РАСКЛАДУШКА!$J$412:$AO$446,G414,MATCH(H$406,РАСКЛАДУШКА!$J$411:$AO$411,0))</f>
        <v>#N/A</v>
      </c>
      <c r="M414" s="126">
        <v>3</v>
      </c>
      <c r="N414" s="37">
        <v>3</v>
      </c>
      <c r="O414" s="37" t="str">
        <f>INDEX(РАСКЛАДУШКА!$K$331:$AR$365,M414,MATCH(N$406,РАСКЛАДУШКА!$K$330:$AR$330,0))</f>
        <v>10Б</v>
      </c>
      <c r="P414" s="27" t="str">
        <f>INDEX(РАСКЛАДУШКА!$K$372:$AR$406,M414,MATCH(N$406,РАСКЛАДУШКА!$K$371:$AR$371,0))</f>
        <v>Час здоровья и спорта</v>
      </c>
      <c r="Q414" s="29" t="e">
        <f>INDEX(РАСКЛАДУШКА!$J$412:$AO$446,M414,MATCH(N$406,РАСКЛАДУШКА!$J$411:$AO$411,0))</f>
        <v>#N/A</v>
      </c>
      <c r="R414"/>
    </row>
    <row r="415" spans="1:209" x14ac:dyDescent="0.25">
      <c r="A415" s="126">
        <v>4</v>
      </c>
      <c r="B415" s="37">
        <v>4</v>
      </c>
      <c r="C415" s="37" t="str">
        <f>INDEX(РАСКЛАДУШКА!$K$331:$AR$365,A415,MATCH(Руч!B$406,РАСКЛАДУШКА!$K$330:$AR$330,0))</f>
        <v>9Б</v>
      </c>
      <c r="D415" s="27" t="str">
        <f>INDEX(РАСКЛАДУШКА!$K$372:$AR$406,A415,MATCH(Руч!B$406,РАСКЛАДУШКА!$K$371:$AR$371,0))</f>
        <v>История</v>
      </c>
      <c r="E415" s="29" t="e">
        <f>INDEX(РАСКЛАДУШКА!$J$412:$AO$446,A415,MATCH(Руч!B$406,РАСКЛАДУШКА!$J$411:$AO$411,0))</f>
        <v>#N/A</v>
      </c>
      <c r="G415" s="126">
        <v>4</v>
      </c>
      <c r="H415" s="37">
        <v>4</v>
      </c>
      <c r="I415" s="37" t="str">
        <f>INDEX(РАСКЛАДУШКА!$K$331:$AR$365,G415,MATCH(H$406,РАСКЛАДУШКА!$K$330:$AR$330,0))</f>
        <v>6А</v>
      </c>
      <c r="J415" s="27" t="str">
        <f>INDEX(РАСКЛАДУШКА!$K$372:$AR$406,G415,MATCH(H$406,РАСКЛАДУШКА!$K$371:$AR$371,0))</f>
        <v>Физическая культура</v>
      </c>
      <c r="K415" s="29" t="e">
        <f>INDEX(РАСКЛАДУШКА!$J$412:$AO$446,G415,MATCH(H$406,РАСКЛАДУШКА!$J$411:$AO$411,0))</f>
        <v>#N/A</v>
      </c>
      <c r="M415" s="126">
        <v>4</v>
      </c>
      <c r="N415" s="37">
        <v>4</v>
      </c>
      <c r="O415" s="37" t="str">
        <f>INDEX(РАСКЛАДУШКА!$K$331:$AR$365,M415,MATCH(N$406,РАСКЛАДУШКА!$K$330:$AR$330,0))</f>
        <v>8В</v>
      </c>
      <c r="P415" s="27" t="str">
        <f>INDEX(РАСКЛАДУШКА!$K$372:$AR$406,M415,MATCH(N$406,РАСКЛАДУШКА!$K$371:$AR$371,0))</f>
        <v>Физическая культура</v>
      </c>
      <c r="Q415" s="29" t="e">
        <f>INDEX(РАСКЛАДУШКА!$J$412:$AO$446,M415,MATCH(N$406,РАСКЛАДУШКА!$J$411:$AO$411,0))</f>
        <v>#N/A</v>
      </c>
      <c r="R415"/>
    </row>
    <row r="416" spans="1:209" x14ac:dyDescent="0.25">
      <c r="A416" s="126">
        <v>5</v>
      </c>
      <c r="B416" s="37">
        <v>5</v>
      </c>
      <c r="C416" s="37" t="str">
        <f>INDEX(РАСКЛАДУШКА!$K$331:$AR$365,A416,MATCH(Руч!B$406,РАСКЛАДУШКА!$K$330:$AR$330,0))</f>
        <v>11А</v>
      </c>
      <c r="D416" s="27" t="str">
        <f>INDEX(РАСКЛАДУШКА!$K$372:$AR$406,A416,MATCH(Руч!B$406,РАСКЛАДУШКА!$K$371:$AR$371,0))</f>
        <v>Обществоведение</v>
      </c>
      <c r="E416" s="29" t="e">
        <f>INDEX(РАСКЛАДУШКА!$J$412:$AO$446,A416,MATCH(Руч!B$406,РАСКЛАДУШКА!$J$411:$AO$411,0))</f>
        <v>#N/A</v>
      </c>
      <c r="G416" s="126">
        <v>5</v>
      </c>
      <c r="H416" s="37">
        <v>5</v>
      </c>
      <c r="I416" s="37" t="str">
        <f>INDEX(РАСКЛАДУШКА!$K$331:$AR$365,G416,MATCH(H$406,РАСКЛАДУШКА!$K$330:$AR$330,0))</f>
        <v>5А</v>
      </c>
      <c r="J416" s="27" t="str">
        <f>INDEX(РАСКЛАДУШКА!$K$372:$AR$406,G416,MATCH(H$406,РАСКЛАДУШКА!$K$371:$AR$371,0))</f>
        <v>Физическая культура</v>
      </c>
      <c r="K416" s="29" t="e">
        <f>INDEX(РАСКЛАДУШКА!$J$412:$AO$446,G416,MATCH(H$406,РАСКЛАДУШКА!$J$411:$AO$411,0))</f>
        <v>#N/A</v>
      </c>
      <c r="M416" s="126">
        <v>5</v>
      </c>
      <c r="N416" s="37">
        <v>5</v>
      </c>
      <c r="O416" s="37" t="str">
        <f>INDEX(РАСКЛАДУШКА!$K$331:$AR$365,M416,MATCH(N$406,РАСКЛАДУШКА!$K$330:$AR$330,0))</f>
        <v>6В</v>
      </c>
      <c r="P416" s="27" t="str">
        <f>INDEX(РАСКЛАДУШКА!$K$372:$AR$406,M416,MATCH(N$406,РАСКЛАДУШКА!$K$371:$AR$371,0))</f>
        <v>Физическая культура</v>
      </c>
      <c r="Q416" s="29" t="e">
        <f>INDEX(РАСКЛАДУШКА!$J$412:$AO$446,M416,MATCH(N$406,РАСКЛАДУШКА!$J$411:$AO$411,0))</f>
        <v>#N/A</v>
      </c>
      <c r="R416"/>
    </row>
    <row r="417" spans="1:18" x14ac:dyDescent="0.25">
      <c r="A417" s="126">
        <v>6</v>
      </c>
      <c r="B417" s="37">
        <v>6</v>
      </c>
      <c r="C417" s="37" t="str">
        <f>INDEX(РАСКЛАДУШКА!$K$331:$AR$365,A417,MATCH(Руч!B$406,РАСКЛАДУШКА!$K$330:$AR$330,0))</f>
        <v>10А</v>
      </c>
      <c r="D417" s="27" t="str">
        <f>INDEX(РАСКЛАДУШКА!$K$372:$AR$406,A417,MATCH(Руч!B$406,РАСКЛАДУШКА!$K$371:$AR$371,0))</f>
        <v>Обществоведение</v>
      </c>
      <c r="E417" s="29" t="e">
        <f>INDEX(РАСКЛАДУШКА!$J$412:$AO$446,A417,MATCH(Руч!B$406,РАСКЛАДУШКА!$J$411:$AO$411,0))</f>
        <v>#N/A</v>
      </c>
      <c r="G417" s="126">
        <v>6</v>
      </c>
      <c r="H417" s="37">
        <v>6</v>
      </c>
      <c r="I417" s="37" t="str">
        <f>INDEX(РАСКЛАДУШКА!$K$331:$AR$365,G417,MATCH(H$406,РАСКЛАДУШКА!$K$330:$AR$330,0))</f>
        <v>11А</v>
      </c>
      <c r="J417" s="27" t="str">
        <f>INDEX(РАСКЛАДУШКА!$K$372:$AR$406,G417,MATCH(H$406,РАСКЛАДУШКА!$K$371:$AR$371,0))</f>
        <v>Физическая культура</v>
      </c>
      <c r="K417" s="29" t="e">
        <f>INDEX(РАСКЛАДУШКА!$J$412:$AO$446,G417,MATCH(H$406,РАСКЛАДУШКА!$J$411:$AO$411,0))</f>
        <v>#N/A</v>
      </c>
      <c r="M417" s="126">
        <v>6</v>
      </c>
      <c r="N417" s="37">
        <v>6</v>
      </c>
      <c r="O417" s="37" t="str">
        <f>INDEX(РАСКЛАДУШКА!$K$331:$AR$365,M417,MATCH(N$406,РАСКЛАДУШКА!$K$330:$AR$330,0))</f>
        <v>11А</v>
      </c>
      <c r="P417" s="27" t="str">
        <f>INDEX(РАСКЛАДУШКА!$K$372:$AR$406,M417,MATCH(N$406,РАСКЛАДУШКА!$K$371:$AR$371,0))</f>
        <v>Физическая культура</v>
      </c>
      <c r="Q417" s="29" t="e">
        <f>INDEX(РАСКЛАДУШКА!$J$412:$AO$446,M417,MATCH(N$406,РАСКЛАДУШКА!$J$411:$AO$411,0))</f>
        <v>#N/A</v>
      </c>
      <c r="R417"/>
    </row>
    <row r="418" spans="1:18" x14ac:dyDescent="0.25">
      <c r="A418" s="126">
        <v>7</v>
      </c>
      <c r="B418" s="37">
        <v>7</v>
      </c>
      <c r="C418" s="37" t="str">
        <f>INDEX(РАСКЛАДУШКА!$K$331:$AR$365,A418,MATCH(Руч!B$406,РАСКЛАДУШКА!$K$330:$AR$330,0))</f>
        <v/>
      </c>
      <c r="D418" s="27" t="str">
        <f>INDEX(РАСКЛАДУШКА!$K$372:$AR$406,A418,MATCH(Руч!B$406,РАСКЛАДУШКА!$K$371:$AR$371,0))</f>
        <v/>
      </c>
      <c r="E418" s="29" t="e">
        <f>INDEX(РАСКЛАДУШКА!$J$412:$AO$446,A418,MATCH(Руч!B$406,РАСКЛАДУШКА!$J$411:$AO$411,0))</f>
        <v>#N/A</v>
      </c>
      <c r="F418" s="134"/>
      <c r="G418" s="126">
        <v>7</v>
      </c>
      <c r="H418" s="37">
        <v>7</v>
      </c>
      <c r="I418" s="37" t="str">
        <f>INDEX(РАСКЛАДУШКА!$K$331:$AR$365,G418,MATCH(H$406,РАСКЛАДУШКА!$K$330:$AR$330,0))</f>
        <v>8А</v>
      </c>
      <c r="J418" s="27" t="str">
        <f>INDEX(РАСКЛАДУШКА!$K$372:$AR$406,G418,MATCH(H$406,РАСКЛАДУШКА!$K$371:$AR$371,0))</f>
        <v>Час здоровья и спорта</v>
      </c>
      <c r="K418" s="29" t="e">
        <f>INDEX(РАСКЛАДУШКА!$J$412:$AO$446,G418,MATCH(H$406,РАСКЛАДУШКА!$J$411:$AO$411,0))</f>
        <v>#N/A</v>
      </c>
      <c r="L418" s="134"/>
      <c r="M418" s="126">
        <v>7</v>
      </c>
      <c r="N418" s="37">
        <v>7</v>
      </c>
      <c r="O418" s="37" t="str">
        <f>INDEX(РАСКЛАДУШКА!$K$331:$AR$365,M418,MATCH(N$406,РАСКЛАДУШКА!$K$330:$AR$330,0))</f>
        <v/>
      </c>
      <c r="P418" s="27" t="str">
        <f>INDEX(РАСКЛАДУШКА!$K$372:$AR$406,M418,MATCH(N$406,РАСКЛАДУШКА!$K$371:$AR$371,0))</f>
        <v/>
      </c>
      <c r="Q418" s="29" t="e">
        <f>INDEX(РАСКЛАДУШКА!$J$412:$AO$446,M418,MATCH(N$406,РАСКЛАДУШКА!$J$411:$AO$411,0))</f>
        <v>#N/A</v>
      </c>
      <c r="R418" s="134"/>
    </row>
    <row r="419" spans="1:18" x14ac:dyDescent="0.25">
      <c r="A419" s="128"/>
      <c r="B419" s="2" t="s">
        <v>5</v>
      </c>
      <c r="C419" s="2"/>
      <c r="D419" s="2"/>
      <c r="E419" s="2"/>
      <c r="G419" s="128"/>
      <c r="H419" s="2" t="s">
        <v>5</v>
      </c>
      <c r="I419" s="2"/>
      <c r="J419" s="2"/>
      <c r="K419" s="2"/>
      <c r="M419" s="128"/>
      <c r="N419" s="2" t="s">
        <v>5</v>
      </c>
      <c r="O419" s="2"/>
      <c r="P419" s="2"/>
      <c r="Q419" s="2"/>
      <c r="R419"/>
    </row>
    <row r="420" spans="1:18" x14ac:dyDescent="0.25">
      <c r="A420" s="126">
        <v>8</v>
      </c>
      <c r="B420" s="37">
        <v>1</v>
      </c>
      <c r="C420" s="37" t="str">
        <f>INDEX(РАСКЛАДУШКА!$K$331:$AR$365,A420,MATCH(Руч!B$406,РАСКЛАДУШКА!$K$330:$AR$330,0))</f>
        <v>5Б</v>
      </c>
      <c r="D420" s="27" t="str">
        <f>INDEX(РАСКЛАДУШКА!$K$372:$AR$406,A420,MATCH(Руч!B$406,РАСКЛАДУШКА!$K$371:$AR$371,0))</f>
        <v>История</v>
      </c>
      <c r="E420" s="29" t="e">
        <f>INDEX(РАСКЛАДУШКА!$J$412:$AO$446,A420,MATCH(Руч!B$406,РАСКЛАДУШКА!$J$411:$AO$411,0))</f>
        <v>#N/A</v>
      </c>
      <c r="G420" s="126">
        <v>8</v>
      </c>
      <c r="H420" s="37">
        <v>1</v>
      </c>
      <c r="I420" s="37" t="str">
        <f>INDEX(РАСКЛАДУШКА!$K$331:$AR$365,G420,MATCH(H$406,РАСКЛАДУШКА!$K$330:$AR$330,0))</f>
        <v/>
      </c>
      <c r="J420" s="27" t="str">
        <f>INDEX(РАСКЛАДУШКА!$K$372:$AR$406,G420,MATCH(H$406,РАСКЛАДУШКА!$K$371:$AR$371,0))</f>
        <v/>
      </c>
      <c r="K420" s="29" t="e">
        <f>INDEX(РАСКЛАДУШКА!$J$412:$AO$446,G420,MATCH(H$406,РАСКЛАДУШКА!$J$411:$AO$411,0))</f>
        <v>#N/A</v>
      </c>
      <c r="M420" s="126">
        <v>8</v>
      </c>
      <c r="N420" s="37">
        <v>1</v>
      </c>
      <c r="O420" s="37" t="str">
        <f>INDEX(РАСКЛАДУШКА!$K$331:$AR$365,M420,MATCH(N$406,РАСКЛАДУШКА!$K$330:$AR$330,0))</f>
        <v/>
      </c>
      <c r="P420" s="27" t="str">
        <f>INDEX(РАСКЛАДУШКА!$K$372:$AR$406,M420,MATCH(N$406,РАСКЛАДУШКА!$K$371:$AR$371,0))</f>
        <v/>
      </c>
      <c r="Q420" s="29" t="e">
        <f>INDEX(РАСКЛАДУШКА!$J$412:$AO$446,M420,MATCH(N$406,РАСКЛАДУШКА!$J$411:$AO$411,0))</f>
        <v>#N/A</v>
      </c>
      <c r="R420"/>
    </row>
    <row r="421" spans="1:18" x14ac:dyDescent="0.25">
      <c r="A421" s="126">
        <v>9</v>
      </c>
      <c r="B421" s="37">
        <v>2</v>
      </c>
      <c r="C421" s="37" t="str">
        <f>INDEX(РАСКЛАДУШКА!$K$331:$AR$365,A421,MATCH(Руч!B$406,РАСКЛАДУШКА!$K$330:$AR$330,0))</f>
        <v>11А</v>
      </c>
      <c r="D421" s="27" t="str">
        <f>INDEX(РАСКЛАДУШКА!$K$372:$AR$406,A421,MATCH(Руч!B$406,РАСКЛАДУШКА!$K$371:$AR$371,0))</f>
        <v>Обществоведение</v>
      </c>
      <c r="E421" s="29" t="e">
        <f>INDEX(РАСКЛАДУШКА!$J$412:$AO$446,A421,MATCH(Руч!B$406,РАСКЛАДУШКА!$J$411:$AO$411,0))</f>
        <v>#N/A</v>
      </c>
      <c r="G421" s="126">
        <v>9</v>
      </c>
      <c r="H421" s="37">
        <v>2</v>
      </c>
      <c r="I421" s="37" t="str">
        <f>INDEX(РАСКЛАДУШКА!$K$331:$AR$365,G421,MATCH(H$406,РАСКЛАДУШКА!$K$330:$AR$330,0))</f>
        <v/>
      </c>
      <c r="J421" s="27" t="str">
        <f>INDEX(РАСКЛАДУШКА!$K$372:$AR$406,G421,MATCH(H$406,РАСКЛАДУШКА!$K$371:$AR$371,0))</f>
        <v/>
      </c>
      <c r="K421" s="29" t="e">
        <f>INDEX(РАСКЛАДУШКА!$J$412:$AO$446,G421,MATCH(H$406,РАСКЛАДУШКА!$J$411:$AO$411,0))</f>
        <v>#N/A</v>
      </c>
      <c r="M421" s="126">
        <v>9</v>
      </c>
      <c r="N421" s="37">
        <v>2</v>
      </c>
      <c r="O421" s="37" t="str">
        <f>INDEX(РАСКЛАДУШКА!$K$331:$AR$365,M421,MATCH(N$406,РАСКЛАДУШКА!$K$330:$AR$330,0))</f>
        <v>7Б</v>
      </c>
      <c r="P421" s="27" t="str">
        <f>INDEX(РАСКЛАДУШКА!$K$372:$AR$406,M421,MATCH(N$406,РАСКЛАДУШКА!$K$371:$AR$371,0))</f>
        <v>Физическая культура</v>
      </c>
      <c r="Q421" s="29" t="e">
        <f>INDEX(РАСКЛАДУШКА!$J$412:$AO$446,M421,MATCH(N$406,РАСКЛАДУШКА!$J$411:$AO$411,0))</f>
        <v>#N/A</v>
      </c>
      <c r="R421"/>
    </row>
    <row r="422" spans="1:18" x14ac:dyDescent="0.25">
      <c r="A422" s="126">
        <v>10</v>
      </c>
      <c r="B422" s="37">
        <v>3</v>
      </c>
      <c r="C422" s="37" t="str">
        <f>INDEX(РАСКЛАДУШКА!$K$331:$AR$365,A422,MATCH(Руч!B$406,РАСКЛАДУШКА!$K$330:$AR$330,0))</f>
        <v>5В</v>
      </c>
      <c r="D422" s="27" t="str">
        <f>INDEX(РАСКЛАДУШКА!$K$372:$AR$406,A422,MATCH(Руч!B$406,РАСКЛАДУШКА!$K$371:$AR$371,0))</f>
        <v>История</v>
      </c>
      <c r="E422" s="29" t="e">
        <f>INDEX(РАСКЛАДУШКА!$J$412:$AO$446,A422,MATCH(Руч!B$406,РАСКЛАДУШКА!$J$411:$AO$411,0))</f>
        <v>#N/A</v>
      </c>
      <c r="G422" s="126">
        <v>10</v>
      </c>
      <c r="H422" s="37">
        <v>3</v>
      </c>
      <c r="I422" s="37" t="str">
        <f>INDEX(РАСКЛАДУШКА!$K$331:$AR$365,G422,MATCH(H$406,РАСКЛАДУШКА!$K$330:$AR$330,0))</f>
        <v>10А</v>
      </c>
      <c r="J422" s="27" t="str">
        <f>INDEX(РАСКЛАДУШКА!$K$372:$AR$406,G422,MATCH(H$406,РАСКЛАДУШКА!$K$371:$AR$371,0))</f>
        <v>Физическая культура</v>
      </c>
      <c r="K422" s="29" t="e">
        <f>INDEX(РАСКЛАДУШКА!$J$412:$AO$446,G422,MATCH(H$406,РАСКЛАДУШКА!$J$411:$AO$411,0))</f>
        <v>#N/A</v>
      </c>
      <c r="M422" s="126">
        <v>10</v>
      </c>
      <c r="N422" s="37">
        <v>3</v>
      </c>
      <c r="O422" s="37" t="str">
        <f>INDEX(РАСКЛАДУШКА!$K$331:$AR$365,M422,MATCH(N$406,РАСКЛАДУШКА!$K$330:$AR$330,0))</f>
        <v>10А</v>
      </c>
      <c r="P422" s="27" t="str">
        <f>INDEX(РАСКЛАДУШКА!$K$372:$AR$406,M422,MATCH(N$406,РАСКЛАДУШКА!$K$371:$AR$371,0))</f>
        <v>Физическая культура</v>
      </c>
      <c r="Q422" s="29" t="e">
        <f>INDEX(РАСКЛАДУШКА!$J$412:$AO$446,M422,MATCH(N$406,РАСКЛАДУШКА!$J$411:$AO$411,0))</f>
        <v>#N/A</v>
      </c>
      <c r="R422"/>
    </row>
    <row r="423" spans="1:18" x14ac:dyDescent="0.25">
      <c r="A423" s="126">
        <v>11</v>
      </c>
      <c r="B423" s="37">
        <v>4</v>
      </c>
      <c r="C423" s="37" t="str">
        <f>INDEX(РАСКЛАДУШКА!$K$331:$AR$365,A423,MATCH(Руч!B$406,РАСКЛАДУШКА!$K$330:$AR$330,0))</f>
        <v>11А</v>
      </c>
      <c r="D423" s="27" t="str">
        <f>INDEX(РАСКЛАДУШКА!$K$372:$AR$406,A423,MATCH(Руч!B$406,РАСКЛАДУШКА!$K$371:$AR$371,0))</f>
        <v>История</v>
      </c>
      <c r="E423" s="29" t="e">
        <f>INDEX(РАСКЛАДУШКА!$J$412:$AO$446,A423,MATCH(Руч!B$406,РАСКЛАДУШКА!$J$411:$AO$411,0))</f>
        <v>#N/A</v>
      </c>
      <c r="G423" s="126">
        <v>11</v>
      </c>
      <c r="H423" s="37">
        <v>4</v>
      </c>
      <c r="I423" s="37" t="str">
        <f>INDEX(РАСКЛАДУШКА!$K$331:$AR$365,G423,MATCH(H$406,РАСКЛАДУШКА!$K$330:$AR$330,0))</f>
        <v>8А</v>
      </c>
      <c r="J423" s="27" t="str">
        <f>INDEX(РАСКЛАДУШКА!$K$372:$AR$406,G423,MATCH(H$406,РАСКЛАДУШКА!$K$371:$AR$371,0))</f>
        <v>Физическая культура</v>
      </c>
      <c r="K423" s="29" t="e">
        <f>INDEX(РАСКЛАДУШКА!$J$412:$AO$446,G423,MATCH(H$406,РАСКЛАДУШКА!$J$411:$AO$411,0))</f>
        <v>#N/A</v>
      </c>
      <c r="M423" s="126">
        <v>11</v>
      </c>
      <c r="N423" s="37">
        <v>4</v>
      </c>
      <c r="O423" s="37" t="str">
        <f>INDEX(РАСКЛАДУШКА!$K$331:$AR$365,M423,MATCH(N$406,РАСКЛАДУШКА!$K$330:$AR$330,0))</f>
        <v/>
      </c>
      <c r="P423" s="27" t="str">
        <f>INDEX(РАСКЛАДУШКА!$K$372:$AR$406,M423,MATCH(N$406,РАСКЛАДУШКА!$K$371:$AR$371,0))</f>
        <v/>
      </c>
      <c r="Q423" s="29" t="e">
        <f>INDEX(РАСКЛАДУШКА!$J$412:$AO$446,M423,MATCH(N$406,РАСКЛАДУШКА!$J$411:$AO$411,0))</f>
        <v>#N/A</v>
      </c>
      <c r="R423"/>
    </row>
    <row r="424" spans="1:18" x14ac:dyDescent="0.25">
      <c r="A424" s="126">
        <v>12</v>
      </c>
      <c r="B424" s="37">
        <v>5</v>
      </c>
      <c r="C424" s="37" t="str">
        <f>INDEX(РАСКЛАДУШКА!$K$331:$AR$365,A424,MATCH(Руч!B$406,РАСКЛАДУШКА!$K$330:$AR$330,0))</f>
        <v/>
      </c>
      <c r="D424" s="27" t="str">
        <f>INDEX(РАСКЛАДУШКА!$K$372:$AR$406,A424,MATCH(Руч!B$406,РАСКЛАДУШКА!$K$371:$AR$371,0))</f>
        <v/>
      </c>
      <c r="E424" s="29" t="e">
        <f>INDEX(РАСКЛАДУШКА!$J$412:$AO$446,A424,MATCH(Руч!B$406,РАСКЛАДУШКА!$J$411:$AO$411,0))</f>
        <v>#N/A</v>
      </c>
      <c r="G424" s="126">
        <v>12</v>
      </c>
      <c r="H424" s="37">
        <v>5</v>
      </c>
      <c r="I424" s="37" t="str">
        <f>INDEX(РАСКЛАДУШКА!$K$331:$AR$365,G424,MATCH(H$406,РАСКЛАДУШКА!$K$330:$AR$330,0))</f>
        <v/>
      </c>
      <c r="J424" s="27" t="str">
        <f>INDEX(РАСКЛАДУШКА!$K$372:$AR$406,G424,MATCH(H$406,РАСКЛАДУШКА!$K$371:$AR$371,0))</f>
        <v/>
      </c>
      <c r="K424" s="29" t="e">
        <f>INDEX(РАСКЛАДУШКА!$J$412:$AO$446,G424,MATCH(H$406,РАСКЛАДУШКА!$J$411:$AO$411,0))</f>
        <v>#N/A</v>
      </c>
      <c r="M424" s="126">
        <v>12</v>
      </c>
      <c r="N424" s="37">
        <v>5</v>
      </c>
      <c r="O424" s="37" t="str">
        <f>INDEX(РАСКЛАДУШКА!$K$331:$AR$365,M424,MATCH(N$406,РАСКЛАДУШКА!$K$330:$AR$330,0))</f>
        <v/>
      </c>
      <c r="P424" s="27" t="str">
        <f>INDEX(РАСКЛАДУШКА!$K$372:$AR$406,M424,MATCH(N$406,РАСКЛАДУШКА!$K$371:$AR$371,0))</f>
        <v/>
      </c>
      <c r="Q424" s="29" t="e">
        <f>INDEX(РАСКЛАДУШКА!$J$412:$AO$446,M424,MATCH(N$406,РАСКЛАДУШКА!$J$411:$AO$411,0))</f>
        <v>#N/A</v>
      </c>
      <c r="R424"/>
    </row>
    <row r="425" spans="1:18" x14ac:dyDescent="0.25">
      <c r="A425" s="126">
        <v>13</v>
      </c>
      <c r="B425" s="37">
        <v>6</v>
      </c>
      <c r="C425" s="37" t="str">
        <f>INDEX(РАСКЛАДУШКА!$K$331:$AR$365,A425,MATCH(Руч!B$406,РАСКЛАДУШКА!$K$330:$AR$330,0))</f>
        <v>5А</v>
      </c>
      <c r="D425" s="27" t="str">
        <f>INDEX(РАСКЛАДУШКА!$K$372:$AR$406,A425,MATCH(Руч!B$406,РАСКЛАДУШКА!$K$371:$AR$371,0))</f>
        <v>История</v>
      </c>
      <c r="E425" s="29" t="e">
        <f>INDEX(РАСКЛАДУШКА!$J$412:$AO$446,A425,MATCH(Руч!B$406,РАСКЛАДУШКА!$J$411:$AO$411,0))</f>
        <v>#N/A</v>
      </c>
      <c r="G425" s="126">
        <v>13</v>
      </c>
      <c r="H425" s="37">
        <v>6</v>
      </c>
      <c r="I425" s="37" t="str">
        <f>INDEX(РАСКЛАДУШКА!$K$331:$AR$365,G425,MATCH(H$406,РАСКЛАДУШКА!$K$330:$AR$330,0))</f>
        <v/>
      </c>
      <c r="J425" s="27" t="str">
        <f>INDEX(РАСКЛАДУШКА!$K$372:$AR$406,G425,MATCH(H$406,РАСКЛАДУШКА!$K$371:$AR$371,0))</f>
        <v/>
      </c>
      <c r="K425" s="29" t="e">
        <f>INDEX(РАСКЛАДУШКА!$J$412:$AO$446,G425,MATCH(H$406,РАСКЛАДУШКА!$J$411:$AO$411,0))</f>
        <v>#N/A</v>
      </c>
      <c r="M425" s="126">
        <v>13</v>
      </c>
      <c r="N425" s="37">
        <v>6</v>
      </c>
      <c r="O425" s="37" t="str">
        <f>INDEX(РАСКЛАДУШКА!$K$331:$AR$365,M425,MATCH(N$406,РАСКЛАДУШКА!$K$330:$AR$330,0))</f>
        <v/>
      </c>
      <c r="P425" s="27" t="str">
        <f>INDEX(РАСКЛАДУШКА!$K$372:$AR$406,M425,MATCH(N$406,РАСКЛАДУШКА!$K$371:$AR$371,0))</f>
        <v/>
      </c>
      <c r="Q425" s="29" t="e">
        <f>INDEX(РАСКЛАДУШКА!$J$412:$AO$446,M425,MATCH(N$406,РАСКЛАДУШКА!$J$411:$AO$411,0))</f>
        <v>#N/A</v>
      </c>
      <c r="R425"/>
    </row>
    <row r="426" spans="1:18" x14ac:dyDescent="0.25">
      <c r="A426" s="126">
        <v>14</v>
      </c>
      <c r="B426" s="37">
        <v>7</v>
      </c>
      <c r="C426" s="37" t="str">
        <f>INDEX(РАСКЛАДУШКА!$K$331:$AR$365,A426,MATCH(Руч!B$406,РАСКЛАДУШКА!$K$330:$AR$330,0))</f>
        <v/>
      </c>
      <c r="D426" s="27" t="str">
        <f>INDEX(РАСКЛАДУШКА!$K$372:$AR$406,A426,MATCH(Руч!B$406,РАСКЛАДУШКА!$K$371:$AR$371,0))</f>
        <v/>
      </c>
      <c r="E426" s="29" t="e">
        <f>INDEX(РАСКЛАДУШКА!$J$412:$AO$446,A426,MATCH(Руч!B$406,РАСКЛАДУШКА!$J$411:$AO$411,0))</f>
        <v>#N/A</v>
      </c>
      <c r="F426" s="134"/>
      <c r="G426" s="126">
        <v>14</v>
      </c>
      <c r="H426" s="37">
        <v>7</v>
      </c>
      <c r="I426" s="37" t="str">
        <f>INDEX(РАСКЛАДУШКА!$K$331:$AR$365,G426,MATCH(H$406,РАСКЛАДУШКА!$K$330:$AR$330,0))</f>
        <v/>
      </c>
      <c r="J426" s="27" t="str">
        <f>INDEX(РАСКЛАДУШКА!$K$372:$AR$406,G426,MATCH(H$406,РАСКЛАДУШКА!$K$371:$AR$371,0))</f>
        <v/>
      </c>
      <c r="K426" s="29" t="e">
        <f>INDEX(РАСКЛАДУШКА!$J$412:$AO$446,G426,MATCH(H$406,РАСКЛАДУШКА!$J$411:$AO$411,0))</f>
        <v>#N/A</v>
      </c>
      <c r="L426" s="134"/>
      <c r="M426" s="126">
        <v>14</v>
      </c>
      <c r="N426" s="37">
        <v>7</v>
      </c>
      <c r="O426" s="37" t="str">
        <f>INDEX(РАСКЛАДУШКА!$K$331:$AR$365,M426,MATCH(N$406,РАСКЛАДУШКА!$K$330:$AR$330,0))</f>
        <v/>
      </c>
      <c r="P426" s="27" t="str">
        <f>INDEX(РАСКЛАДУШКА!$K$372:$AR$406,M426,MATCH(N$406,РАСКЛАДУШКА!$K$371:$AR$371,0))</f>
        <v/>
      </c>
      <c r="Q426" s="29" t="e">
        <f>INDEX(РАСКЛАДУШКА!$J$412:$AO$446,M426,MATCH(N$406,РАСКЛАДУШКА!$J$411:$AO$411,0))</f>
        <v>#N/A</v>
      </c>
      <c r="R426" s="134"/>
    </row>
    <row r="427" spans="1:18" x14ac:dyDescent="0.25">
      <c r="A427" s="128"/>
      <c r="B427" s="2" t="s">
        <v>6</v>
      </c>
      <c r="C427" s="2"/>
      <c r="D427" s="2"/>
      <c r="E427" s="2"/>
      <c r="G427" s="128"/>
      <c r="H427" s="2" t="s">
        <v>6</v>
      </c>
      <c r="I427" s="2"/>
      <c r="J427" s="2"/>
      <c r="K427" s="2"/>
      <c r="M427" s="128"/>
      <c r="N427" s="2" t="s">
        <v>6</v>
      </c>
      <c r="O427" s="2"/>
      <c r="P427" s="2"/>
      <c r="Q427" s="2"/>
      <c r="R427"/>
    </row>
    <row r="428" spans="1:18" x14ac:dyDescent="0.25">
      <c r="A428" s="126">
        <v>15</v>
      </c>
      <c r="B428" s="37">
        <v>1</v>
      </c>
      <c r="C428" s="37" t="str">
        <f>INDEX(РАСКЛАДУШКА!$K$331:$AR$365,A428,MATCH(Руч!B$406,РАСКЛАДУШКА!$K$330:$AR$330,0))</f>
        <v/>
      </c>
      <c r="D428" s="27" t="str">
        <f>INDEX(РАСКЛАДУШКА!$K$372:$AR$406,A428,MATCH(Руч!B$406,РАСКЛАДУШКА!$K$371:$AR$371,0))</f>
        <v/>
      </c>
      <c r="E428" s="29" t="e">
        <f>INDEX(РАСКЛАДУШКА!$J$412:$AO$446,A428,MATCH(Руч!B$406,РАСКЛАДУШКА!$J$411:$AO$411,0))</f>
        <v>#N/A</v>
      </c>
      <c r="G428" s="126">
        <v>15</v>
      </c>
      <c r="H428" s="37">
        <v>1</v>
      </c>
      <c r="I428" s="37" t="str">
        <f>INDEX(РАСКЛАДУШКА!$K$331:$AR$365,G428,MATCH(H$406,РАСКЛАДУШКА!$K$330:$AR$330,0))</f>
        <v>10Б</v>
      </c>
      <c r="J428" s="27" t="str">
        <f>INDEX(РАСКЛАДУШКА!$K$372:$AR$406,G428,MATCH(H$406,РАСКЛАДУШКА!$K$371:$AR$371,0))</f>
        <v>Физическая культура</v>
      </c>
      <c r="K428" s="29" t="e">
        <f>INDEX(РАСКЛАДУШКА!$J$412:$AO$446,G428,MATCH(H$406,РАСКЛАДУШКА!$J$411:$AO$411,0))</f>
        <v>#N/A</v>
      </c>
      <c r="M428" s="126">
        <v>15</v>
      </c>
      <c r="N428" s="37">
        <v>1</v>
      </c>
      <c r="O428" s="37" t="str">
        <f>INDEX(РАСКЛАДУШКА!$K$331:$AR$365,M428,MATCH(N$406,РАСКЛАДУШКА!$K$330:$AR$330,0))</f>
        <v>6В</v>
      </c>
      <c r="P428" s="27" t="str">
        <f>INDEX(РАСКЛАДУШКА!$K$372:$AR$406,M428,MATCH(N$406,РАСКЛАДУШКА!$K$371:$AR$371,0))</f>
        <v>Час здоровья и спорта</v>
      </c>
      <c r="Q428" s="29" t="e">
        <f>INDEX(РАСКЛАДУШКА!$J$412:$AO$446,M428,MATCH(N$406,РАСКЛАДУШКА!$J$411:$AO$411,0))</f>
        <v>#N/A</v>
      </c>
      <c r="R428"/>
    </row>
    <row r="429" spans="1:18" x14ac:dyDescent="0.25">
      <c r="A429" s="126">
        <v>16</v>
      </c>
      <c r="B429" s="37">
        <v>2</v>
      </c>
      <c r="C429" s="37" t="str">
        <f>INDEX(РАСКЛАДУШКА!$K$331:$AR$365,A429,MATCH(Руч!B$406,РАСКЛАДУШКА!$K$330:$AR$330,0))</f>
        <v>10А</v>
      </c>
      <c r="D429" s="27" t="str">
        <f>INDEX(РАСКЛАДУШКА!$K$372:$AR$406,A429,MATCH(Руч!B$406,РАСКЛАДУШКА!$K$371:$AR$371,0))</f>
        <v>История</v>
      </c>
      <c r="E429" s="29" t="e">
        <f>INDEX(РАСКЛАДУШКА!$J$412:$AO$446,A429,MATCH(Руч!B$406,РАСКЛАДУШКА!$J$411:$AO$411,0))</f>
        <v>#N/A</v>
      </c>
      <c r="G429" s="126">
        <v>16</v>
      </c>
      <c r="H429" s="37">
        <v>2</v>
      </c>
      <c r="I429" s="37" t="str">
        <f>INDEX(РАСКЛАДУШКА!$K$331:$AR$365,G429,MATCH(H$406,РАСКЛАДУШКА!$K$330:$AR$330,0))</f>
        <v>6Б</v>
      </c>
      <c r="J429" s="27" t="str">
        <f>INDEX(РАСКЛАДУШКА!$K$372:$AR$406,G429,MATCH(H$406,РАСКЛАДУШКА!$K$371:$AR$371,0))</f>
        <v>Физическая культура</v>
      </c>
      <c r="K429" s="29" t="e">
        <f>INDEX(РАСКЛАДУШКА!$J$412:$AO$446,G429,MATCH(H$406,РАСКЛАДУШКА!$J$411:$AO$411,0))</f>
        <v>#N/A</v>
      </c>
      <c r="M429" s="126">
        <v>16</v>
      </c>
      <c r="N429" s="37">
        <v>2</v>
      </c>
      <c r="O429" s="37" t="str">
        <f>INDEX(РАСКЛАДУШКА!$K$331:$AR$365,M429,MATCH(N$406,РАСКЛАДУШКА!$K$330:$AR$330,0))</f>
        <v>10Б</v>
      </c>
      <c r="P429" s="27" t="str">
        <f>INDEX(РАСКЛАДУШКА!$K$372:$AR$406,M429,MATCH(N$406,РАСКЛАДУШКА!$K$371:$AR$371,0))</f>
        <v>Физическая культура</v>
      </c>
      <c r="Q429" s="29" t="e">
        <f>INDEX(РАСКЛАДУШКА!$J$412:$AO$446,M429,MATCH(N$406,РАСКЛАДУШКА!$J$411:$AO$411,0))</f>
        <v>#N/A</v>
      </c>
      <c r="R429"/>
    </row>
    <row r="430" spans="1:18" x14ac:dyDescent="0.25">
      <c r="A430" s="126">
        <v>17</v>
      </c>
      <c r="B430" s="37">
        <v>3</v>
      </c>
      <c r="C430" s="37" t="str">
        <f>INDEX(РАСКЛАДУШКА!$K$331:$AR$365,A430,MATCH(Руч!B$406,РАСКЛАДУШКА!$K$330:$AR$330,0))</f>
        <v/>
      </c>
      <c r="D430" s="27" t="str">
        <f>INDEX(РАСКЛАДУШКА!$K$372:$AR$406,A430,MATCH(Руч!B$406,РАСКЛАДУШКА!$K$371:$AR$371,0))</f>
        <v/>
      </c>
      <c r="E430" s="29" t="e">
        <f>INDEX(РАСКЛАДУШКА!$J$412:$AO$446,A430,MATCH(Руч!B$406,РАСКЛАДУШКА!$J$411:$AO$411,0))</f>
        <v>#N/A</v>
      </c>
      <c r="G430" s="126">
        <v>17</v>
      </c>
      <c r="H430" s="37">
        <v>3</v>
      </c>
      <c r="I430" s="37" t="str">
        <f>INDEX(РАСКЛАДУШКА!$K$331:$AR$365,G430,MATCH(H$406,РАСКЛАДУШКА!$K$330:$AR$330,0))</f>
        <v>9А</v>
      </c>
      <c r="J430" s="27" t="str">
        <f>INDEX(РАСКЛАДУШКА!$K$372:$AR$406,G430,MATCH(H$406,РАСКЛАДУШКА!$K$371:$AR$371,0))</f>
        <v>Физическая культура</v>
      </c>
      <c r="K430" s="29" t="e">
        <f>INDEX(РАСКЛАДУШКА!$J$412:$AO$446,G430,MATCH(H$406,РАСКЛАДУШКА!$J$411:$AO$411,0))</f>
        <v>#N/A</v>
      </c>
      <c r="M430" s="126">
        <v>17</v>
      </c>
      <c r="N430" s="37">
        <v>3</v>
      </c>
      <c r="O430" s="37" t="str">
        <f>INDEX(РАСКЛАДУШКА!$K$331:$AR$365,M430,MATCH(N$406,РАСКЛАДУШКА!$K$330:$AR$330,0))</f>
        <v>7В</v>
      </c>
      <c r="P430" s="27" t="str">
        <f>INDEX(РАСКЛАДУШКА!$K$372:$AR$406,M430,MATCH(N$406,РАСКЛАДУШКА!$K$371:$AR$371,0))</f>
        <v>Физическая культура</v>
      </c>
      <c r="Q430" s="29" t="e">
        <f>INDEX(РАСКЛАДУШКА!$J$412:$AO$446,M430,MATCH(N$406,РАСКЛАДУШКА!$J$411:$AO$411,0))</f>
        <v>#N/A</v>
      </c>
      <c r="R430"/>
    </row>
    <row r="431" spans="1:18" x14ac:dyDescent="0.25">
      <c r="A431" s="126">
        <v>18</v>
      </c>
      <c r="B431" s="37">
        <v>4</v>
      </c>
      <c r="C431" s="37" t="str">
        <f>INDEX(РАСКЛАДУШКА!$K$331:$AR$365,A431,MATCH(Руч!B$406,РАСКЛАДУШКА!$K$330:$AR$330,0))</f>
        <v/>
      </c>
      <c r="D431" s="27" t="str">
        <f>INDEX(РАСКЛАДУШКА!$K$372:$AR$406,A431,MATCH(Руч!B$406,РАСКЛАДУШКА!$K$371:$AR$371,0))</f>
        <v/>
      </c>
      <c r="E431" s="29" t="e">
        <f>INDEX(РАСКЛАДУШКА!$J$412:$AO$446,A431,MATCH(Руч!B$406,РАСКЛАДУШКА!$J$411:$AO$411,0))</f>
        <v>#N/A</v>
      </c>
      <c r="G431" s="126">
        <v>18</v>
      </c>
      <c r="H431" s="37">
        <v>4</v>
      </c>
      <c r="I431" s="37" t="str">
        <f>INDEX(РАСКЛАДУШКА!$K$331:$AR$365,G431,MATCH(H$406,РАСКЛАДУШКА!$K$330:$AR$330,0))</f>
        <v/>
      </c>
      <c r="J431" s="27" t="str">
        <f>INDEX(РАСКЛАДУШКА!$K$372:$AR$406,G431,MATCH(H$406,РАСКЛАДУШКА!$K$371:$AR$371,0))</f>
        <v/>
      </c>
      <c r="K431" s="29" t="e">
        <f>INDEX(РАСКЛАДУШКА!$J$412:$AO$446,G431,MATCH(H$406,РАСКЛАДУШКА!$J$411:$AO$411,0))</f>
        <v>#N/A</v>
      </c>
      <c r="M431" s="126">
        <v>18</v>
      </c>
      <c r="N431" s="37">
        <v>4</v>
      </c>
      <c r="O431" s="37" t="str">
        <f>INDEX(РАСКЛАДУШКА!$K$331:$AR$365,M431,MATCH(N$406,РАСКЛАДУШКА!$K$330:$AR$330,0))</f>
        <v/>
      </c>
      <c r="P431" s="27" t="str">
        <f>INDEX(РАСКЛАДУШКА!$K$372:$AR$406,M431,MATCH(N$406,РАСКЛАДУШКА!$K$371:$AR$371,0))</f>
        <v/>
      </c>
      <c r="Q431" s="29" t="e">
        <f>INDEX(РАСКЛАДУШКА!$J$412:$AO$446,M431,MATCH(N$406,РАСКЛАДУШКА!$J$411:$AO$411,0))</f>
        <v>#N/A</v>
      </c>
      <c r="R431"/>
    </row>
    <row r="432" spans="1:18" x14ac:dyDescent="0.25">
      <c r="A432" s="126">
        <v>19</v>
      </c>
      <c r="B432" s="37">
        <v>5</v>
      </c>
      <c r="C432" s="37" t="str">
        <f>INDEX(РАСКЛАДУШКА!$K$331:$AR$365,A432,MATCH(Руч!B$406,РАСКЛАДУШКА!$K$330:$AR$330,0))</f>
        <v>9Б</v>
      </c>
      <c r="D432" s="27" t="str">
        <f>INDEX(РАСКЛАДУШКА!$K$372:$AR$406,A432,MATCH(Руч!B$406,РАСКЛАДУШКА!$K$371:$AR$371,0))</f>
        <v>Обществоведение</v>
      </c>
      <c r="E432" s="29" t="e">
        <f>INDEX(РАСКЛАДУШКА!$J$412:$AO$446,A432,MATCH(Руч!B$406,РАСКЛАДУШКА!$J$411:$AO$411,0))</f>
        <v>#N/A</v>
      </c>
      <c r="G432" s="126">
        <v>19</v>
      </c>
      <c r="H432" s="37">
        <v>5</v>
      </c>
      <c r="I432" s="37" t="str">
        <f>INDEX(РАСКЛАДУШКА!$K$331:$AR$365,G432,MATCH(H$406,РАСКЛАДУШКА!$K$330:$AR$330,0))</f>
        <v>7А</v>
      </c>
      <c r="J432" s="27" t="str">
        <f>INDEX(РАСКЛАДУШКА!$K$372:$AR$406,G432,MATCH(H$406,РАСКЛАДУШКА!$K$371:$AR$371,0))</f>
        <v>Физическая культура</v>
      </c>
      <c r="K432" s="29" t="e">
        <f>INDEX(РАСКЛАДУШКА!$J$412:$AO$446,G432,MATCH(H$406,РАСКЛАДУШКА!$J$411:$AO$411,0))</f>
        <v>#N/A</v>
      </c>
      <c r="M432" s="126">
        <v>19</v>
      </c>
      <c r="N432" s="37">
        <v>5</v>
      </c>
      <c r="O432" s="37" t="str">
        <f>INDEX(РАСКЛАДУШКА!$K$331:$AR$365,M432,MATCH(N$406,РАСКЛАДУШКА!$K$330:$AR$330,0))</f>
        <v/>
      </c>
      <c r="P432" s="27" t="str">
        <f>INDEX(РАСКЛАДУШКА!$K$372:$AR$406,M432,MATCH(N$406,РАСКЛАДУШКА!$K$371:$AR$371,0))</f>
        <v/>
      </c>
      <c r="Q432" s="29" t="e">
        <f>INDEX(РАСКЛАДУШКА!$J$412:$AO$446,M432,MATCH(N$406,РАСКЛАДУШКА!$J$411:$AO$411,0))</f>
        <v>#N/A</v>
      </c>
      <c r="R432"/>
    </row>
    <row r="433" spans="1:18" x14ac:dyDescent="0.25">
      <c r="A433" s="126">
        <v>20</v>
      </c>
      <c r="B433" s="37">
        <v>6</v>
      </c>
      <c r="C433" s="37" t="str">
        <f>INDEX(РАСКЛАДУШКА!$K$331:$AR$365,A433,MATCH(Руч!B$406,РАСКЛАДУШКА!$K$330:$AR$330,0))</f>
        <v>10Б</v>
      </c>
      <c r="D433" s="27" t="str">
        <f>INDEX(РАСКЛАДУШКА!$K$372:$AR$406,A433,MATCH(Руч!B$406,РАСКЛАДУШКА!$K$371:$AR$371,0))</f>
        <v>История</v>
      </c>
      <c r="E433" s="29" t="e">
        <f>INDEX(РАСКЛАДУШКА!$J$412:$AO$446,A433,MATCH(Руч!B$406,РАСКЛАДУШКА!$J$411:$AO$411,0))</f>
        <v>#N/A</v>
      </c>
      <c r="G433" s="126">
        <v>20</v>
      </c>
      <c r="H433" s="37">
        <v>6</v>
      </c>
      <c r="I433" s="37" t="str">
        <f>INDEX(РАСКЛАДУШКА!$K$331:$AR$365,G433,MATCH(H$406,РАСКЛАДУШКА!$K$330:$AR$330,0))</f>
        <v>11А</v>
      </c>
      <c r="J433" s="27" t="str">
        <f>INDEX(РАСКЛАДУШКА!$K$372:$AR$406,G433,MATCH(H$406,РАСКЛАДУШКА!$K$371:$AR$371,0))</f>
        <v>Физическая культура</v>
      </c>
      <c r="K433" s="29" t="e">
        <f>INDEX(РАСКЛАДУШКА!$J$412:$AO$446,G433,MATCH(H$406,РАСКЛАДУШКА!$J$411:$AO$411,0))</f>
        <v>#N/A</v>
      </c>
      <c r="M433" s="126">
        <v>20</v>
      </c>
      <c r="N433" s="37">
        <v>6</v>
      </c>
      <c r="O433" s="37" t="str">
        <f>INDEX(РАСКЛАДУШКА!$K$331:$AR$365,M433,MATCH(N$406,РАСКЛАДУШКА!$K$330:$AR$330,0))</f>
        <v>11А</v>
      </c>
      <c r="P433" s="27" t="str">
        <f>INDEX(РАСКЛАДУШКА!$K$372:$AR$406,M433,MATCH(N$406,РАСКЛАДУШКА!$K$371:$AR$371,0))</f>
        <v>Физическая культура</v>
      </c>
      <c r="Q433" s="29" t="e">
        <f>INDEX(РАСКЛАДУШКА!$J$412:$AO$446,M433,MATCH(N$406,РАСКЛАДУШКА!$J$411:$AO$411,0))</f>
        <v>#N/A</v>
      </c>
      <c r="R433"/>
    </row>
    <row r="434" spans="1:18" x14ac:dyDescent="0.25">
      <c r="A434" s="126">
        <v>21</v>
      </c>
      <c r="B434" s="37">
        <v>7</v>
      </c>
      <c r="C434" s="37" t="str">
        <f>INDEX(РАСКЛАДУШКА!$K$331:$AR$365,A434,MATCH(Руч!B$406,РАСКЛАДУШКА!$K$330:$AR$330,0))</f>
        <v/>
      </c>
      <c r="D434" s="27" t="str">
        <f>INDEX(РАСКЛАДУШКА!$K$372:$AR$406,A434,MATCH(Руч!B$406,РАСКЛАДУШКА!$K$371:$AR$371,0))</f>
        <v/>
      </c>
      <c r="E434" s="29" t="e">
        <f>INDEX(РАСКЛАДУШКА!$J$412:$AO$446,A434,MATCH(Руч!B$406,РАСКЛАДУШКА!$J$411:$AO$411,0))</f>
        <v>#N/A</v>
      </c>
      <c r="F434" s="134"/>
      <c r="G434" s="126">
        <v>21</v>
      </c>
      <c r="H434" s="37">
        <v>7</v>
      </c>
      <c r="I434" s="37" t="str">
        <f>INDEX(РАСКЛАДУШКА!$K$331:$AR$365,G434,MATCH(H$406,РАСКЛАДУШКА!$K$330:$AR$330,0))</f>
        <v>9Б</v>
      </c>
      <c r="J434" s="27" t="str">
        <f>INDEX(РАСКЛАДУШКА!$K$372:$AR$406,G434,MATCH(H$406,РАСКЛАДУШКА!$K$371:$AR$371,0))</f>
        <v>Час здоровья и спорта</v>
      </c>
      <c r="K434" s="29" t="e">
        <f>INDEX(РАСКЛАДУШКА!$J$412:$AO$446,G434,MATCH(H$406,РАСКЛАДУШКА!$J$411:$AO$411,0))</f>
        <v>#N/A</v>
      </c>
      <c r="L434" s="134"/>
      <c r="M434" s="126">
        <v>21</v>
      </c>
      <c r="N434" s="37">
        <v>7</v>
      </c>
      <c r="O434" s="37" t="str">
        <f>INDEX(РАСКЛАДУШКА!$K$331:$AR$365,M434,MATCH(N$406,РАСКЛАДУШКА!$K$330:$AR$330,0))</f>
        <v>8В</v>
      </c>
      <c r="P434" s="27" t="str">
        <f>INDEX(РАСКЛАДУШКА!$K$372:$AR$406,M434,MATCH(N$406,РАСКЛАДУШКА!$K$371:$AR$371,0))</f>
        <v>Час здоровья и спорта</v>
      </c>
      <c r="Q434" s="29" t="e">
        <f>INDEX(РАСКЛАДУШКА!$J$412:$AO$446,M434,MATCH(N$406,РАСКЛАДУШКА!$J$411:$AO$411,0))</f>
        <v>#N/A</v>
      </c>
      <c r="R434" s="134"/>
    </row>
    <row r="435" spans="1:18" x14ac:dyDescent="0.25">
      <c r="A435" s="128"/>
      <c r="B435" s="2" t="s">
        <v>7</v>
      </c>
      <c r="C435" s="2"/>
      <c r="D435" s="2"/>
      <c r="E435" s="2"/>
      <c r="G435" s="128"/>
      <c r="H435" s="2" t="s">
        <v>7</v>
      </c>
      <c r="I435" s="2"/>
      <c r="J435" s="2"/>
      <c r="K435" s="2"/>
      <c r="M435" s="128"/>
      <c r="N435" s="2" t="s">
        <v>7</v>
      </c>
      <c r="O435" s="2"/>
      <c r="P435" s="2"/>
      <c r="Q435" s="2"/>
      <c r="R435"/>
    </row>
    <row r="436" spans="1:18" x14ac:dyDescent="0.25">
      <c r="A436" s="126">
        <v>22</v>
      </c>
      <c r="B436" s="37">
        <v>1</v>
      </c>
      <c r="C436" s="37" t="str">
        <f>INDEX(РАСКЛАДУШКА!$K$331:$AR$365,A436,MATCH(Руч!B$406,РАСКЛАДУШКА!$K$330:$AR$330,0))</f>
        <v>5А</v>
      </c>
      <c r="D436" s="27" t="str">
        <f>INDEX(РАСКЛАДУШКА!$K$372:$AR$406,A436,MATCH(Руч!B$406,РАСКЛАДУШКА!$K$371:$AR$371,0))</f>
        <v>История</v>
      </c>
      <c r="E436" s="29" t="e">
        <f>INDEX(РАСКЛАДУШКА!$J$412:$AO$446,A436,MATCH(Руч!B$406,РАСКЛАДУШКА!$J$411:$AO$411,0))</f>
        <v>#N/A</v>
      </c>
      <c r="G436" s="126">
        <v>22</v>
      </c>
      <c r="H436" s="37">
        <v>1</v>
      </c>
      <c r="I436" s="37" t="str">
        <f>INDEX(РАСКЛАДУШКА!$K$331:$AR$365,G436,MATCH(H$406,РАСКЛАДУШКА!$K$330:$AR$330,0))</f>
        <v>7А</v>
      </c>
      <c r="J436" s="27" t="str">
        <f>INDEX(РАСКЛАДУШКА!$K$372:$AR$406,G436,MATCH(H$406,РАСКЛАДУШКА!$K$371:$AR$371,0))</f>
        <v>Час здоровья и спорта</v>
      </c>
      <c r="K436" s="29" t="e">
        <f>INDEX(РАСКЛАДУШКА!$J$412:$AO$446,G436,MATCH(H$406,РАСКЛАДУШКА!$J$411:$AO$411,0))</f>
        <v>#N/A</v>
      </c>
      <c r="M436" s="126">
        <v>22</v>
      </c>
      <c r="N436" s="37">
        <v>1</v>
      </c>
      <c r="O436" s="37" t="str">
        <f>INDEX(РАСКЛАДУШКА!$K$331:$AR$365,M436,MATCH(N$406,РАСКЛАДУШКА!$K$330:$AR$330,0))</f>
        <v>7Б</v>
      </c>
      <c r="P436" s="27" t="str">
        <f>INDEX(РАСКЛАДУШКА!$K$372:$AR$406,M436,MATCH(N$406,РАСКЛАДУШКА!$K$371:$AR$371,0))</f>
        <v>Физическая культура</v>
      </c>
      <c r="Q436" s="29" t="e">
        <f>INDEX(РАСКЛАДУШКА!$J$412:$AO$446,M436,MATCH(N$406,РАСКЛАДУШКА!$J$411:$AO$411,0))</f>
        <v>#N/A</v>
      </c>
      <c r="R436"/>
    </row>
    <row r="437" spans="1:18" x14ac:dyDescent="0.25">
      <c r="A437" s="126">
        <v>23</v>
      </c>
      <c r="B437" s="37">
        <v>2</v>
      </c>
      <c r="C437" s="37" t="str">
        <f>INDEX(РАСКЛАДУШКА!$K$331:$AR$365,A437,MATCH(Руч!B$406,РАСКЛАДУШКА!$K$330:$AR$330,0))</f>
        <v>9А</v>
      </c>
      <c r="D437" s="27" t="str">
        <f>INDEX(РАСКЛАДУШКА!$K$372:$AR$406,A437,MATCH(Руч!B$406,РАСКЛАДУШКА!$K$371:$AR$371,0))</f>
        <v>История</v>
      </c>
      <c r="E437" s="29" t="e">
        <f>INDEX(РАСКЛАДУШКА!$J$412:$AO$446,A437,MATCH(Руч!B$406,РАСКЛАДУШКА!$J$411:$AO$411,0))</f>
        <v>#N/A</v>
      </c>
      <c r="G437" s="126">
        <v>23</v>
      </c>
      <c r="H437" s="37">
        <v>2</v>
      </c>
      <c r="I437" s="37" t="str">
        <f>INDEX(РАСКЛАДУШКА!$K$331:$AR$365,G437,MATCH(H$406,РАСКЛАДУШКА!$K$330:$AR$330,0))</f>
        <v>5А</v>
      </c>
      <c r="J437" s="27" t="str">
        <f>INDEX(РАСКЛАДУШКА!$K$372:$AR$406,G437,MATCH(H$406,РАСКЛАДУШКА!$K$371:$AR$371,0))</f>
        <v>Час здоровья и спорта</v>
      </c>
      <c r="K437" s="29" t="e">
        <f>INDEX(РАСКЛАДУШКА!$J$412:$AO$446,G437,MATCH(H$406,РАСКЛАДУШКА!$J$411:$AO$411,0))</f>
        <v>#N/A</v>
      </c>
      <c r="M437" s="126">
        <v>23</v>
      </c>
      <c r="N437" s="37">
        <v>2</v>
      </c>
      <c r="O437" s="37" t="str">
        <f>INDEX(РАСКЛАДУШКА!$K$331:$AR$365,M437,MATCH(N$406,РАСКЛАДУШКА!$K$330:$AR$330,0))</f>
        <v>7В</v>
      </c>
      <c r="P437" s="27" t="str">
        <f>INDEX(РАСКЛАДУШКА!$K$372:$AR$406,M437,MATCH(N$406,РАСКЛАДУШКА!$K$371:$AR$371,0))</f>
        <v>Час здоровья и спорта</v>
      </c>
      <c r="Q437" s="29" t="e">
        <f>INDEX(РАСКЛАДУШКА!$J$412:$AO$446,M437,MATCH(N$406,РАСКЛАДУШКА!$J$411:$AO$411,0))</f>
        <v>#N/A</v>
      </c>
      <c r="R437"/>
    </row>
    <row r="438" spans="1:18" x14ac:dyDescent="0.25">
      <c r="A438" s="126">
        <v>24</v>
      </c>
      <c r="B438" s="37">
        <v>3</v>
      </c>
      <c r="C438" s="37" t="str">
        <f>INDEX(РАСКЛАДУШКА!$K$331:$AR$365,A438,MATCH(Руч!B$406,РАСКЛАДУШКА!$K$330:$AR$330,0))</f>
        <v>5Б</v>
      </c>
      <c r="D438" s="27" t="str">
        <f>INDEX(РАСКЛАДУШКА!$K$372:$AR$406,A438,MATCH(Руч!B$406,РАСКЛАДУШКА!$K$371:$AR$371,0))</f>
        <v>История</v>
      </c>
      <c r="E438" s="29" t="e">
        <f>INDEX(РАСКЛАДУШКА!$J$412:$AO$446,A438,MATCH(Руч!B$406,РАСКЛАДУШКА!$J$411:$AO$411,0))</f>
        <v>#N/A</v>
      </c>
      <c r="G438" s="126">
        <v>24</v>
      </c>
      <c r="H438" s="37">
        <v>3</v>
      </c>
      <c r="I438" s="37" t="str">
        <f>INDEX(РАСКЛАДУШКА!$K$331:$AR$365,G438,MATCH(H$406,РАСКЛАДУШКА!$K$330:$AR$330,0))</f>
        <v>6Б</v>
      </c>
      <c r="J438" s="27" t="str">
        <f>INDEX(РАСКЛАДУШКА!$K$372:$AR$406,G438,MATCH(H$406,РАСКЛАДУШКА!$K$371:$AR$371,0))</f>
        <v>Час здоровья и спорта</v>
      </c>
      <c r="K438" s="29" t="e">
        <f>INDEX(РАСКЛАДУШКА!$J$412:$AO$446,G438,MATCH(H$406,РАСКЛАДУШКА!$J$411:$AO$411,0))</f>
        <v>#N/A</v>
      </c>
      <c r="M438" s="126">
        <v>24</v>
      </c>
      <c r="N438" s="37">
        <v>3</v>
      </c>
      <c r="O438" s="37" t="str">
        <f>INDEX(РАСКЛАДУШКА!$K$331:$AR$365,M438,MATCH(N$406,РАСКЛАДУШКА!$K$330:$AR$330,0))</f>
        <v>8В</v>
      </c>
      <c r="P438" s="27" t="str">
        <f>INDEX(РАСКЛАДУШКА!$K$372:$AR$406,M438,MATCH(N$406,РАСКЛАДУШКА!$K$371:$AR$371,0))</f>
        <v>Физическая культура</v>
      </c>
      <c r="Q438" s="29" t="e">
        <f>INDEX(РАСКЛАДУШКА!$J$412:$AO$446,M438,MATCH(N$406,РАСКЛАДУШКА!$J$411:$AO$411,0))</f>
        <v>#N/A</v>
      </c>
      <c r="R438"/>
    </row>
    <row r="439" spans="1:18" x14ac:dyDescent="0.25">
      <c r="A439" s="126">
        <v>25</v>
      </c>
      <c r="B439" s="37">
        <v>4</v>
      </c>
      <c r="C439" s="37" t="str">
        <f>INDEX(РАСКЛАДУШКА!$K$331:$AR$365,A439,MATCH(Руч!B$406,РАСКЛАДУШКА!$K$330:$AR$330,0))</f>
        <v>9Б</v>
      </c>
      <c r="D439" s="27" t="str">
        <f>INDEX(РАСКЛАДУШКА!$K$372:$AR$406,A439,MATCH(Руч!B$406,РАСКЛАДУШКА!$K$371:$AR$371,0))</f>
        <v>История</v>
      </c>
      <c r="E439" s="29" t="e">
        <f>INDEX(РАСКЛАДУШКА!$J$412:$AO$446,A439,MATCH(Руч!B$406,РАСКЛАДУШКА!$J$411:$AO$411,0))</f>
        <v>#N/A</v>
      </c>
      <c r="G439" s="126">
        <v>25</v>
      </c>
      <c r="H439" s="37">
        <v>4</v>
      </c>
      <c r="I439" s="37" t="str">
        <f>INDEX(РАСКЛАДУШКА!$K$331:$AR$365,G439,MATCH(H$406,РАСКЛАДУШКА!$K$330:$AR$330,0))</f>
        <v>6А</v>
      </c>
      <c r="J439" s="27" t="str">
        <f>INDEX(РАСКЛАДУШКА!$K$372:$AR$406,G439,MATCH(H$406,РАСКЛАДУШКА!$K$371:$AR$371,0))</f>
        <v>Физическая культура</v>
      </c>
      <c r="K439" s="29" t="e">
        <f>INDEX(РАСКЛАДУШКА!$J$412:$AO$446,G439,MATCH(H$406,РАСКЛАДУШКА!$J$411:$AO$411,0))</f>
        <v>#N/A</v>
      </c>
      <c r="M439" s="126">
        <v>25</v>
      </c>
      <c r="N439" s="37">
        <v>4</v>
      </c>
      <c r="O439" s="37" t="str">
        <f>INDEX(РАСКЛАДУШКА!$K$331:$AR$365,M439,MATCH(N$406,РАСКЛАДУШКА!$K$330:$AR$330,0))</f>
        <v/>
      </c>
      <c r="P439" s="27" t="str">
        <f>INDEX(РАСКЛАДУШКА!$K$372:$AR$406,M439,MATCH(N$406,РАСКЛАДУШКА!$K$371:$AR$371,0))</f>
        <v/>
      </c>
      <c r="Q439" s="29" t="e">
        <f>INDEX(РАСКЛАДУШКА!$J$412:$AO$446,M439,MATCH(N$406,РАСКЛАДУШКА!$J$411:$AO$411,0))</f>
        <v>#N/A</v>
      </c>
      <c r="R439"/>
    </row>
    <row r="440" spans="1:18" x14ac:dyDescent="0.25">
      <c r="A440" s="126">
        <v>26</v>
      </c>
      <c r="B440" s="37">
        <v>5</v>
      </c>
      <c r="C440" s="37" t="str">
        <f>INDEX(РАСКЛАДУШКА!$K$331:$AR$365,A440,MATCH(Руч!B$406,РАСКЛАДУШКА!$K$330:$AR$330,0))</f>
        <v>11А</v>
      </c>
      <c r="D440" s="27" t="str">
        <f>INDEX(РАСКЛАДУШКА!$K$372:$AR$406,A440,MATCH(Руч!B$406,РАСКЛАДУШКА!$K$371:$AR$371,0))</f>
        <v>История</v>
      </c>
      <c r="E440" s="29" t="e">
        <f>INDEX(РАСКЛАДУШКА!$J$412:$AO$446,A440,MATCH(Руч!B$406,РАСКЛАДУШКА!$J$411:$AO$411,0))</f>
        <v>#N/A</v>
      </c>
      <c r="G440" s="126">
        <v>26</v>
      </c>
      <c r="H440" s="37">
        <v>5</v>
      </c>
      <c r="I440" s="37" t="str">
        <f>INDEX(РАСКЛАДУШКА!$K$331:$AR$365,G440,MATCH(H$406,РАСКЛАДУШКА!$K$330:$AR$330,0))</f>
        <v>8А</v>
      </c>
      <c r="J440" s="27" t="str">
        <f>INDEX(РАСКЛАДУШКА!$K$372:$AR$406,G440,MATCH(H$406,РАСКЛАДУШКА!$K$371:$AR$371,0))</f>
        <v>Физическая культура</v>
      </c>
      <c r="K440" s="29" t="e">
        <f>INDEX(РАСКЛАДУШКА!$J$412:$AO$446,G440,MATCH(H$406,РАСКЛАДУШКА!$J$411:$AO$411,0))</f>
        <v>#N/A</v>
      </c>
      <c r="M440" s="126">
        <v>26</v>
      </c>
      <c r="N440" s="37">
        <v>5</v>
      </c>
      <c r="O440" s="37" t="str">
        <f>INDEX(РАСКЛАДУШКА!$K$331:$AR$365,M440,MATCH(N$406,РАСКЛАДУШКА!$K$330:$AR$330,0))</f>
        <v/>
      </c>
      <c r="P440" s="27" t="str">
        <f>INDEX(РАСКЛАДУШКА!$K$372:$AR$406,M440,MATCH(N$406,РАСКЛАДУШКА!$K$371:$AR$371,0))</f>
        <v/>
      </c>
      <c r="Q440" s="29" t="e">
        <f>INDEX(РАСКЛАДУШКА!$J$412:$AO$446,M440,MATCH(N$406,РАСКЛАДУШКА!$J$411:$AO$411,0))</f>
        <v>#N/A</v>
      </c>
      <c r="R440"/>
    </row>
    <row r="441" spans="1:18" x14ac:dyDescent="0.25">
      <c r="A441" s="126">
        <v>27</v>
      </c>
      <c r="B441" s="37">
        <v>6</v>
      </c>
      <c r="C441" s="37" t="str">
        <f>INDEX(РАСКЛАДУШКА!$K$331:$AR$365,A441,MATCH(Руч!B$406,РАСКЛАДУШКА!$K$330:$AR$330,0))</f>
        <v/>
      </c>
      <c r="D441" s="27" t="str">
        <f>INDEX(РАСКЛАДУШКА!$K$372:$AR$406,A441,MATCH(Руч!B$406,РАСКЛАДУШКА!$K$371:$AR$371,0))</f>
        <v/>
      </c>
      <c r="E441" s="29" t="e">
        <f>INDEX(РАСКЛАДУШКА!$J$412:$AO$446,A441,MATCH(Руч!B$406,РАСКЛАДУШКА!$J$411:$AO$411,0))</f>
        <v>#N/A</v>
      </c>
      <c r="G441" s="126">
        <v>27</v>
      </c>
      <c r="H441" s="37">
        <v>6</v>
      </c>
      <c r="I441" s="37" t="str">
        <f>INDEX(РАСКЛАДУШКА!$K$331:$AR$365,G441,MATCH(H$406,РАСКЛАДУШКА!$K$330:$AR$330,0))</f>
        <v>10А</v>
      </c>
      <c r="J441" s="27" t="str">
        <f>INDEX(РАСКЛАДУШКА!$K$372:$AR$406,G441,MATCH(H$406,РАСКЛАДУШКА!$K$371:$AR$371,0))</f>
        <v>Физическая культура</v>
      </c>
      <c r="K441" s="29" t="e">
        <f>INDEX(РАСКЛАДУШКА!$J$412:$AO$446,G441,MATCH(H$406,РАСКЛАДУШКА!$J$411:$AO$411,0))</f>
        <v>#N/A</v>
      </c>
      <c r="M441" s="126">
        <v>27</v>
      </c>
      <c r="N441" s="37">
        <v>6</v>
      </c>
      <c r="O441" s="37" t="str">
        <f>INDEX(РАСКЛАДУШКА!$K$331:$AR$365,M441,MATCH(N$406,РАСКЛАДУШКА!$K$330:$AR$330,0))</f>
        <v>10А</v>
      </c>
      <c r="P441" s="27" t="str">
        <f>INDEX(РАСКЛАДУШКА!$K$372:$AR$406,M441,MATCH(N$406,РАСКЛАДУШКА!$K$371:$AR$371,0))</f>
        <v>Физическая культура</v>
      </c>
      <c r="Q441" s="29" t="e">
        <f>INDEX(РАСКЛАДУШКА!$J$412:$AO$446,M441,MATCH(N$406,РАСКЛАДУШКА!$J$411:$AO$411,0))</f>
        <v>#N/A</v>
      </c>
      <c r="R441"/>
    </row>
    <row r="442" spans="1:18" x14ac:dyDescent="0.25">
      <c r="A442" s="126">
        <v>28</v>
      </c>
      <c r="B442" s="37">
        <v>7</v>
      </c>
      <c r="C442" s="37" t="str">
        <f>INDEX(РАСКЛАДУШКА!$K$331:$AR$365,A442,MATCH(Руч!B$406,РАСКЛАДУШКА!$K$330:$AR$330,0))</f>
        <v/>
      </c>
      <c r="D442" s="27" t="str">
        <f>INDEX(РАСКЛАДУШКА!$K$372:$AR$406,A442,MATCH(Руч!B$406,РАСКЛАДУШКА!$K$371:$AR$371,0))</f>
        <v/>
      </c>
      <c r="E442" s="29" t="e">
        <f>INDEX(РАСКЛАДУШКА!$J$412:$AO$446,A442,MATCH(Руч!B$406,РАСКЛАДУШКА!$J$411:$AO$411,0))</f>
        <v>#N/A</v>
      </c>
      <c r="F442" s="134"/>
      <c r="G442" s="126">
        <v>28</v>
      </c>
      <c r="H442" s="37">
        <v>7</v>
      </c>
      <c r="I442" s="37" t="str">
        <f>INDEX(РАСКЛАДУШКА!$K$331:$AR$365,G442,MATCH(H$406,РАСКЛАДУШКА!$K$330:$AR$330,0))</f>
        <v>9А</v>
      </c>
      <c r="J442" s="27" t="str">
        <f>INDEX(РАСКЛАДУШКА!$K$372:$AR$406,G442,MATCH(H$406,РАСКЛАДУШКА!$K$371:$AR$371,0))</f>
        <v>Час здоровья и спорта</v>
      </c>
      <c r="K442" s="29" t="e">
        <f>INDEX(РАСКЛАДУШКА!$J$412:$AO$446,G442,MATCH(H$406,РАСКЛАДУШКА!$J$411:$AO$411,0))</f>
        <v>#N/A</v>
      </c>
      <c r="L442" s="134"/>
      <c r="M442" s="126">
        <v>28</v>
      </c>
      <c r="N442" s="37">
        <v>7</v>
      </c>
      <c r="O442" s="37" t="str">
        <f>INDEX(РАСКЛАДУШКА!$K$331:$AR$365,M442,MATCH(N$406,РАСКЛАДУШКА!$K$330:$AR$330,0))</f>
        <v>8Б</v>
      </c>
      <c r="P442" s="27" t="str">
        <f>INDEX(РАСКЛАДУШКА!$K$372:$AR$406,M442,MATCH(N$406,РАСКЛАДУШКА!$K$371:$AR$371,0))</f>
        <v>Час здоровья и спорта</v>
      </c>
      <c r="Q442" s="29" t="e">
        <f>INDEX(РАСКЛАДУШКА!$J$412:$AO$446,M442,MATCH(N$406,РАСКЛАДУШКА!$J$411:$AO$411,0))</f>
        <v>#N/A</v>
      </c>
      <c r="R442" s="134"/>
    </row>
    <row r="443" spans="1:18" x14ac:dyDescent="0.25">
      <c r="A443" s="128"/>
      <c r="B443" s="2" t="s">
        <v>8</v>
      </c>
      <c r="C443" s="2"/>
      <c r="D443" s="2"/>
      <c r="E443" s="2"/>
      <c r="G443" s="128"/>
      <c r="H443" s="2" t="s">
        <v>8</v>
      </c>
      <c r="I443" s="2"/>
      <c r="J443" s="2"/>
      <c r="K443" s="2"/>
      <c r="M443" s="128"/>
      <c r="N443" s="2" t="s">
        <v>8</v>
      </c>
      <c r="O443" s="2"/>
      <c r="P443" s="2"/>
      <c r="Q443" s="2"/>
      <c r="R443"/>
    </row>
    <row r="444" spans="1:18" x14ac:dyDescent="0.25">
      <c r="A444" s="126">
        <v>29</v>
      </c>
      <c r="B444" s="37">
        <v>1</v>
      </c>
      <c r="C444" s="37" t="str">
        <f>INDEX(РАСКЛАДУШКА!$K$331:$AR$365,A444,MATCH(Руч!B$406,РАСКЛАДУШКА!$K$330:$AR$330,0))</f>
        <v>5В</v>
      </c>
      <c r="D444" s="27" t="str">
        <f>INDEX(РАСКЛАДУШКА!$K$372:$AR$406,A444,MATCH(Руч!B$406,РАСКЛАДУШКА!$K$371:$AR$371,0))</f>
        <v>История</v>
      </c>
      <c r="E444" s="29" t="e">
        <f>INDEX(РАСКЛАДУШКА!$J$412:$AO$446,A444,MATCH(Руч!B$406,РАСКЛАДУШКА!$J$411:$AO$411,0))</f>
        <v>#N/A</v>
      </c>
      <c r="G444" s="126">
        <v>29</v>
      </c>
      <c r="H444" s="37">
        <v>1</v>
      </c>
      <c r="I444" s="37" t="str">
        <f>INDEX(РАСКЛАДУШКА!$K$331:$AR$365,G444,MATCH(H$406,РАСКЛАДУШКА!$K$330:$AR$330,0))</f>
        <v>9Б</v>
      </c>
      <c r="J444" s="27" t="str">
        <f>INDEX(РАСКЛАДУШКА!$K$372:$AR$406,G444,MATCH(H$406,РАСКЛАДУШКА!$K$371:$AR$371,0))</f>
        <v>Физическая культура</v>
      </c>
      <c r="K444" s="29" t="e">
        <f>INDEX(РАСКЛАДУШКА!$J$412:$AO$446,G444,MATCH(H$406,РАСКЛАДУШКА!$J$411:$AO$411,0))</f>
        <v>#N/A</v>
      </c>
      <c r="M444" s="126">
        <v>29</v>
      </c>
      <c r="N444" s="37">
        <v>1</v>
      </c>
      <c r="O444" s="37" t="str">
        <f>INDEX(РАСКЛАДУШКА!$K$331:$AR$365,M444,MATCH(N$406,РАСКЛАДУШКА!$K$330:$AR$330,0))</f>
        <v>7В</v>
      </c>
      <c r="P444" s="27" t="str">
        <f>INDEX(РАСКЛАДУШКА!$K$372:$AR$406,M444,MATCH(N$406,РАСКЛАДУШКА!$K$371:$AR$371,0))</f>
        <v>Физическая культура</v>
      </c>
      <c r="Q444" s="29" t="e">
        <f>INDEX(РАСКЛАДУШКА!$J$412:$AO$446,M444,MATCH(N$406,РАСКЛАДУШКА!$J$411:$AO$411,0))</f>
        <v>#N/A</v>
      </c>
      <c r="R444"/>
    </row>
    <row r="445" spans="1:18" x14ac:dyDescent="0.25">
      <c r="A445" s="126">
        <v>30</v>
      </c>
      <c r="B445" s="37">
        <v>2</v>
      </c>
      <c r="C445" s="37" t="str">
        <f>INDEX(РАСКЛАДУШКА!$K$331:$AR$365,A445,MATCH(Руч!B$406,РАСКЛАДУШКА!$K$330:$AR$330,0))</f>
        <v>10Б</v>
      </c>
      <c r="D445" s="27" t="str">
        <f>INDEX(РАСКЛАДУШКА!$K$372:$AR$406,A445,MATCH(Руч!B$406,РАСКЛАДУШКА!$K$371:$AR$371,0))</f>
        <v>История</v>
      </c>
      <c r="E445" s="29" t="e">
        <f>INDEX(РАСКЛАДУШКА!$J$412:$AO$446,A445,MATCH(Руч!B$406,РАСКЛАДУШКА!$J$411:$AO$411,0))</f>
        <v>#N/A</v>
      </c>
      <c r="G445" s="126">
        <v>30</v>
      </c>
      <c r="H445" s="37">
        <v>2</v>
      </c>
      <c r="I445" s="37" t="str">
        <f>INDEX(РАСКЛАДУШКА!$K$331:$AR$365,G445,MATCH(H$406,РАСКЛАДУШКА!$K$330:$AR$330,0))</f>
        <v>6А</v>
      </c>
      <c r="J445" s="27" t="str">
        <f>INDEX(РАСКЛАДУШКА!$K$372:$AR$406,G445,MATCH(H$406,РАСКЛАДУШКА!$K$371:$AR$371,0))</f>
        <v>Час здоровья и спорта</v>
      </c>
      <c r="K445" s="29" t="e">
        <f>INDEX(РАСКЛАДУШКА!$J$412:$AO$446,G445,MATCH(H$406,РАСКЛАДУШКА!$J$411:$AO$411,0))</f>
        <v>#N/A</v>
      </c>
      <c r="M445" s="126">
        <v>30</v>
      </c>
      <c r="N445" s="37">
        <v>2</v>
      </c>
      <c r="O445" s="37" t="str">
        <f>INDEX(РАСКЛАДУШКА!$K$331:$AR$365,M445,MATCH(N$406,РАСКЛАДУШКА!$K$330:$AR$330,0))</f>
        <v/>
      </c>
      <c r="P445" s="27" t="str">
        <f>INDEX(РАСКЛАДУШКА!$K$372:$AR$406,M445,MATCH(N$406,РАСКЛАДУШКА!$K$371:$AR$371,0))</f>
        <v/>
      </c>
      <c r="Q445" s="29" t="e">
        <f>INDEX(РАСКЛАДУШКА!$J$412:$AO$446,M445,MATCH(N$406,РАСКЛАДУШКА!$J$411:$AO$411,0))</f>
        <v>#N/A</v>
      </c>
      <c r="R445"/>
    </row>
    <row r="446" spans="1:18" x14ac:dyDescent="0.25">
      <c r="A446" s="126">
        <v>31</v>
      </c>
      <c r="B446" s="37">
        <v>3</v>
      </c>
      <c r="C446" s="37" t="str">
        <f>INDEX(РАСКЛАДУШКА!$K$331:$AR$365,A446,MATCH(Руч!B$406,РАСКЛАДУШКА!$K$330:$AR$330,0))</f>
        <v>10А</v>
      </c>
      <c r="D446" s="27" t="str">
        <f>INDEX(РАСКЛАДУШКА!$K$372:$AR$406,A446,MATCH(Руч!B$406,РАСКЛАДУШКА!$K$371:$AR$371,0))</f>
        <v>История</v>
      </c>
      <c r="E446" s="29" t="e">
        <f>INDEX(РАСКЛАДУШКА!$J$412:$AO$446,A446,MATCH(Руч!B$406,РАСКЛАДУШКА!$J$411:$AO$411,0))</f>
        <v>#N/A</v>
      </c>
      <c r="G446" s="126">
        <v>31</v>
      </c>
      <c r="H446" s="37">
        <v>3</v>
      </c>
      <c r="I446" s="37" t="str">
        <f>INDEX(РАСКЛАДУШКА!$K$331:$AR$365,G446,MATCH(H$406,РАСКЛАДУШКА!$K$330:$AR$330,0))</f>
        <v>10Б</v>
      </c>
      <c r="J446" s="27" t="str">
        <f>INDEX(РАСКЛАДУШКА!$K$372:$AR$406,G446,MATCH(H$406,РАСКЛАДУШКА!$K$371:$AR$371,0))</f>
        <v>Физическая культура</v>
      </c>
      <c r="K446" s="29" t="e">
        <f>INDEX(РАСКЛАДУШКА!$J$412:$AO$446,G446,MATCH(H$406,РАСКЛАДУШКА!$J$411:$AO$411,0))</f>
        <v>#N/A</v>
      </c>
      <c r="M446" s="126">
        <v>31</v>
      </c>
      <c r="N446" s="37">
        <v>3</v>
      </c>
      <c r="O446" s="37" t="str">
        <f>INDEX(РАСКЛАДУШКА!$K$331:$AR$365,M446,MATCH(N$406,РАСКЛАДУШКА!$K$330:$AR$330,0))</f>
        <v>10Б</v>
      </c>
      <c r="P446" s="27" t="str">
        <f>INDEX(РАСКЛАДУШКА!$K$372:$AR$406,M446,MATCH(N$406,РАСКЛАДУШКА!$K$371:$AR$371,0))</f>
        <v>Физическая культура</v>
      </c>
      <c r="Q446" s="29" t="e">
        <f>INDEX(РАСКЛАДУШКА!$J$412:$AO$446,M446,MATCH(N$406,РАСКЛАДУШКА!$J$411:$AO$411,0))</f>
        <v>#N/A</v>
      </c>
      <c r="R446"/>
    </row>
    <row r="447" spans="1:18" x14ac:dyDescent="0.25">
      <c r="A447" s="126">
        <v>32</v>
      </c>
      <c r="B447" s="37">
        <v>4</v>
      </c>
      <c r="C447" s="37" t="str">
        <f>INDEX(РАСКЛАДУШКА!$K$331:$AR$365,A447,MATCH(Руч!B$406,РАСКЛАДУШКА!$K$330:$AR$330,0))</f>
        <v>9А</v>
      </c>
      <c r="D447" s="27" t="str">
        <f>INDEX(РАСКЛАДУШКА!$K$372:$AR$406,A447,MATCH(Руч!B$406,РАСКЛАДУШКА!$K$371:$AR$371,0))</f>
        <v>Обществоведение</v>
      </c>
      <c r="E447" s="29" t="e">
        <f>INDEX(РАСКЛАДУШКА!$J$412:$AO$446,A447,MATCH(Руч!B$406,РАСКЛАДУШКА!$J$411:$AO$411,0))</f>
        <v>#N/A</v>
      </c>
      <c r="G447" s="126">
        <v>32</v>
      </c>
      <c r="H447" s="37">
        <v>4</v>
      </c>
      <c r="I447" s="37" t="str">
        <f>INDEX(РАСКЛАДУШКА!$K$331:$AR$365,G447,MATCH(H$406,РАСКЛАДУШКА!$K$330:$AR$330,0))</f>
        <v>5А</v>
      </c>
      <c r="J447" s="27" t="str">
        <f>INDEX(РАСКЛАДУШКА!$K$372:$AR$406,G447,MATCH(H$406,РАСКЛАДУШКА!$K$371:$AR$371,0))</f>
        <v>Физическая культура</v>
      </c>
      <c r="K447" s="29" t="e">
        <f>INDEX(РАСКЛАДУШКА!$J$412:$AO$446,G447,MATCH(H$406,РАСКЛАДУШКА!$J$411:$AO$411,0))</f>
        <v>#N/A</v>
      </c>
      <c r="M447" s="126">
        <v>32</v>
      </c>
      <c r="N447" s="37">
        <v>4</v>
      </c>
      <c r="O447" s="37" t="str">
        <f>INDEX(РАСКЛАДУШКА!$K$331:$AR$365,M447,MATCH(N$406,РАСКЛАДУШКА!$K$330:$AR$330,0))</f>
        <v/>
      </c>
      <c r="P447" s="27" t="str">
        <f>INDEX(РАСКЛАДУШКА!$K$372:$AR$406,M447,MATCH(N$406,РАСКЛАДУШКА!$K$371:$AR$371,0))</f>
        <v/>
      </c>
      <c r="Q447" s="29" t="e">
        <f>INDEX(РАСКЛАДУШКА!$J$412:$AO$446,M447,MATCH(N$406,РАСКЛАДУШКА!$J$411:$AO$411,0))</f>
        <v>#N/A</v>
      </c>
      <c r="R447"/>
    </row>
    <row r="448" spans="1:18" x14ac:dyDescent="0.25">
      <c r="A448" s="126">
        <v>33</v>
      </c>
      <c r="B448" s="37">
        <v>5</v>
      </c>
      <c r="C448" s="37" t="str">
        <f>INDEX(РАСКЛАДУШКА!$K$331:$AR$365,A448,MATCH(Руч!B$406,РАСКЛАДУШКА!$K$330:$AR$330,0))</f>
        <v>9А</v>
      </c>
      <c r="D448" s="27" t="str">
        <f>INDEX(РАСКЛАДУШКА!$K$372:$AR$406,A448,MATCH(Руч!B$406,РАСКЛАДУШКА!$K$371:$AR$371,0))</f>
        <v>История</v>
      </c>
      <c r="E448" s="29" t="e">
        <f>INDEX(РАСКЛАДУШКА!$J$412:$AO$446,A448,MATCH(Руч!B$406,РАСКЛАДУШКА!$J$411:$AO$411,0))</f>
        <v>#N/A</v>
      </c>
      <c r="G448" s="126">
        <v>33</v>
      </c>
      <c r="H448" s="37">
        <v>5</v>
      </c>
      <c r="I448" s="37" t="str">
        <f>INDEX(РАСКЛАДУШКА!$K$331:$AR$365,G448,MATCH(H$406,РАСКЛАДУШКА!$K$330:$AR$330,0))</f>
        <v>7А</v>
      </c>
      <c r="J448" s="27" t="str">
        <f>INDEX(РАСКЛАДУШКА!$K$372:$AR$406,G448,MATCH(H$406,РАСКЛАДУШКА!$K$371:$AR$371,0))</f>
        <v>Физическая культура</v>
      </c>
      <c r="K448" s="29" t="e">
        <f>INDEX(РАСКЛАДУШКА!$J$412:$AO$446,G448,MATCH(H$406,РАСКЛАДУШКА!$J$411:$AO$411,0))</f>
        <v>#N/A</v>
      </c>
      <c r="M448" s="126">
        <v>33</v>
      </c>
      <c r="N448" s="37">
        <v>5</v>
      </c>
      <c r="O448" s="37" t="str">
        <f>INDEX(РАСКЛАДУШКА!$K$331:$AR$365,M448,MATCH(N$406,РАСКЛАДУШКА!$K$330:$AR$330,0))</f>
        <v>8Б</v>
      </c>
      <c r="P448" s="27" t="str">
        <f>INDEX(РАСКЛАДУШКА!$K$372:$AR$406,M448,MATCH(N$406,РАСКЛАДУШКА!$K$371:$AR$371,0))</f>
        <v>Физическая культура</v>
      </c>
      <c r="Q448" s="29" t="e">
        <f>INDEX(РАСКЛАДУШКА!$J$412:$AO$446,M448,MATCH(N$406,РАСКЛАДУШКА!$J$411:$AO$411,0))</f>
        <v>#N/A</v>
      </c>
      <c r="R448"/>
    </row>
    <row r="449" spans="1:209" x14ac:dyDescent="0.25">
      <c r="A449" s="126">
        <v>34</v>
      </c>
      <c r="B449" s="37">
        <v>6</v>
      </c>
      <c r="C449" s="37" t="str">
        <f>INDEX(РАСКЛАДУШКА!$K$331:$AR$365,A449,MATCH(Руч!B$406,РАСКЛАДУШКА!$K$330:$AR$330,0))</f>
        <v>9Б</v>
      </c>
      <c r="D449" s="27" t="str">
        <f>INDEX(РАСКЛАДУШКА!$K$372:$AR$406,A449,MATCH(Руч!B$406,РАСКЛАДУШКА!$K$371:$AR$371,0))</f>
        <v>История</v>
      </c>
      <c r="E449" s="29" t="e">
        <f>INDEX(РАСКЛАДУШКА!$J$412:$AO$446,A449,MATCH(Руч!B$406,РАСКЛАДУШКА!$J$411:$AO$411,0))</f>
        <v>#N/A</v>
      </c>
      <c r="G449" s="126">
        <v>34</v>
      </c>
      <c r="H449" s="37">
        <v>6</v>
      </c>
      <c r="I449" s="37" t="str">
        <f>INDEX(РАСКЛАДУШКА!$K$331:$AR$365,G449,MATCH(H$406,РАСКЛАДУШКА!$K$330:$AR$330,0))</f>
        <v/>
      </c>
      <c r="J449" s="27" t="str">
        <f>INDEX(РАСКЛАДУШКА!$K$372:$AR$406,G449,MATCH(H$406,РАСКЛАДУШКА!$K$371:$AR$371,0))</f>
        <v/>
      </c>
      <c r="K449" s="29" t="e">
        <f>INDEX(РАСКЛАДУШКА!$J$412:$AO$446,G449,MATCH(H$406,РАСКЛАДУШКА!$J$411:$AO$411,0))</f>
        <v>#N/A</v>
      </c>
      <c r="M449" s="126">
        <v>34</v>
      </c>
      <c r="N449" s="37">
        <v>6</v>
      </c>
      <c r="O449" s="37" t="str">
        <f>INDEX(РАСКЛАДУШКА!$K$331:$AR$365,M449,MATCH(N$406,РАСКЛАДУШКА!$K$330:$AR$330,0))</f>
        <v>6В</v>
      </c>
      <c r="P449" s="27" t="str">
        <f>INDEX(РАСКЛАДУШКА!$K$372:$AR$406,M449,MATCH(N$406,РАСКЛАДУШКА!$K$371:$AR$371,0))</f>
        <v>Физическая культура</v>
      </c>
      <c r="Q449" s="29" t="e">
        <f>INDEX(РАСКЛАДУШКА!$J$412:$AO$446,M449,MATCH(N$406,РАСКЛАДУШКА!$J$411:$AO$411,0))</f>
        <v>#N/A</v>
      </c>
      <c r="R449"/>
    </row>
    <row r="450" spans="1:209" x14ac:dyDescent="0.25">
      <c r="A450" s="126">
        <v>35</v>
      </c>
      <c r="B450" s="37">
        <v>7</v>
      </c>
      <c r="C450" s="37" t="str">
        <f>INDEX(РАСКЛАДУШКА!$K$331:$AR$365,A450,MATCH(Руч!B$406,РАСКЛАДУШКА!$K$330:$AR$330,0))</f>
        <v/>
      </c>
      <c r="D450" s="27" t="str">
        <f>INDEX(РАСКЛАДУШКА!$K$372:$AR$406,A450,MATCH(Руч!B$406,РАСКЛАДУШКА!$K$371:$AR$371,0))</f>
        <v/>
      </c>
      <c r="E450" s="29" t="e">
        <f>INDEX(РАСКЛАДУШКА!$J$412:$AO$446,A450,MATCH(Руч!B$406,РАСКЛАДУШКА!$J$411:$AO$411,0))</f>
        <v>#N/A</v>
      </c>
      <c r="F450" s="134"/>
      <c r="G450" s="126">
        <v>35</v>
      </c>
      <c r="H450" s="37">
        <v>7</v>
      </c>
      <c r="I450" s="37" t="str">
        <f>INDEX(РАСКЛАДУШКА!$K$331:$AR$365,G450,MATCH(H$406,РАСКЛАДУШКА!$K$330:$AR$330,0))</f>
        <v>10А</v>
      </c>
      <c r="J450" s="27" t="str">
        <f>INDEX(РАСКЛАДУШКА!$K$372:$AR$406,G450,MATCH(H$406,РАСКЛАДУШКА!$K$371:$AR$371,0))</f>
        <v>Час здоровья и спорта</v>
      </c>
      <c r="K450" s="29" t="e">
        <f>INDEX(РАСКЛАДУШКА!$J$412:$AO$446,G450,MATCH(H$406,РАСКЛАДУШКА!$J$411:$AO$411,0))</f>
        <v>#N/A</v>
      </c>
      <c r="L450" s="134"/>
      <c r="M450" s="126">
        <v>35</v>
      </c>
      <c r="N450" s="37">
        <v>7</v>
      </c>
      <c r="O450" s="37" t="str">
        <f>INDEX(РАСКЛАДУШКА!$K$331:$AR$365,M450,MATCH(N$406,РАСКЛАДУШКА!$K$330:$AR$330,0))</f>
        <v>11А</v>
      </c>
      <c r="P450" s="27" t="str">
        <f>INDEX(РАСКЛАДУШКА!$K$372:$AR$406,M450,MATCH(N$406,РАСКЛАДУШКА!$K$371:$AR$371,0))</f>
        <v>Час здоровья и спорта</v>
      </c>
      <c r="Q450" s="29" t="e">
        <f>INDEX(РАСКЛАДУШКА!$J$412:$AO$446,M450,MATCH(N$406,РАСКЛАДУШКА!$J$411:$AO$411,0))</f>
        <v>#N/A</v>
      </c>
      <c r="R450" s="134"/>
    </row>
    <row r="451" spans="1:209" s="128" customFormat="1" x14ac:dyDescent="0.25">
      <c r="A451" s="232">
        <f>A406+3</f>
        <v>31</v>
      </c>
      <c r="B451" s="128" t="str">
        <f>INDEX(РАСКЛАДУШКА!$C$120:$C$153,A451)</f>
        <v>Кор</v>
      </c>
      <c r="C451" s="127" t="str">
        <f>INDEX(РАСКЛАДУШКА!$B$120:$B$153,A451)</f>
        <v>Коршак О.С.</v>
      </c>
      <c r="G451" s="232">
        <f>G406+3</f>
        <v>32</v>
      </c>
      <c r="H451" s="128" t="str">
        <f>INDEX(РАСКЛАДУШКА!$C$120:$C$153,G451)</f>
        <v>Чер</v>
      </c>
      <c r="I451" s="127" t="str">
        <f>INDEX(РАСКЛАДУШКА!$B$120:$B$153,G451)</f>
        <v>Червоная Т.Р.</v>
      </c>
      <c r="M451" s="232">
        <f>M406+3</f>
        <v>33</v>
      </c>
      <c r="N451" s="128" t="str">
        <f>INDEX(РАСКЛАДУШКА!$C$120:$C$153,M451)</f>
        <v>Хом</v>
      </c>
      <c r="O451" s="127" t="str">
        <f>INDEX(РАСКЛАДУШКА!$B$120:$B$153,M451)</f>
        <v>Хоменко Ю.В.</v>
      </c>
      <c r="AK451" s="135"/>
      <c r="AM451" s="136"/>
      <c r="AQ451" s="135"/>
      <c r="AS451" s="136"/>
      <c r="AW451" s="135"/>
      <c r="AY451" s="136"/>
      <c r="BB451" s="135"/>
      <c r="BD451" s="136"/>
      <c r="BH451" s="135"/>
      <c r="BJ451" s="136"/>
      <c r="BN451" s="135"/>
      <c r="BP451" s="136"/>
      <c r="BS451" s="135"/>
      <c r="BU451" s="136"/>
      <c r="BY451" s="135"/>
      <c r="CA451" s="136"/>
      <c r="CE451" s="135"/>
      <c r="CG451" s="136"/>
      <c r="CJ451" s="135"/>
      <c r="CL451" s="136"/>
      <c r="CP451" s="135"/>
      <c r="CR451" s="136"/>
      <c r="CV451" s="135"/>
      <c r="CX451" s="136"/>
      <c r="DA451" s="135"/>
      <c r="DC451" s="136"/>
      <c r="DG451" s="135"/>
      <c r="DI451" s="136"/>
      <c r="DM451" s="135"/>
      <c r="DO451" s="136"/>
      <c r="DR451" s="135"/>
      <c r="DT451" s="136"/>
      <c r="DX451" s="135"/>
      <c r="DZ451" s="136"/>
      <c r="ED451" s="135"/>
      <c r="EF451" s="136"/>
      <c r="EI451" s="135"/>
      <c r="EK451" s="136"/>
      <c r="EO451" s="135"/>
      <c r="EQ451" s="136"/>
      <c r="EU451" s="135"/>
      <c r="EW451" s="136"/>
      <c r="EZ451" s="135"/>
      <c r="FB451" s="136"/>
      <c r="FF451" s="135"/>
      <c r="FH451" s="136"/>
      <c r="FL451" s="135"/>
      <c r="FN451" s="136"/>
      <c r="FQ451" s="135"/>
      <c r="FS451" s="136"/>
      <c r="FW451" s="135"/>
      <c r="FY451" s="136"/>
      <c r="GC451" s="135"/>
      <c r="GE451" s="136"/>
      <c r="GH451" s="135"/>
      <c r="GJ451" s="136"/>
      <c r="GN451" s="135"/>
      <c r="GP451" s="136"/>
      <c r="GT451" s="135"/>
      <c r="GV451" s="136"/>
      <c r="GY451" s="135"/>
      <c r="HA451" s="136"/>
    </row>
    <row r="452" spans="1:209" x14ac:dyDescent="0.25">
      <c r="A452" s="128"/>
      <c r="B452" s="129" t="str">
        <f>INDEX(РАСКЛАДУШКА!$B$120:$B$153,A451)</f>
        <v>Коршак О.С.</v>
      </c>
      <c r="C452"/>
      <c r="E452"/>
      <c r="F452" s="130"/>
      <c r="G452" s="128"/>
      <c r="H452" s="129" t="str">
        <f>INDEX(РАСКЛАДУШКА!$B$120:$B$153,G451)</f>
        <v>Червоная Т.Р.</v>
      </c>
      <c r="I452"/>
      <c r="K452"/>
      <c r="L452" s="130"/>
      <c r="M452" s="128"/>
      <c r="N452" s="129" t="str">
        <f>INDEX(РАСКЛАДУШКА!$B$120:$B$153,M451)</f>
        <v>Хоменко Ю.В.</v>
      </c>
      <c r="O452"/>
      <c r="Q452"/>
    </row>
    <row r="453" spans="1:209" x14ac:dyDescent="0.25">
      <c r="A453" s="128"/>
      <c r="B453" s="130" t="str">
        <f>"(часы сетки: "&amp;INDEX(РАСКЛАДУШКА!$AE$120:$AE$153,A451)&amp;")"</f>
        <v>(часы сетки: 6)</v>
      </c>
      <c r="C453"/>
      <c r="E453"/>
      <c r="F453" s="130"/>
      <c r="G453" s="128"/>
      <c r="H453" s="130" t="str">
        <f>"(часы сетки: "&amp;INDEX(РАСКЛАДУШКА!$AE$120:$AE$153,G451)&amp;")"</f>
        <v>(часы сетки: 22)</v>
      </c>
      <c r="I453"/>
      <c r="K453"/>
      <c r="L453" s="130"/>
      <c r="M453" s="128"/>
      <c r="N453" s="130" t="str">
        <f>"(часы сетки: "&amp;INDEX(РАСКЛАДУШКА!$AE$120:$AE$153,M451)&amp;")"</f>
        <v>(часы сетки: 20)</v>
      </c>
      <c r="O453"/>
      <c r="Q453"/>
    </row>
    <row r="454" spans="1:209" x14ac:dyDescent="0.25">
      <c r="A454" s="128"/>
      <c r="B454" s="131" t="str">
        <f>IF(INDEX(РАСКЛАДУШКА!$E$120:$E$153,A451)="","","Классный руководитель "&amp;INDEX(РАСКЛАДУШКА!$E$120:$E$153,A451)&amp;" класса")</f>
        <v/>
      </c>
      <c r="C454"/>
      <c r="E454"/>
      <c r="G454" s="128"/>
      <c r="H454" s="131" t="str">
        <f>IF(INDEX(РАСКЛАДУШКА!$E$120:$E$153,G451)="","","Классный руководитель "&amp;INDEX(РАСКЛАДУШКА!$E$120:$E$153,G451)&amp;" класса")</f>
        <v/>
      </c>
      <c r="I454"/>
      <c r="K454"/>
      <c r="M454" s="128"/>
      <c r="N454" s="131" t="str">
        <f>IF(INDEX(РАСКЛАДУШКА!$E$120:$E$153,M451)="","","Классный руководитель "&amp;INDEX(РАСКЛАДУШКА!$E$120:$E$153,M451)&amp;" класса")</f>
        <v/>
      </c>
      <c r="O454"/>
      <c r="Q454"/>
    </row>
    <row r="455" spans="1:209" x14ac:dyDescent="0.25">
      <c r="A455" s="126"/>
      <c r="B455" s="132" t="s">
        <v>1</v>
      </c>
      <c r="C455" s="132" t="s">
        <v>147</v>
      </c>
      <c r="D455" s="132" t="s">
        <v>72</v>
      </c>
      <c r="E455" s="132" t="s">
        <v>256</v>
      </c>
      <c r="G455" s="126"/>
      <c r="H455" s="132" t="s">
        <v>1</v>
      </c>
      <c r="I455" s="132" t="s">
        <v>147</v>
      </c>
      <c r="J455" s="132" t="s">
        <v>72</v>
      </c>
      <c r="K455" s="132" t="s">
        <v>256</v>
      </c>
      <c r="M455" s="126"/>
      <c r="N455" s="132" t="s">
        <v>1</v>
      </c>
      <c r="O455" s="132" t="s">
        <v>147</v>
      </c>
      <c r="P455" s="132" t="s">
        <v>72</v>
      </c>
      <c r="Q455" s="132" t="s">
        <v>256</v>
      </c>
    </row>
    <row r="456" spans="1:209" x14ac:dyDescent="0.25">
      <c r="B456" s="2" t="s">
        <v>4</v>
      </c>
      <c r="C456" s="2"/>
      <c r="D456" s="2"/>
      <c r="E456" s="2"/>
      <c r="H456" s="2" t="s">
        <v>4</v>
      </c>
      <c r="I456" s="2"/>
      <c r="J456" s="2"/>
      <c r="K456" s="2"/>
      <c r="N456" s="2" t="s">
        <v>4</v>
      </c>
      <c r="O456" s="2"/>
      <c r="P456" s="2"/>
      <c r="Q456" s="2"/>
    </row>
    <row r="457" spans="1:209" x14ac:dyDescent="0.25">
      <c r="A457" s="126">
        <v>1</v>
      </c>
      <c r="B457" s="37">
        <v>1</v>
      </c>
      <c r="C457" s="37" t="str">
        <f>INDEX(РАСКЛАДУШКА!$K$331:$AR$365,A457,MATCH(B$451,РАСКЛАДУШКА!$K$330:$AR$330,0))</f>
        <v/>
      </c>
      <c r="D457" s="27" t="str">
        <f>INDEX(РАСКЛАДУШКА!$K$372:$AR$406,A457,MATCH(B$451,РАСКЛАДУШКА!$K$371:$AR$371,0))</f>
        <v/>
      </c>
      <c r="E457" s="29" t="e">
        <f>INDEX(РАСКЛАДУШКА!$J$412:$AO$446,A457,MATCH(B$451,РАСКЛАДУШКА!$J$411:$AO$411,0))</f>
        <v>#N/A</v>
      </c>
      <c r="G457" s="126">
        <v>1</v>
      </c>
      <c r="H457" s="37">
        <v>1</v>
      </c>
      <c r="I457" s="37" t="str">
        <f>INDEX(РАСКЛАДУШКА!$K$331:$AR$365,G457,MATCH(H$451,РАСКЛАДУШКА!$K$330:$AR$330,0))</f>
        <v>7А</v>
      </c>
      <c r="J457" s="27" t="str">
        <f>INDEX(РАСКЛАДУШКА!$K$372:$AR$406,G457,MATCH(H$451,РАСКЛАДУШКА!$K$371:$AR$371,0))</f>
        <v>Трудовое обучение</v>
      </c>
      <c r="K457" s="29" t="e">
        <f>INDEX(РАСКЛАДУШКА!$J$412:$AO$446,G457,MATCH(H$451,РАСКЛАДУШКА!$J$411:$AO$411,0))</f>
        <v>#N/A</v>
      </c>
      <c r="M457" s="126">
        <v>1</v>
      </c>
      <c r="N457" s="37">
        <v>1</v>
      </c>
      <c r="O457" s="37" t="str">
        <f>INDEX(РАСКЛАДУШКА!$K$331:$AR$365,M457,MATCH(N$451,РАСКЛАДУШКА!$K$330:$AR$330,0))</f>
        <v>7А</v>
      </c>
      <c r="P457" s="27" t="str">
        <f>INDEX(РАСКЛАДУШКА!$K$372:$AR$406,M457,MATCH(N$451,РАСКЛАДУШКА!$K$371:$AR$371,0))</f>
        <v>Трудовое обучение</v>
      </c>
      <c r="Q457" s="29" t="e">
        <f>INDEX(РАСКЛАДУШКА!$J$412:$AO$446,M457,MATCH(N$451,РАСКЛАДУШКА!$J$411:$AO$411,0))</f>
        <v>#N/A</v>
      </c>
    </row>
    <row r="458" spans="1:209" x14ac:dyDescent="0.25">
      <c r="A458" s="126">
        <v>2</v>
      </c>
      <c r="B458" s="37">
        <v>2</v>
      </c>
      <c r="C458" s="37" t="str">
        <f>INDEX(РАСКЛАДУШКА!$K$331:$AR$365,A458,MATCH(B$451,РАСКЛАДУШКА!$K$330:$AR$330,0))</f>
        <v/>
      </c>
      <c r="D458" s="27" t="str">
        <f>INDEX(РАСКЛАДУШКА!$K$372:$AR$406,A458,MATCH(B$451,РАСКЛАДУШКА!$K$371:$AR$371,0))</f>
        <v/>
      </c>
      <c r="E458" s="29" t="e">
        <f>INDEX(РАСКЛАДУШКА!$J$412:$AO$446,A458,MATCH(B$451,РАСКЛАДУШКА!$J$411:$AO$411,0))</f>
        <v>#N/A</v>
      </c>
      <c r="G458" s="126">
        <v>2</v>
      </c>
      <c r="H458" s="37">
        <v>2</v>
      </c>
      <c r="I458" s="37" t="str">
        <f>INDEX(РАСКЛАДУШКА!$K$331:$AR$365,G458,MATCH(H$451,РАСКЛАДУШКА!$K$330:$AR$330,0))</f>
        <v>7А</v>
      </c>
      <c r="J458" s="27" t="str">
        <f>INDEX(РАСКЛАДУШКА!$K$372:$AR$406,G458,MATCH(H$451,РАСКЛАДУШКА!$K$371:$AR$371,0))</f>
        <v>Трудовое обучение</v>
      </c>
      <c r="K458" s="29" t="e">
        <f>INDEX(РАСКЛАДУШКА!$J$412:$AO$446,G458,MATCH(H$451,РАСКЛАДУШКА!$J$411:$AO$411,0))</f>
        <v>#N/A</v>
      </c>
      <c r="M458" s="126">
        <v>2</v>
      </c>
      <c r="N458" s="37">
        <v>2</v>
      </c>
      <c r="O458" s="37" t="str">
        <f>INDEX(РАСКЛАДУШКА!$K$331:$AR$365,M458,MATCH(N$451,РАСКЛАДУШКА!$K$330:$AR$330,0))</f>
        <v>7А</v>
      </c>
      <c r="P458" s="27" t="str">
        <f>INDEX(РАСКЛАДУШКА!$K$372:$AR$406,M458,MATCH(N$451,РАСКЛАДУШКА!$K$371:$AR$371,0))</f>
        <v>Трудовое обучение</v>
      </c>
      <c r="Q458" s="29" t="e">
        <f>INDEX(РАСКЛАДУШКА!$J$412:$AO$446,M458,MATCH(N$451,РАСКЛАДУШКА!$J$411:$AO$411,0))</f>
        <v>#N/A</v>
      </c>
    </row>
    <row r="459" spans="1:209" x14ac:dyDescent="0.25">
      <c r="A459" s="126">
        <v>3</v>
      </c>
      <c r="B459" s="37">
        <v>3</v>
      </c>
      <c r="C459" s="37" t="str">
        <f>INDEX(РАСКЛАДУШКА!$K$331:$AR$365,A459,MATCH(B$451,РАСКЛАДУШКА!$K$330:$AR$330,0))</f>
        <v/>
      </c>
      <c r="D459" s="27" t="str">
        <f>INDEX(РАСКЛАДУШКА!$K$372:$AR$406,A459,MATCH(B$451,РАСКЛАДУШКА!$K$371:$AR$371,0))</f>
        <v/>
      </c>
      <c r="E459" s="29" t="e">
        <f>INDEX(РАСКЛАДУШКА!$J$412:$AO$446,A459,MATCH(B$451,РАСКЛАДУШКА!$J$411:$AO$411,0))</f>
        <v>#N/A</v>
      </c>
      <c r="G459" s="126">
        <v>3</v>
      </c>
      <c r="H459" s="37">
        <v>3</v>
      </c>
      <c r="I459" s="37" t="str">
        <f>INDEX(РАСКЛАДУШКА!$K$331:$AR$365,G459,MATCH(H$451,РАСКЛАДУШКА!$K$330:$AR$330,0))</f>
        <v>8А</v>
      </c>
      <c r="J459" s="27" t="str">
        <f>INDEX(РАСКЛАДУШКА!$K$372:$AR$406,G459,MATCH(H$451,РАСКЛАДУШКА!$K$371:$AR$371,0))</f>
        <v>Трудовое обучение</v>
      </c>
      <c r="K459" s="29" t="e">
        <f>INDEX(РАСКЛАДУШКА!$J$412:$AO$446,G459,MATCH(H$451,РАСКЛАДУШКА!$J$411:$AO$411,0))</f>
        <v>#N/A</v>
      </c>
      <c r="M459" s="126">
        <v>3</v>
      </c>
      <c r="N459" s="37">
        <v>3</v>
      </c>
      <c r="O459" s="37" t="str">
        <f>INDEX(РАСКЛАДУШКА!$K$331:$AR$365,M459,MATCH(N$451,РАСКЛАДУШКА!$K$330:$AR$330,0))</f>
        <v>8А</v>
      </c>
      <c r="P459" s="27" t="str">
        <f>INDEX(РАСКЛАДУШКА!$K$372:$AR$406,M459,MATCH(N$451,РАСКЛАДУШКА!$K$371:$AR$371,0))</f>
        <v>Трудовое обучение</v>
      </c>
      <c r="Q459" s="29" t="e">
        <f>INDEX(РАСКЛАДУШКА!$J$412:$AO$446,M459,MATCH(N$451,РАСКЛАДУШКА!$J$411:$AO$411,0))</f>
        <v>#N/A</v>
      </c>
    </row>
    <row r="460" spans="1:209" x14ac:dyDescent="0.25">
      <c r="A460" s="126">
        <v>4</v>
      </c>
      <c r="B460" s="37">
        <v>4</v>
      </c>
      <c r="C460" s="37" t="str">
        <f>INDEX(РАСКЛАДУШКА!$K$331:$AR$365,A460,MATCH(B$451,РАСКЛАДУШКА!$K$330:$AR$330,0))</f>
        <v>5В</v>
      </c>
      <c r="D460" s="27" t="str">
        <f>INDEX(РАСКЛАДУШКА!$K$372:$AR$406,A460,MATCH(B$451,РАСКЛАДУШКА!$K$371:$AR$371,0))</f>
        <v>Физическая культура</v>
      </c>
      <c r="E460" s="29" t="e">
        <f>INDEX(РАСКЛАДУШКА!$J$412:$AO$446,A460,MATCH(B$451,РАСКЛАДУШКА!$J$411:$AO$411,0))</f>
        <v>#N/A</v>
      </c>
      <c r="G460" s="126">
        <v>4</v>
      </c>
      <c r="H460" s="37">
        <v>4</v>
      </c>
      <c r="I460" s="37" t="str">
        <f>INDEX(РАСКЛАДУШКА!$K$331:$AR$365,G460,MATCH(H$451,РАСКЛАДУШКА!$K$330:$AR$330,0))</f>
        <v>10А</v>
      </c>
      <c r="J460" s="27" t="str">
        <f>INDEX(РАСКЛАДУШКА!$K$372:$AR$406,G460,MATCH(H$451,РАСКЛАДУШКА!$K$371:$AR$371,0))</f>
        <v>Черчение</v>
      </c>
      <c r="K460" s="29" t="e">
        <f>INDEX(РАСКЛАДУШКА!$J$412:$AO$446,G460,MATCH(H$451,РАСКЛАДУШКА!$J$411:$AO$411,0))</f>
        <v>#N/A</v>
      </c>
      <c r="M460" s="126">
        <v>4</v>
      </c>
      <c r="N460" s="37">
        <v>4</v>
      </c>
      <c r="O460" s="37" t="str">
        <f>INDEX(РАСКЛАДУШКА!$K$331:$AR$365,M460,MATCH(N$451,РАСКЛАДУШКА!$K$330:$AR$330,0))</f>
        <v>7В</v>
      </c>
      <c r="P460" s="27" t="str">
        <f>INDEX(РАСКЛАДУШКА!$K$372:$AR$406,M460,MATCH(N$451,РАСКЛАДУШКА!$K$371:$AR$371,0))</f>
        <v>Трудовое обучение</v>
      </c>
      <c r="Q460" s="29" t="e">
        <f>INDEX(РАСКЛАДУШКА!$J$412:$AO$446,M460,MATCH(N$451,РАСКЛАДУШКА!$J$411:$AO$411,0))</f>
        <v>#N/A</v>
      </c>
    </row>
    <row r="461" spans="1:209" x14ac:dyDescent="0.25">
      <c r="A461" s="126">
        <v>5</v>
      </c>
      <c r="B461" s="37">
        <v>5</v>
      </c>
      <c r="C461" s="37" t="str">
        <f>INDEX(РАСКЛАДУШКА!$K$331:$AR$365,A461,MATCH(B$451,РАСКЛАДУШКА!$K$330:$AR$330,0))</f>
        <v>5Б</v>
      </c>
      <c r="D461" s="27" t="str">
        <f>INDEX(РАСКЛАДУШКА!$K$372:$AR$406,A461,MATCH(B$451,РАСКЛАДУШКА!$K$371:$AR$371,0))</f>
        <v>Физическая культура</v>
      </c>
      <c r="E461" s="29" t="e">
        <f>INDEX(РАСКЛАДУШКА!$J$412:$AO$446,A461,MATCH(B$451,РАСКЛАДУШКА!$J$411:$AO$411,0))</f>
        <v>#N/A</v>
      </c>
      <c r="G461" s="126">
        <v>5</v>
      </c>
      <c r="H461" s="37">
        <v>5</v>
      </c>
      <c r="I461" s="37" t="str">
        <f>INDEX(РАСКЛАДУШКА!$K$331:$AR$365,G461,MATCH(H$451,РАСКЛАДУШКА!$K$330:$AR$330,0))</f>
        <v>7В</v>
      </c>
      <c r="J461" s="27" t="str">
        <f>INDEX(РАСКЛАДУШКА!$K$372:$AR$406,G461,MATCH(H$451,РАСКЛАДУШКА!$K$371:$AR$371,0))</f>
        <v>Трудовое обучение</v>
      </c>
      <c r="K461" s="29" t="e">
        <f>INDEX(РАСКЛАДУШКА!$J$412:$AO$446,G461,MATCH(H$451,РАСКЛАДУШКА!$J$411:$AO$411,0))</f>
        <v>#N/A</v>
      </c>
      <c r="M461" s="126">
        <v>5</v>
      </c>
      <c r="N461" s="37">
        <v>5</v>
      </c>
      <c r="O461" s="37" t="str">
        <f>INDEX(РАСКЛАДУШКА!$K$331:$AR$365,M461,MATCH(N$451,РАСКЛАДУШКА!$K$330:$AR$330,0))</f>
        <v>7В</v>
      </c>
      <c r="P461" s="27" t="str">
        <f>INDEX(РАСКЛАДУШКА!$K$372:$AR$406,M461,MATCH(N$451,РАСКЛАДУШКА!$K$371:$AR$371,0))</f>
        <v>Трудовое обучение</v>
      </c>
      <c r="Q461" s="29" t="e">
        <f>INDEX(РАСКЛАДУШКА!$J$412:$AO$446,M461,MATCH(N$451,РАСКЛАДУШКА!$J$411:$AO$411,0))</f>
        <v>#N/A</v>
      </c>
    </row>
    <row r="462" spans="1:209" x14ac:dyDescent="0.25">
      <c r="A462" s="126">
        <v>6</v>
      </c>
      <c r="B462" s="37">
        <v>6</v>
      </c>
      <c r="C462" s="37" t="str">
        <f>INDEX(РАСКЛАДУШКА!$K$331:$AR$365,A462,MATCH(B$451,РАСКЛАДУШКА!$K$330:$AR$330,0))</f>
        <v/>
      </c>
      <c r="D462" s="27" t="str">
        <f>INDEX(РАСКЛАДУШКА!$K$372:$AR$406,A462,MATCH(B$451,РАСКЛАДУШКА!$K$371:$AR$371,0))</f>
        <v/>
      </c>
      <c r="E462" s="29" t="e">
        <f>INDEX(РАСКЛАДУШКА!$J$412:$AO$446,A462,MATCH(B$451,РАСКЛАДУШКА!$J$411:$AO$411,0))</f>
        <v>#N/A</v>
      </c>
      <c r="G462" s="126">
        <v>6</v>
      </c>
      <c r="H462" s="37">
        <v>6</v>
      </c>
      <c r="I462" s="37" t="str">
        <f>INDEX(РАСКЛАДУШКА!$K$331:$AR$365,G462,MATCH(H$451,РАСКЛАДУШКА!$K$330:$AR$330,0))</f>
        <v>7В</v>
      </c>
      <c r="J462" s="27" t="str">
        <f>INDEX(РАСКЛАДУШКА!$K$372:$AR$406,G462,MATCH(H$451,РАСКЛАДУШКА!$K$371:$AR$371,0))</f>
        <v>Трудовое обучение</v>
      </c>
      <c r="K462" s="29" t="e">
        <f>INDEX(РАСКЛАДУШКА!$J$412:$AO$446,G462,MATCH(H$451,РАСКЛАДУШКА!$J$411:$AO$411,0))</f>
        <v>#N/A</v>
      </c>
      <c r="M462" s="126">
        <v>6</v>
      </c>
      <c r="N462" s="37">
        <v>6</v>
      </c>
      <c r="O462" s="37" t="str">
        <f>INDEX(РАСКЛАДУШКА!$K$331:$AR$365,M462,MATCH(N$451,РАСКЛАДУШКА!$K$330:$AR$330,0))</f>
        <v/>
      </c>
      <c r="P462" s="27" t="str">
        <f>INDEX(РАСКЛАДУШКА!$K$372:$AR$406,M462,MATCH(N$451,РАСКЛАДУШКА!$K$371:$AR$371,0))</f>
        <v/>
      </c>
      <c r="Q462" s="29" t="e">
        <f>INDEX(РАСКЛАДУШКА!$J$412:$AO$446,M462,MATCH(N$451,РАСКЛАДУШКА!$J$411:$AO$411,0))</f>
        <v>#N/A</v>
      </c>
    </row>
    <row r="463" spans="1:209" x14ac:dyDescent="0.25">
      <c r="A463" s="126">
        <v>7</v>
      </c>
      <c r="B463" s="37">
        <v>7</v>
      </c>
      <c r="C463" s="37" t="str">
        <f>INDEX(РАСКЛАДУШКА!$K$331:$AR$365,A463,MATCH(B$451,РАСКЛАДУШКА!$K$330:$AR$330,0))</f>
        <v/>
      </c>
      <c r="D463" s="27" t="str">
        <f>INDEX(РАСКЛАДУШКА!$K$372:$AR$406,A463,MATCH(B$451,РАСКЛАДУШКА!$K$371:$AR$371,0))</f>
        <v/>
      </c>
      <c r="E463" s="29" t="e">
        <f>INDEX(РАСКЛАДУШКА!$J$412:$AO$446,A463,MATCH(B$451,РАСКЛАДУШКА!$J$411:$AO$411,0))</f>
        <v>#N/A</v>
      </c>
      <c r="G463" s="126">
        <v>7</v>
      </c>
      <c r="H463" s="37">
        <v>7</v>
      </c>
      <c r="I463" s="37" t="str">
        <f>INDEX(РАСКЛАДУШКА!$K$331:$AR$365,G463,MATCH(H$451,РАСКЛАДУШКА!$K$330:$AR$330,0))</f>
        <v/>
      </c>
      <c r="J463" s="27" t="str">
        <f>INDEX(РАСКЛАДУШКА!$K$372:$AR$406,G463,MATCH(H$451,РАСКЛАДУШКА!$K$371:$AR$371,0))</f>
        <v/>
      </c>
      <c r="K463" s="29" t="e">
        <f>INDEX(РАСКЛАДУШКА!$J$412:$AO$446,G463,MATCH(H$451,РАСКЛАДУШКА!$J$411:$AO$411,0))</f>
        <v>#N/A</v>
      </c>
      <c r="M463" s="126">
        <v>7</v>
      </c>
      <c r="N463" s="37">
        <v>7</v>
      </c>
      <c r="O463" s="37" t="str">
        <f>INDEX(РАСКЛАДУШКА!$K$331:$AR$365,M463,MATCH(N$451,РАСКЛАДУШКА!$K$330:$AR$330,0))</f>
        <v/>
      </c>
      <c r="P463" s="27" t="str">
        <f>INDEX(РАСКЛАДУШКА!$K$372:$AR$406,M463,MATCH(N$451,РАСКЛАДУШКА!$K$371:$AR$371,0))</f>
        <v/>
      </c>
      <c r="Q463" s="29" t="e">
        <f>INDEX(РАСКЛАДУШКА!$J$412:$AO$446,M463,MATCH(N$451,РАСКЛАДУШКА!$J$411:$AO$411,0))</f>
        <v>#N/A</v>
      </c>
    </row>
    <row r="464" spans="1:209" x14ac:dyDescent="0.25">
      <c r="A464" s="128"/>
      <c r="B464" s="2" t="s">
        <v>5</v>
      </c>
      <c r="C464" s="2"/>
      <c r="D464" s="2"/>
      <c r="E464" s="2"/>
      <c r="G464" s="128"/>
      <c r="H464" s="2" t="s">
        <v>5</v>
      </c>
      <c r="I464" s="2"/>
      <c r="J464" s="2"/>
      <c r="K464" s="2"/>
      <c r="M464" s="128"/>
      <c r="N464" s="2" t="s">
        <v>5</v>
      </c>
      <c r="O464" s="2"/>
      <c r="P464" s="2"/>
      <c r="Q464" s="2"/>
    </row>
    <row r="465" spans="1:17" x14ac:dyDescent="0.25">
      <c r="A465" s="126">
        <v>8</v>
      </c>
      <c r="B465" s="37">
        <v>1</v>
      </c>
      <c r="C465" s="37" t="str">
        <f>INDEX(РАСКЛАДУШКА!$K$331:$AR$365,A465,MATCH(B$451,РАСКЛАДУШКА!$K$330:$AR$330,0))</f>
        <v/>
      </c>
      <c r="D465" s="27" t="str">
        <f>INDEX(РАСКЛАДУШКА!$K$372:$AR$406,A465,MATCH(B$451,РАСКЛАДУШКА!$K$371:$AR$371,0))</f>
        <v/>
      </c>
      <c r="E465" s="29" t="e">
        <f>INDEX(РАСКЛАДУШКА!$J$412:$AO$446,A465,MATCH(B$451,РАСКЛАДУШКА!$J$411:$AO$411,0))</f>
        <v>#N/A</v>
      </c>
      <c r="G465" s="126">
        <v>8</v>
      </c>
      <c r="H465" s="37">
        <v>1</v>
      </c>
      <c r="I465" s="37" t="str">
        <f>INDEX(РАСКЛАДУШКА!$K$331:$AR$365,G465,MATCH(H$451,РАСКЛАДУШКА!$K$330:$AR$330,0))</f>
        <v>9А</v>
      </c>
      <c r="J465" s="27" t="str">
        <f>INDEX(РАСКЛАДУШКА!$K$372:$AR$406,G465,MATCH(H$451,РАСКЛАДУШКА!$K$371:$AR$371,0))</f>
        <v>Трудовое обучение</v>
      </c>
      <c r="K465" s="29" t="e">
        <f>INDEX(РАСКЛАДУШКА!$J$412:$AO$446,G465,MATCH(H$451,РАСКЛАДУШКА!$J$411:$AO$411,0))</f>
        <v>#N/A</v>
      </c>
      <c r="M465" s="126">
        <v>8</v>
      </c>
      <c r="N465" s="37">
        <v>1</v>
      </c>
      <c r="O465" s="37" t="str">
        <f>INDEX(РАСКЛАДУШКА!$K$331:$AR$365,M465,MATCH(N$451,РАСКЛАДУШКА!$K$330:$AR$330,0))</f>
        <v>9А</v>
      </c>
      <c r="P465" s="27" t="str">
        <f>INDEX(РАСКЛАДУШКА!$K$372:$AR$406,M465,MATCH(N$451,РАСКЛАДУШКА!$K$371:$AR$371,0))</f>
        <v>Трудовое обучение</v>
      </c>
      <c r="Q465" s="29" t="e">
        <f>INDEX(РАСКЛАДУШКА!$J$412:$AO$446,M465,MATCH(N$451,РАСКЛАДУШКА!$J$411:$AO$411,0))</f>
        <v>#N/A</v>
      </c>
    </row>
    <row r="466" spans="1:17" x14ac:dyDescent="0.25">
      <c r="A466" s="126">
        <v>9</v>
      </c>
      <c r="B466" s="37">
        <v>2</v>
      </c>
      <c r="C466" s="37" t="str">
        <f>INDEX(РАСКЛАДУШКА!$K$331:$AR$365,A466,MATCH(B$451,РАСКЛАДУШКА!$K$330:$AR$330,0))</f>
        <v/>
      </c>
      <c r="D466" s="27" t="str">
        <f>INDEX(РАСКЛАДУШКА!$K$372:$AR$406,A466,MATCH(B$451,РАСКЛАДУШКА!$K$371:$AR$371,0))</f>
        <v/>
      </c>
      <c r="E466" s="29" t="e">
        <f>INDEX(РАСКЛАДУШКА!$J$412:$AO$446,A466,MATCH(B$451,РАСКЛАДУШКА!$J$411:$AO$411,0))</f>
        <v>#N/A</v>
      </c>
      <c r="G466" s="126">
        <v>9</v>
      </c>
      <c r="H466" s="37">
        <v>2</v>
      </c>
      <c r="I466" s="37" t="str">
        <f>INDEX(РАСКЛАДУШКА!$K$331:$AR$365,G466,MATCH(H$451,РАСКЛАДУШКА!$K$330:$AR$330,0))</f>
        <v>5Б</v>
      </c>
      <c r="J466" s="27" t="str">
        <f>INDEX(РАСКЛАДУШКА!$K$372:$AR$406,G466,MATCH(H$451,РАСКЛАДУШКА!$K$371:$AR$371,0))</f>
        <v>Трудовое обучение</v>
      </c>
      <c r="K466" s="29" t="e">
        <f>INDEX(РАСКЛАДУШКА!$J$412:$AO$446,G466,MATCH(H$451,РАСКЛАДУШКА!$J$411:$AO$411,0))</f>
        <v>#N/A</v>
      </c>
      <c r="M466" s="126">
        <v>9</v>
      </c>
      <c r="N466" s="37">
        <v>2</v>
      </c>
      <c r="O466" s="37" t="str">
        <f>INDEX(РАСКЛАДУШКА!$K$331:$AR$365,M466,MATCH(N$451,РАСКЛАДУШКА!$K$330:$AR$330,0))</f>
        <v>5Б</v>
      </c>
      <c r="P466" s="27" t="str">
        <f>INDEX(РАСКЛАДУШКА!$K$372:$AR$406,M466,MATCH(N$451,РАСКЛАДУШКА!$K$371:$AR$371,0))</f>
        <v>Трудовое обучение</v>
      </c>
      <c r="Q466" s="29" t="e">
        <f>INDEX(РАСКЛАДУШКА!$J$412:$AO$446,M466,MATCH(N$451,РАСКЛАДУШКА!$J$411:$AO$411,0))</f>
        <v>#N/A</v>
      </c>
    </row>
    <row r="467" spans="1:17" x14ac:dyDescent="0.25">
      <c r="A467" s="126">
        <v>10</v>
      </c>
      <c r="B467" s="37">
        <v>3</v>
      </c>
      <c r="C467" s="37" t="str">
        <f>INDEX(РАСКЛАДУШКА!$K$331:$AR$365,A467,MATCH(B$451,РАСКЛАДУШКА!$K$330:$AR$330,0))</f>
        <v/>
      </c>
      <c r="D467" s="27" t="str">
        <f>INDEX(РАСКЛАДУШКА!$K$372:$AR$406,A467,MATCH(B$451,РАСКЛАДУШКА!$K$371:$AR$371,0))</f>
        <v/>
      </c>
      <c r="E467" s="29" t="e">
        <f>INDEX(РАСКЛАДУШКА!$J$412:$AO$446,A467,MATCH(B$451,РАСКЛАДУШКА!$J$411:$AO$411,0))</f>
        <v>#N/A</v>
      </c>
      <c r="G467" s="126">
        <v>10</v>
      </c>
      <c r="H467" s="37">
        <v>3</v>
      </c>
      <c r="I467" s="37" t="str">
        <f>INDEX(РАСКЛАДУШКА!$K$331:$AR$365,G467,MATCH(H$451,РАСКЛАДУШКА!$K$330:$AR$330,0))</f>
        <v>5А</v>
      </c>
      <c r="J467" s="27" t="str">
        <f>INDEX(РАСКЛАДУШКА!$K$372:$AR$406,G467,MATCH(H$451,РАСКЛАДУШКА!$K$371:$AR$371,0))</f>
        <v>Трудовое обучение</v>
      </c>
      <c r="K467" s="29" t="e">
        <f>INDEX(РАСКЛАДУШКА!$J$412:$AO$446,G467,MATCH(H$451,РАСКЛАДУШКА!$J$411:$AO$411,0))</f>
        <v>#N/A</v>
      </c>
      <c r="M467" s="126">
        <v>10</v>
      </c>
      <c r="N467" s="37">
        <v>3</v>
      </c>
      <c r="O467" s="37" t="str">
        <f>INDEX(РАСКЛАДУШКА!$K$331:$AR$365,M467,MATCH(N$451,РАСКЛАДУШКА!$K$330:$AR$330,0))</f>
        <v>5А</v>
      </c>
      <c r="P467" s="27" t="str">
        <f>INDEX(РАСКЛАДУШКА!$K$372:$AR$406,M467,MATCH(N$451,РАСКЛАДУШКА!$K$371:$AR$371,0))</f>
        <v>Трудовое обучение</v>
      </c>
      <c r="Q467" s="29" t="e">
        <f>INDEX(РАСКЛАДУШКА!$J$412:$AO$446,M467,MATCH(N$451,РАСКЛАДУШКА!$J$411:$AO$411,0))</f>
        <v>#N/A</v>
      </c>
    </row>
    <row r="468" spans="1:17" x14ac:dyDescent="0.25">
      <c r="A468" s="126">
        <v>11</v>
      </c>
      <c r="B468" s="37">
        <v>4</v>
      </c>
      <c r="C468" s="37" t="str">
        <f>INDEX(РАСКЛАДУШКА!$K$331:$AR$365,A468,MATCH(B$451,РАСКЛАДУШКА!$K$330:$AR$330,0))</f>
        <v/>
      </c>
      <c r="D468" s="27" t="str">
        <f>INDEX(РАСКЛАДУШКА!$K$372:$AR$406,A468,MATCH(B$451,РАСКЛАДУШКА!$K$371:$AR$371,0))</f>
        <v/>
      </c>
      <c r="E468" s="29" t="e">
        <f>INDEX(РАСКЛАДУШКА!$J$412:$AO$446,A468,MATCH(B$451,РАСКЛАДУШКА!$J$411:$AO$411,0))</f>
        <v>#N/A</v>
      </c>
      <c r="G468" s="126">
        <v>11</v>
      </c>
      <c r="H468" s="37">
        <v>4</v>
      </c>
      <c r="I468" s="37" t="str">
        <f>INDEX(РАСКЛАДУШКА!$K$331:$AR$365,G468,MATCH(H$451,РАСКЛАДУШКА!$K$330:$AR$330,0))</f>
        <v>5В</v>
      </c>
      <c r="J468" s="27" t="str">
        <f>INDEX(РАСКЛАДУШКА!$K$372:$AR$406,G468,MATCH(H$451,РАСКЛАДУШКА!$K$371:$AR$371,0))</f>
        <v>Трудовое обучение</v>
      </c>
      <c r="K468" s="29" t="e">
        <f>INDEX(РАСКЛАДУШКА!$J$412:$AO$446,G468,MATCH(H$451,РАСКЛАДУШКА!$J$411:$AO$411,0))</f>
        <v>#N/A</v>
      </c>
      <c r="M468" s="126">
        <v>11</v>
      </c>
      <c r="N468" s="37">
        <v>4</v>
      </c>
      <c r="O468" s="37" t="str">
        <f>INDEX(РАСКЛАДУШКА!$K$331:$AR$365,M468,MATCH(N$451,РАСКЛАДУШКА!$K$330:$AR$330,0))</f>
        <v>5В</v>
      </c>
      <c r="P468" s="27" t="str">
        <f>INDEX(РАСКЛАДУШКА!$K$372:$AR$406,M468,MATCH(N$451,РАСКЛАДУШКА!$K$371:$AR$371,0))</f>
        <v>Трудовое обучение</v>
      </c>
      <c r="Q468" s="29" t="e">
        <f>INDEX(РАСКЛАДУШКА!$J$412:$AO$446,M468,MATCH(N$451,РАСКЛАДУШКА!$J$411:$AO$411,0))</f>
        <v>#N/A</v>
      </c>
    </row>
    <row r="469" spans="1:17" x14ac:dyDescent="0.25">
      <c r="A469" s="126">
        <v>12</v>
      </c>
      <c r="B469" s="37">
        <v>5</v>
      </c>
      <c r="C469" s="37" t="str">
        <f>INDEX(РАСКЛАДУШКА!$K$331:$AR$365,A469,MATCH(B$451,РАСКЛАДУШКА!$K$330:$AR$330,0))</f>
        <v/>
      </c>
      <c r="D469" s="27" t="str">
        <f>INDEX(РАСКЛАДУШКА!$K$372:$AR$406,A469,MATCH(B$451,РАСКЛАДУШКА!$K$371:$AR$371,0))</f>
        <v/>
      </c>
      <c r="E469" s="29" t="e">
        <f>INDEX(РАСКЛАДУШКА!$J$412:$AO$446,A469,MATCH(B$451,РАСКЛАДУШКА!$J$411:$AO$411,0))</f>
        <v>#N/A</v>
      </c>
      <c r="G469" s="126">
        <v>12</v>
      </c>
      <c r="H469" s="37">
        <v>5</v>
      </c>
      <c r="I469" s="37" t="str">
        <f>INDEX(РАСКЛАДУШКА!$K$331:$AR$365,G469,MATCH(H$451,РАСКЛАДУШКА!$K$330:$AR$330,0))</f>
        <v>9Б</v>
      </c>
      <c r="J469" s="27" t="str">
        <f>INDEX(РАСКЛАДУШКА!$K$372:$AR$406,G469,MATCH(H$451,РАСКЛАДУШКА!$K$371:$AR$371,0))</f>
        <v>Трудовое обучение</v>
      </c>
      <c r="K469" s="29" t="e">
        <f>INDEX(РАСКЛАДУШКА!$J$412:$AO$446,G469,MATCH(H$451,РАСКЛАДУШКА!$J$411:$AO$411,0))</f>
        <v>#N/A</v>
      </c>
      <c r="M469" s="126">
        <v>12</v>
      </c>
      <c r="N469" s="37">
        <v>5</v>
      </c>
      <c r="O469" s="37" t="str">
        <f>INDEX(РАСКЛАДУШКА!$K$331:$AR$365,M469,MATCH(N$451,РАСКЛАДУШКА!$K$330:$AR$330,0))</f>
        <v/>
      </c>
      <c r="P469" s="27" t="str">
        <f>INDEX(РАСКЛАДУШКА!$K$372:$AR$406,M469,MATCH(N$451,РАСКЛАДУШКА!$K$371:$AR$371,0))</f>
        <v/>
      </c>
      <c r="Q469" s="29" t="e">
        <f>INDEX(РАСКЛАДУШКА!$J$412:$AO$446,M469,MATCH(N$451,РАСКЛАДУШКА!$J$411:$AO$411,0))</f>
        <v>#N/A</v>
      </c>
    </row>
    <row r="470" spans="1:17" x14ac:dyDescent="0.25">
      <c r="A470" s="126">
        <v>13</v>
      </c>
      <c r="B470" s="37">
        <v>6</v>
      </c>
      <c r="C470" s="37" t="str">
        <f>INDEX(РАСКЛАДУШКА!$K$331:$AR$365,A470,MATCH(B$451,РАСКЛАДУШКА!$K$330:$AR$330,0))</f>
        <v/>
      </c>
      <c r="D470" s="27" t="str">
        <f>INDEX(РАСКЛАДУШКА!$K$372:$AR$406,A470,MATCH(B$451,РАСКЛАДУШКА!$K$371:$AR$371,0))</f>
        <v/>
      </c>
      <c r="E470" s="29" t="e">
        <f>INDEX(РАСКЛАДУШКА!$J$412:$AO$446,A470,MATCH(B$451,РАСКЛАДУШКА!$J$411:$AO$411,0))</f>
        <v>#N/A</v>
      </c>
      <c r="G470" s="126">
        <v>13</v>
      </c>
      <c r="H470" s="37">
        <v>6</v>
      </c>
      <c r="I470" s="37" t="str">
        <f>INDEX(РАСКЛАДУШКА!$K$331:$AR$365,G470,MATCH(H$451,РАСКЛАДУШКА!$K$330:$AR$330,0))</f>
        <v/>
      </c>
      <c r="J470" s="27" t="str">
        <f>INDEX(РАСКЛАДУШКА!$K$372:$AR$406,G470,MATCH(H$451,РАСКЛАДУШКА!$K$371:$AR$371,0))</f>
        <v/>
      </c>
      <c r="K470" s="29" t="e">
        <f>INDEX(РАСКЛАДУШКА!$J$412:$AO$446,G470,MATCH(H$451,РАСКЛАДУШКА!$J$411:$AO$411,0))</f>
        <v>#N/A</v>
      </c>
      <c r="M470" s="126">
        <v>13</v>
      </c>
      <c r="N470" s="37">
        <v>6</v>
      </c>
      <c r="O470" s="37" t="str">
        <f>INDEX(РАСКЛАДУШКА!$K$331:$AR$365,M470,MATCH(N$451,РАСКЛАДУШКА!$K$330:$AR$330,0))</f>
        <v>9Б</v>
      </c>
      <c r="P470" s="27" t="str">
        <f>INDEX(РАСКЛАДУШКА!$K$372:$AR$406,M470,MATCH(N$451,РАСКЛАДУШКА!$K$371:$AR$371,0))</f>
        <v>Трудовое обучение</v>
      </c>
      <c r="Q470" s="29" t="e">
        <f>INDEX(РАСКЛАДУШКА!$J$412:$AO$446,M470,MATCH(N$451,РАСКЛАДУШКА!$J$411:$AO$411,0))</f>
        <v>#N/A</v>
      </c>
    </row>
    <row r="471" spans="1:17" x14ac:dyDescent="0.25">
      <c r="A471" s="126">
        <v>14</v>
      </c>
      <c r="B471" s="37">
        <v>7</v>
      </c>
      <c r="C471" s="37" t="str">
        <f>INDEX(РАСКЛАДУШКА!$K$331:$AR$365,A471,MATCH(B$451,РАСКЛАДУШКА!$K$330:$AR$330,0))</f>
        <v/>
      </c>
      <c r="D471" s="27" t="str">
        <f>INDEX(РАСКЛАДУШКА!$K$372:$AR$406,A471,MATCH(B$451,РАСКЛАДУШКА!$K$371:$AR$371,0))</f>
        <v/>
      </c>
      <c r="E471" s="29" t="e">
        <f>INDEX(РАСКЛАДУШКА!$J$412:$AO$446,A471,MATCH(B$451,РАСКЛАДУШКА!$J$411:$AO$411,0))</f>
        <v>#N/A</v>
      </c>
      <c r="G471" s="126">
        <v>14</v>
      </c>
      <c r="H471" s="37">
        <v>7</v>
      </c>
      <c r="I471" s="37" t="str">
        <f>INDEX(РАСКЛАДУШКА!$K$331:$AR$365,G471,MATCH(H$451,РАСКЛАДУШКА!$K$330:$AR$330,0))</f>
        <v/>
      </c>
      <c r="J471" s="27" t="str">
        <f>INDEX(РАСКЛАДУШКА!$K$372:$AR$406,G471,MATCH(H$451,РАСКЛАДУШКА!$K$371:$AR$371,0))</f>
        <v/>
      </c>
      <c r="K471" s="29" t="e">
        <f>INDEX(РАСКЛАДУШКА!$J$412:$AO$446,G471,MATCH(H$451,РАСКЛАДУШКА!$J$411:$AO$411,0))</f>
        <v>#N/A</v>
      </c>
      <c r="M471" s="126">
        <v>14</v>
      </c>
      <c r="N471" s="37">
        <v>7</v>
      </c>
      <c r="O471" s="37" t="str">
        <f>INDEX(РАСКЛАДУШКА!$K$331:$AR$365,M471,MATCH(N$451,РАСКЛАДУШКА!$K$330:$AR$330,0))</f>
        <v/>
      </c>
      <c r="P471" s="27" t="str">
        <f>INDEX(РАСКЛАДУШКА!$K$372:$AR$406,M471,MATCH(N$451,РАСКЛАДУШКА!$K$371:$AR$371,0))</f>
        <v/>
      </c>
      <c r="Q471" s="29" t="e">
        <f>INDEX(РАСКЛАДУШКА!$J$412:$AO$446,M471,MATCH(N$451,РАСКЛАДУШКА!$J$411:$AO$411,0))</f>
        <v>#N/A</v>
      </c>
    </row>
    <row r="472" spans="1:17" x14ac:dyDescent="0.25">
      <c r="A472" s="128"/>
      <c r="B472" s="2" t="s">
        <v>6</v>
      </c>
      <c r="C472" s="2"/>
      <c r="D472" s="2"/>
      <c r="E472" s="2"/>
      <c r="G472" s="128"/>
      <c r="H472" s="2" t="s">
        <v>6</v>
      </c>
      <c r="I472" s="2"/>
      <c r="J472" s="2"/>
      <c r="K472" s="2"/>
      <c r="M472" s="128"/>
      <c r="N472" s="2" t="s">
        <v>6</v>
      </c>
      <c r="O472" s="2"/>
      <c r="P472" s="2"/>
      <c r="Q472" s="2"/>
    </row>
    <row r="473" spans="1:17" x14ac:dyDescent="0.25">
      <c r="A473" s="126">
        <v>15</v>
      </c>
      <c r="B473" s="37">
        <v>1</v>
      </c>
      <c r="C473" s="37" t="str">
        <f>INDEX(РАСКЛАДУШКА!$K$331:$AR$365,A473,MATCH(B$451,РАСКЛАДУШКА!$K$330:$AR$330,0))</f>
        <v/>
      </c>
      <c r="D473" s="27" t="str">
        <f>INDEX(РАСКЛАДУШКА!$K$372:$AR$406,A473,MATCH(B$451,РАСКЛАДУШКА!$K$371:$AR$371,0))</f>
        <v/>
      </c>
      <c r="E473" s="29" t="e">
        <f>INDEX(РАСКЛАДУШКА!$J$412:$AO$446,A473,MATCH(B$451,РАСКЛАДУШКА!$J$411:$AO$411,0))</f>
        <v>#N/A</v>
      </c>
      <c r="G473" s="126">
        <v>15</v>
      </c>
      <c r="H473" s="37">
        <v>1</v>
      </c>
      <c r="I473" s="37" t="str">
        <f>INDEX(РАСКЛАДУШКА!$K$331:$AR$365,G473,MATCH(H$451,РАСКЛАДУШКА!$K$330:$AR$330,0))</f>
        <v/>
      </c>
      <c r="J473" s="27" t="str">
        <f>INDEX(РАСКЛАДУШКА!$K$372:$AR$406,G473,MATCH(H$451,РАСКЛАДУШКА!$K$371:$AR$371,0))</f>
        <v/>
      </c>
      <c r="K473" s="29" t="e">
        <f>INDEX(РАСКЛАДУШКА!$J$412:$AO$446,G473,MATCH(H$451,РАСКЛАДУШКА!$J$411:$AO$411,0))</f>
        <v>#N/A</v>
      </c>
      <c r="M473" s="126">
        <v>15</v>
      </c>
      <c r="N473" s="37">
        <v>1</v>
      </c>
      <c r="O473" s="37" t="str">
        <f>INDEX(РАСКЛАДУШКА!$K$331:$AR$365,M473,MATCH(N$451,РАСКЛАДУШКА!$K$330:$AR$330,0))</f>
        <v/>
      </c>
      <c r="P473" s="27" t="str">
        <f>INDEX(РАСКЛАДУШКА!$K$372:$AR$406,M473,MATCH(N$451,РАСКЛАДУШКА!$K$371:$AR$371,0))</f>
        <v/>
      </c>
      <c r="Q473" s="29" t="e">
        <f>INDEX(РАСКЛАДУШКА!$J$412:$AO$446,M473,MATCH(N$451,РАСКЛАДУШКА!$J$411:$AO$411,0))</f>
        <v>#N/A</v>
      </c>
    </row>
    <row r="474" spans="1:17" x14ac:dyDescent="0.25">
      <c r="A474" s="126">
        <v>16</v>
      </c>
      <c r="B474" s="37">
        <v>2</v>
      </c>
      <c r="C474" s="37" t="str">
        <f>INDEX(РАСКЛАДУШКА!$K$331:$AR$365,A474,MATCH(B$451,РАСКЛАДУШКА!$K$330:$AR$330,0))</f>
        <v/>
      </c>
      <c r="D474" s="27" t="str">
        <f>INDEX(РАСКЛАДУШКА!$K$372:$AR$406,A474,MATCH(B$451,РАСКЛАДУШКА!$K$371:$AR$371,0))</f>
        <v/>
      </c>
      <c r="E474" s="29" t="e">
        <f>INDEX(РАСКЛАДУШКА!$J$412:$AO$446,A474,MATCH(B$451,РАСКЛАДУШКА!$J$411:$AO$411,0))</f>
        <v>#N/A</v>
      </c>
      <c r="G474" s="126">
        <v>16</v>
      </c>
      <c r="H474" s="37">
        <v>2</v>
      </c>
      <c r="I474" s="37" t="str">
        <f>INDEX(РАСКЛАДУШКА!$K$331:$AR$365,G474,MATCH(H$451,РАСКЛАДУШКА!$K$330:$AR$330,0))</f>
        <v/>
      </c>
      <c r="J474" s="27" t="str">
        <f>INDEX(РАСКЛАДУШКА!$K$372:$AR$406,G474,MATCH(H$451,РАСКЛАДУШКА!$K$371:$AR$371,0))</f>
        <v/>
      </c>
      <c r="K474" s="29" t="e">
        <f>INDEX(РАСКЛАДУШКА!$J$412:$AO$446,G474,MATCH(H$451,РАСКЛАДУШКА!$J$411:$AO$411,0))</f>
        <v>#N/A</v>
      </c>
      <c r="M474" s="126">
        <v>16</v>
      </c>
      <c r="N474" s="37">
        <v>2</v>
      </c>
      <c r="O474" s="37" t="str">
        <f>INDEX(РАСКЛАДУШКА!$K$331:$AR$365,M474,MATCH(N$451,РАСКЛАДУШКА!$K$330:$AR$330,0))</f>
        <v/>
      </c>
      <c r="P474" s="27" t="str">
        <f>INDEX(РАСКЛАДУШКА!$K$372:$AR$406,M474,MATCH(N$451,РАСКЛАДУШКА!$K$371:$AR$371,0))</f>
        <v/>
      </c>
      <c r="Q474" s="29" t="e">
        <f>INDEX(РАСКЛАДУШКА!$J$412:$AO$446,M474,MATCH(N$451,РАСКЛАДУШКА!$J$411:$AO$411,0))</f>
        <v>#N/A</v>
      </c>
    </row>
    <row r="475" spans="1:17" x14ac:dyDescent="0.25">
      <c r="A475" s="126">
        <v>17</v>
      </c>
      <c r="B475" s="37">
        <v>3</v>
      </c>
      <c r="C475" s="37" t="str">
        <f>INDEX(РАСКЛАДУШКА!$K$331:$AR$365,A475,MATCH(B$451,РАСКЛАДУШКА!$K$330:$AR$330,0))</f>
        <v/>
      </c>
      <c r="D475" s="27" t="str">
        <f>INDEX(РАСКЛАДУШКА!$K$372:$AR$406,A475,MATCH(B$451,РАСКЛАДУШКА!$K$371:$AR$371,0))</f>
        <v/>
      </c>
      <c r="E475" s="29" t="e">
        <f>INDEX(РАСКЛАДУШКА!$J$412:$AO$446,A475,MATCH(B$451,РАСКЛАДУШКА!$J$411:$AO$411,0))</f>
        <v>#N/A</v>
      </c>
      <c r="G475" s="126">
        <v>17</v>
      </c>
      <c r="H475" s="37">
        <v>3</v>
      </c>
      <c r="I475" s="37" t="str">
        <f>INDEX(РАСКЛАДУШКА!$K$331:$AR$365,G475,MATCH(H$451,РАСКЛАДУШКА!$K$330:$AR$330,0))</f>
        <v/>
      </c>
      <c r="J475" s="27" t="str">
        <f>INDEX(РАСКЛАДУШКА!$K$372:$AR$406,G475,MATCH(H$451,РАСКЛАДУШКА!$K$371:$AR$371,0))</f>
        <v/>
      </c>
      <c r="K475" s="29" t="e">
        <f>INDEX(РАСКЛАДУШКА!$J$412:$AO$446,G475,MATCH(H$451,РАСКЛАДУШКА!$J$411:$AO$411,0))</f>
        <v>#N/A</v>
      </c>
      <c r="M475" s="126">
        <v>17</v>
      </c>
      <c r="N475" s="37">
        <v>3</v>
      </c>
      <c r="O475" s="37" t="str">
        <f>INDEX(РАСКЛАДУШКА!$K$331:$AR$365,M475,MATCH(N$451,РАСКЛАДУШКА!$K$330:$AR$330,0))</f>
        <v/>
      </c>
      <c r="P475" s="27" t="str">
        <f>INDEX(РАСКЛАДУШКА!$K$372:$AR$406,M475,MATCH(N$451,РАСКЛАДУШКА!$K$371:$AR$371,0))</f>
        <v/>
      </c>
      <c r="Q475" s="29" t="e">
        <f>INDEX(РАСКЛАДУШКА!$J$412:$AO$446,M475,MATCH(N$451,РАСКЛАДУШКА!$J$411:$AO$411,0))</f>
        <v>#N/A</v>
      </c>
    </row>
    <row r="476" spans="1:17" x14ac:dyDescent="0.25">
      <c r="A476" s="126">
        <v>18</v>
      </c>
      <c r="B476" s="37">
        <v>4</v>
      </c>
      <c r="C476" s="37" t="str">
        <f>INDEX(РАСКЛАДУШКА!$K$331:$AR$365,A476,MATCH(B$451,РАСКЛАДУШКА!$K$330:$AR$330,0))</f>
        <v/>
      </c>
      <c r="D476" s="27" t="str">
        <f>INDEX(РАСКЛАДУШКА!$K$372:$AR$406,A476,MATCH(B$451,РАСКЛАДУШКА!$K$371:$AR$371,0))</f>
        <v/>
      </c>
      <c r="E476" s="29" t="e">
        <f>INDEX(РАСКЛАДУШКА!$J$412:$AO$446,A476,MATCH(B$451,РАСКЛАДУШКА!$J$411:$AO$411,0))</f>
        <v>#N/A</v>
      </c>
      <c r="G476" s="126">
        <v>18</v>
      </c>
      <c r="H476" s="37">
        <v>4</v>
      </c>
      <c r="I476" s="37" t="str">
        <f>INDEX(РАСКЛАДУШКА!$K$331:$AR$365,G476,MATCH(H$451,РАСКЛАДУШКА!$K$330:$AR$330,0))</f>
        <v/>
      </c>
      <c r="J476" s="27" t="str">
        <f>INDEX(РАСКЛАДУШКА!$K$372:$AR$406,G476,MATCH(H$451,РАСКЛАДУШКА!$K$371:$AR$371,0))</f>
        <v/>
      </c>
      <c r="K476" s="29" t="e">
        <f>INDEX(РАСКЛАДУШКА!$J$412:$AO$446,G476,MATCH(H$451,РАСКЛАДУШКА!$J$411:$AO$411,0))</f>
        <v>#N/A</v>
      </c>
      <c r="M476" s="126">
        <v>18</v>
      </c>
      <c r="N476" s="37">
        <v>4</v>
      </c>
      <c r="O476" s="37" t="str">
        <f>INDEX(РАСКЛАДУШКА!$K$331:$AR$365,M476,MATCH(N$451,РАСКЛАДУШКА!$K$330:$AR$330,0))</f>
        <v/>
      </c>
      <c r="P476" s="27" t="str">
        <f>INDEX(РАСКЛАДУШКА!$K$372:$AR$406,M476,MATCH(N$451,РАСКЛАДУШКА!$K$371:$AR$371,0))</f>
        <v/>
      </c>
      <c r="Q476" s="29" t="e">
        <f>INDEX(РАСКЛАДУШКА!$J$412:$AO$446,M476,MATCH(N$451,РАСКЛАДУШКА!$J$411:$AO$411,0))</f>
        <v>#N/A</v>
      </c>
    </row>
    <row r="477" spans="1:17" x14ac:dyDescent="0.25">
      <c r="A477" s="126">
        <v>19</v>
      </c>
      <c r="B477" s="37">
        <v>5</v>
      </c>
      <c r="C477" s="37" t="str">
        <f>INDEX(РАСКЛАДУШКА!$K$331:$AR$365,A477,MATCH(B$451,РАСКЛАДУШКА!$K$330:$AR$330,0))</f>
        <v/>
      </c>
      <c r="D477" s="27" t="str">
        <f>INDEX(РАСКЛАДУШКА!$K$372:$AR$406,A477,MATCH(B$451,РАСКЛАДУШКА!$K$371:$AR$371,0))</f>
        <v/>
      </c>
      <c r="E477" s="29" t="e">
        <f>INDEX(РАСКЛАДУШКА!$J$412:$AO$446,A477,MATCH(B$451,РАСКЛАДУШКА!$J$411:$AO$411,0))</f>
        <v>#N/A</v>
      </c>
      <c r="G477" s="126">
        <v>19</v>
      </c>
      <c r="H477" s="37">
        <v>5</v>
      </c>
      <c r="I477" s="37" t="str">
        <f>INDEX(РАСКЛАДУШКА!$K$331:$AR$365,G477,MATCH(H$451,РАСКЛАДУШКА!$K$330:$AR$330,0))</f>
        <v/>
      </c>
      <c r="J477" s="27" t="str">
        <f>INDEX(РАСКЛАДУШКА!$K$372:$AR$406,G477,MATCH(H$451,РАСКЛАДУШКА!$K$371:$AR$371,0))</f>
        <v/>
      </c>
      <c r="K477" s="29" t="e">
        <f>INDEX(РАСКЛАДУШКА!$J$412:$AO$446,G477,MATCH(H$451,РАСКЛАДУШКА!$J$411:$AO$411,0))</f>
        <v>#N/A</v>
      </c>
      <c r="M477" s="126">
        <v>19</v>
      </c>
      <c r="N477" s="37">
        <v>5</v>
      </c>
      <c r="O477" s="37" t="str">
        <f>INDEX(РАСКЛАДУШКА!$K$331:$AR$365,M477,MATCH(N$451,РАСКЛАДУШКА!$K$330:$AR$330,0))</f>
        <v/>
      </c>
      <c r="P477" s="27" t="str">
        <f>INDEX(РАСКЛАДУШКА!$K$372:$AR$406,M477,MATCH(N$451,РАСКЛАДУШКА!$K$371:$AR$371,0))</f>
        <v/>
      </c>
      <c r="Q477" s="29" t="e">
        <f>INDEX(РАСКЛАДУШКА!$J$412:$AO$446,M477,MATCH(N$451,РАСКЛАДУШКА!$J$411:$AO$411,0))</f>
        <v>#N/A</v>
      </c>
    </row>
    <row r="478" spans="1:17" x14ac:dyDescent="0.25">
      <c r="A478" s="126">
        <v>20</v>
      </c>
      <c r="B478" s="37">
        <v>6</v>
      </c>
      <c r="C478" s="37" t="str">
        <f>INDEX(РАСКЛАДУШКА!$K$331:$AR$365,A478,MATCH(B$451,РАСКЛАДУШКА!$K$330:$AR$330,0))</f>
        <v/>
      </c>
      <c r="D478" s="27" t="str">
        <f>INDEX(РАСКЛАДУШКА!$K$372:$AR$406,A478,MATCH(B$451,РАСКЛАДУШКА!$K$371:$AR$371,0))</f>
        <v/>
      </c>
      <c r="E478" s="29" t="e">
        <f>INDEX(РАСКЛАДУШКА!$J$412:$AO$446,A478,MATCH(B$451,РАСКЛАДУШКА!$J$411:$AO$411,0))</f>
        <v>#N/A</v>
      </c>
      <c r="G478" s="126">
        <v>20</v>
      </c>
      <c r="H478" s="37">
        <v>6</v>
      </c>
      <c r="I478" s="37" t="str">
        <f>INDEX(РАСКЛАДУШКА!$K$331:$AR$365,G478,MATCH(H$451,РАСКЛАДУШКА!$K$330:$AR$330,0))</f>
        <v/>
      </c>
      <c r="J478" s="27" t="str">
        <f>INDEX(РАСКЛАДУШКА!$K$372:$AR$406,G478,MATCH(H$451,РАСКЛАДУШКА!$K$371:$AR$371,0))</f>
        <v/>
      </c>
      <c r="K478" s="29" t="e">
        <f>INDEX(РАСКЛАДУШКА!$J$412:$AO$446,G478,MATCH(H$451,РАСКЛАДУШКА!$J$411:$AO$411,0))</f>
        <v>#N/A</v>
      </c>
      <c r="M478" s="126">
        <v>20</v>
      </c>
      <c r="N478" s="37">
        <v>6</v>
      </c>
      <c r="O478" s="37" t="str">
        <f>INDEX(РАСКЛАДУШКА!$K$331:$AR$365,M478,MATCH(N$451,РАСКЛАДУШКА!$K$330:$AR$330,0))</f>
        <v/>
      </c>
      <c r="P478" s="27" t="str">
        <f>INDEX(РАСКЛАДУШКА!$K$372:$AR$406,M478,MATCH(N$451,РАСКЛАДУШКА!$K$371:$AR$371,0))</f>
        <v/>
      </c>
      <c r="Q478" s="29" t="e">
        <f>INDEX(РАСКЛАДУШКА!$J$412:$AO$446,M478,MATCH(N$451,РАСКЛАДУШКА!$J$411:$AO$411,0))</f>
        <v>#N/A</v>
      </c>
    </row>
    <row r="479" spans="1:17" x14ac:dyDescent="0.25">
      <c r="A479" s="126">
        <v>21</v>
      </c>
      <c r="B479" s="37">
        <v>7</v>
      </c>
      <c r="C479" s="37" t="str">
        <f>INDEX(РАСКЛАДУШКА!$K$331:$AR$365,A479,MATCH(B$451,РАСКЛАДУШКА!$K$330:$AR$330,0))</f>
        <v/>
      </c>
      <c r="D479" s="27" t="str">
        <f>INDEX(РАСКЛАДУШКА!$K$372:$AR$406,A479,MATCH(B$451,РАСКЛАДУШКА!$K$371:$AR$371,0))</f>
        <v/>
      </c>
      <c r="E479" s="29" t="e">
        <f>INDEX(РАСКЛАДУШКА!$J$412:$AO$446,A479,MATCH(B$451,РАСКЛАДУШКА!$J$411:$AO$411,0))</f>
        <v>#N/A</v>
      </c>
      <c r="G479" s="126">
        <v>21</v>
      </c>
      <c r="H479" s="37">
        <v>7</v>
      </c>
      <c r="I479" s="37" t="str">
        <f>INDEX(РАСКЛАДУШКА!$K$331:$AR$365,G479,MATCH(H$451,РАСКЛАДУШКА!$K$330:$AR$330,0))</f>
        <v/>
      </c>
      <c r="J479" s="27" t="str">
        <f>INDEX(РАСКЛАДУШКА!$K$372:$AR$406,G479,MATCH(H$451,РАСКЛАДУШКА!$K$371:$AR$371,0))</f>
        <v/>
      </c>
      <c r="K479" s="29" t="e">
        <f>INDEX(РАСКЛАДУШКА!$J$412:$AO$446,G479,MATCH(H$451,РАСКЛАДУШКА!$J$411:$AO$411,0))</f>
        <v>#N/A</v>
      </c>
      <c r="M479" s="126">
        <v>21</v>
      </c>
      <c r="N479" s="37">
        <v>7</v>
      </c>
      <c r="O479" s="37" t="str">
        <f>INDEX(РАСКЛАДУШКА!$K$331:$AR$365,M479,MATCH(N$451,РАСКЛАДУШКА!$K$330:$AR$330,0))</f>
        <v/>
      </c>
      <c r="P479" s="27" t="str">
        <f>INDEX(РАСКЛАДУШКА!$K$372:$AR$406,M479,MATCH(N$451,РАСКЛАДУШКА!$K$371:$AR$371,0))</f>
        <v/>
      </c>
      <c r="Q479" s="29" t="e">
        <f>INDEX(РАСКЛАДУШКА!$J$412:$AO$446,M479,MATCH(N$451,РАСКЛАДУШКА!$J$411:$AO$411,0))</f>
        <v>#N/A</v>
      </c>
    </row>
    <row r="480" spans="1:17" x14ac:dyDescent="0.25">
      <c r="A480" s="128"/>
      <c r="B480" s="2" t="s">
        <v>7</v>
      </c>
      <c r="C480" s="2"/>
      <c r="D480" s="2"/>
      <c r="E480" s="2"/>
      <c r="G480" s="128"/>
      <c r="H480" s="2" t="s">
        <v>7</v>
      </c>
      <c r="I480" s="2"/>
      <c r="J480" s="2"/>
      <c r="K480" s="2"/>
      <c r="M480" s="128"/>
      <c r="N480" s="2" t="s">
        <v>7</v>
      </c>
      <c r="O480" s="2"/>
      <c r="P480" s="2"/>
      <c r="Q480" s="2"/>
    </row>
    <row r="481" spans="1:17" x14ac:dyDescent="0.25">
      <c r="A481" s="126">
        <v>22</v>
      </c>
      <c r="B481" s="37">
        <v>1</v>
      </c>
      <c r="C481" s="37" t="str">
        <f>INDEX(РАСКЛАДУШКА!$K$331:$AR$365,A481,MATCH(B$451,РАСКЛАДУШКА!$K$330:$AR$330,0))</f>
        <v/>
      </c>
      <c r="D481" s="27" t="str">
        <f>INDEX(РАСКЛАДУШКА!$K$372:$AR$406,A481,MATCH(B$451,РАСКЛАДУШКА!$K$371:$AR$371,0))</f>
        <v/>
      </c>
      <c r="E481" s="29" t="e">
        <f>INDEX(РАСКЛАДУШКА!$J$412:$AO$446,A481,MATCH(B$451,РАСКЛАДУШКА!$J$411:$AO$411,0))</f>
        <v>#N/A</v>
      </c>
      <c r="G481" s="126">
        <v>22</v>
      </c>
      <c r="H481" s="37">
        <v>1</v>
      </c>
      <c r="I481" s="37" t="str">
        <f>INDEX(РАСКЛАДУШКА!$K$331:$AR$365,G481,MATCH(H$451,РАСКЛАДУШКА!$K$330:$AR$330,0))</f>
        <v>6А</v>
      </c>
      <c r="J481" s="27" t="str">
        <f>INDEX(РАСКЛАДУШКА!$K$372:$AR$406,G481,MATCH(H$451,РАСКЛАДУШКА!$K$371:$AR$371,0))</f>
        <v>Трудовое обучение</v>
      </c>
      <c r="K481" s="29" t="e">
        <f>INDEX(РАСКЛАДУШКА!$J$412:$AO$446,G481,MATCH(H$451,РАСКЛАДУШКА!$J$411:$AO$411,0))</f>
        <v>#N/A</v>
      </c>
      <c r="M481" s="126">
        <v>22</v>
      </c>
      <c r="N481" s="37">
        <v>1</v>
      </c>
      <c r="O481" s="37" t="str">
        <f>INDEX(РАСКЛАДУШКА!$K$331:$AR$365,M481,MATCH(N$451,РАСКЛАДУШКА!$K$330:$AR$330,0))</f>
        <v>6А</v>
      </c>
      <c r="P481" s="27" t="str">
        <f>INDEX(РАСКЛАДУШКА!$K$372:$AR$406,M481,MATCH(N$451,РАСКЛАДУШКА!$K$371:$AR$371,0))</f>
        <v>Трудовое обучение</v>
      </c>
      <c r="Q481" s="29" t="e">
        <f>INDEX(РАСКЛАДУШКА!$J$412:$AO$446,M481,MATCH(N$451,РАСКЛАДУШКА!$J$411:$AO$411,0))</f>
        <v>#N/A</v>
      </c>
    </row>
    <row r="482" spans="1:17" x14ac:dyDescent="0.25">
      <c r="A482" s="126">
        <v>23</v>
      </c>
      <c r="B482" s="37">
        <v>2</v>
      </c>
      <c r="C482" s="37" t="str">
        <f>INDEX(РАСКЛАДУШКА!$K$331:$AR$365,A482,MATCH(B$451,РАСКЛАДУШКА!$K$330:$AR$330,0))</f>
        <v/>
      </c>
      <c r="D482" s="27" t="str">
        <f>INDEX(РАСКЛАДУШКА!$K$372:$AR$406,A482,MATCH(B$451,РАСКЛАДУШКА!$K$371:$AR$371,0))</f>
        <v/>
      </c>
      <c r="E482" s="29" t="e">
        <f>INDEX(РАСКЛАДУШКА!$J$412:$AO$446,A482,MATCH(B$451,РАСКЛАДУШКА!$J$411:$AO$411,0))</f>
        <v>#N/A</v>
      </c>
      <c r="G482" s="126">
        <v>23</v>
      </c>
      <c r="H482" s="37">
        <v>2</v>
      </c>
      <c r="I482" s="37" t="str">
        <f>INDEX(РАСКЛАДУШКА!$K$331:$AR$365,G482,MATCH(H$451,РАСКЛАДУШКА!$K$330:$AR$330,0))</f>
        <v>6А</v>
      </c>
      <c r="J482" s="27" t="str">
        <f>INDEX(РАСКЛАДУШКА!$K$372:$AR$406,G482,MATCH(H$451,РАСКЛАДУШКА!$K$371:$AR$371,0))</f>
        <v>Трудовое обучение</v>
      </c>
      <c r="K482" s="29" t="e">
        <f>INDEX(РАСКЛАДУШКА!$J$412:$AO$446,G482,MATCH(H$451,РАСКЛАДУШКА!$J$411:$AO$411,0))</f>
        <v>#N/A</v>
      </c>
      <c r="M482" s="126">
        <v>23</v>
      </c>
      <c r="N482" s="37">
        <v>2</v>
      </c>
      <c r="O482" s="37" t="str">
        <f>INDEX(РАСКЛАДУШКА!$K$331:$AR$365,M482,MATCH(N$451,РАСКЛАДУШКА!$K$330:$AR$330,0))</f>
        <v>6А</v>
      </c>
      <c r="P482" s="27" t="str">
        <f>INDEX(РАСКЛАДУШКА!$K$372:$AR$406,M482,MATCH(N$451,РАСКЛАДУШКА!$K$371:$AR$371,0))</f>
        <v>Трудовое обучение</v>
      </c>
      <c r="Q482" s="29" t="e">
        <f>INDEX(РАСКЛАДУШКА!$J$412:$AO$446,M482,MATCH(N$451,РАСКЛАДУШКА!$J$411:$AO$411,0))</f>
        <v>#N/A</v>
      </c>
    </row>
    <row r="483" spans="1:17" x14ac:dyDescent="0.25">
      <c r="A483" s="126">
        <v>24</v>
      </c>
      <c r="B483" s="37">
        <v>3</v>
      </c>
      <c r="C483" s="37" t="str">
        <f>INDEX(РАСКЛАДУШКА!$K$331:$AR$365,A483,MATCH(B$451,РАСКЛАДУШКА!$K$330:$AR$330,0))</f>
        <v>5В</v>
      </c>
      <c r="D483" s="27" t="str">
        <f>INDEX(РАСКЛАДУШКА!$K$372:$AR$406,A483,MATCH(B$451,РАСКЛАДУШКА!$K$371:$AR$371,0))</f>
        <v>Час здоровья и спорта</v>
      </c>
      <c r="E483" s="29" t="e">
        <f>INDEX(РАСКЛАДУШКА!$J$412:$AO$446,A483,MATCH(B$451,РАСКЛАДУШКА!$J$411:$AO$411,0))</f>
        <v>#N/A</v>
      </c>
      <c r="G483" s="126">
        <v>24</v>
      </c>
      <c r="H483" s="37">
        <v>3</v>
      </c>
      <c r="I483" s="37" t="str">
        <f>INDEX(РАСКЛАДУШКА!$K$331:$AR$365,G483,MATCH(H$451,РАСКЛАДУШКА!$K$330:$AR$330,0))</f>
        <v>8Б</v>
      </c>
      <c r="J483" s="27" t="str">
        <f>INDEX(РАСКЛАДУШКА!$K$372:$AR$406,G483,MATCH(H$451,РАСКЛАДУШКА!$K$371:$AR$371,0))</f>
        <v>Трудовое обучение</v>
      </c>
      <c r="K483" s="29" t="e">
        <f>INDEX(РАСКЛАДУШКА!$J$412:$AO$446,G483,MATCH(H$451,РАСКЛАДУШКА!$J$411:$AO$411,0))</f>
        <v>#N/A</v>
      </c>
      <c r="M483" s="126">
        <v>24</v>
      </c>
      <c r="N483" s="37">
        <v>3</v>
      </c>
      <c r="O483" s="37" t="str">
        <f>INDEX(РАСКЛАДУШКА!$K$331:$AR$365,M483,MATCH(N$451,РАСКЛАДУШКА!$K$330:$AR$330,0))</f>
        <v>8Б</v>
      </c>
      <c r="P483" s="27" t="str">
        <f>INDEX(РАСКЛАДУШКА!$K$372:$AR$406,M483,MATCH(N$451,РАСКЛАДУШКА!$K$371:$AR$371,0))</f>
        <v>Трудовое обучение</v>
      </c>
      <c r="Q483" s="29" t="e">
        <f>INDEX(РАСКЛАДУШКА!$J$412:$AO$446,M483,MATCH(N$451,РАСКЛАДУШКА!$J$411:$AO$411,0))</f>
        <v>#N/A</v>
      </c>
    </row>
    <row r="484" spans="1:17" x14ac:dyDescent="0.25">
      <c r="A484" s="126">
        <v>25</v>
      </c>
      <c r="B484" s="37">
        <v>4</v>
      </c>
      <c r="C484" s="37" t="str">
        <f>INDEX(РАСКЛАДУШКА!$K$331:$AR$365,A484,MATCH(B$451,РАСКЛАДУШКА!$K$330:$AR$330,0))</f>
        <v/>
      </c>
      <c r="D484" s="27" t="str">
        <f>INDEX(РАСКЛАДУШКА!$K$372:$AR$406,A484,MATCH(B$451,РАСКЛАДУШКА!$K$371:$AR$371,0))</f>
        <v/>
      </c>
      <c r="E484" s="29" t="e">
        <f>INDEX(РАСКЛАДУШКА!$J$412:$AO$446,A484,MATCH(B$451,РАСКЛАДУШКА!$J$411:$AO$411,0))</f>
        <v>#N/A</v>
      </c>
      <c r="G484" s="126">
        <v>25</v>
      </c>
      <c r="H484" s="37">
        <v>4</v>
      </c>
      <c r="I484" s="37" t="str">
        <f>INDEX(РАСКЛАДУШКА!$K$331:$AR$365,G484,MATCH(H$451,РАСКЛАДУШКА!$K$330:$AR$330,0))</f>
        <v>10Б</v>
      </c>
      <c r="J484" s="27" t="str">
        <f>INDEX(РАСКЛАДУШКА!$K$372:$AR$406,G484,MATCH(H$451,РАСКЛАДУШКА!$K$371:$AR$371,0))</f>
        <v>Черчение</v>
      </c>
      <c r="K484" s="29" t="e">
        <f>INDEX(РАСКЛАДУШКА!$J$412:$AO$446,G484,MATCH(H$451,РАСКЛАДУШКА!$J$411:$AO$411,0))</f>
        <v>#N/A</v>
      </c>
      <c r="M484" s="126">
        <v>25</v>
      </c>
      <c r="N484" s="37">
        <v>4</v>
      </c>
      <c r="O484" s="37" t="str">
        <f>INDEX(РАСКЛАДУШКА!$K$331:$AR$365,M484,MATCH(N$451,РАСКЛАДУШКА!$K$330:$AR$330,0))</f>
        <v>6В</v>
      </c>
      <c r="P484" s="27" t="str">
        <f>INDEX(РАСКЛАДУШКА!$K$372:$AR$406,M484,MATCH(N$451,РАСКЛАДУШКА!$K$371:$AR$371,0))</f>
        <v>Трудовое обучение</v>
      </c>
      <c r="Q484" s="29" t="e">
        <f>INDEX(РАСКЛАДУШКА!$J$412:$AO$446,M484,MATCH(N$451,РАСКЛАДУШКА!$J$411:$AO$411,0))</f>
        <v>#N/A</v>
      </c>
    </row>
    <row r="485" spans="1:17" x14ac:dyDescent="0.25">
      <c r="A485" s="126">
        <v>26</v>
      </c>
      <c r="B485" s="37">
        <v>5</v>
      </c>
      <c r="C485" s="37" t="str">
        <f>INDEX(РАСКЛАДУШКА!$K$331:$AR$365,A485,MATCH(B$451,РАСКЛАДУШКА!$K$330:$AR$330,0))</f>
        <v>5Б</v>
      </c>
      <c r="D485" s="27" t="str">
        <f>INDEX(РАСКЛАДУШКА!$K$372:$AR$406,A485,MATCH(B$451,РАСКЛАДУШКА!$K$371:$AR$371,0))</f>
        <v>Час здоровья и спорта</v>
      </c>
      <c r="E485" s="29" t="e">
        <f>INDEX(РАСКЛАДУШКА!$J$412:$AO$446,A485,MATCH(B$451,РАСКЛАДУШКА!$J$411:$AO$411,0))</f>
        <v>#N/A</v>
      </c>
      <c r="G485" s="126">
        <v>26</v>
      </c>
      <c r="H485" s="37">
        <v>5</v>
      </c>
      <c r="I485" s="37" t="str">
        <f>INDEX(РАСКЛАДУШКА!$K$331:$AR$365,G485,MATCH(H$451,РАСКЛАДУШКА!$K$330:$AR$330,0))</f>
        <v>6В</v>
      </c>
      <c r="J485" s="27" t="str">
        <f>INDEX(РАСКЛАДУШКА!$K$372:$AR$406,G485,MATCH(H$451,РАСКЛАДУШКА!$K$371:$AR$371,0))</f>
        <v>Трудовое обучение</v>
      </c>
      <c r="K485" s="29" t="e">
        <f>INDEX(РАСКЛАДУШКА!$J$412:$AO$446,G485,MATCH(H$451,РАСКЛАДУШКА!$J$411:$AO$411,0))</f>
        <v>#N/A</v>
      </c>
      <c r="M485" s="126">
        <v>26</v>
      </c>
      <c r="N485" s="37">
        <v>5</v>
      </c>
      <c r="O485" s="37" t="str">
        <f>INDEX(РАСКЛАДУШКА!$K$331:$AR$365,M485,MATCH(N$451,РАСКЛАДУШКА!$K$330:$AR$330,0))</f>
        <v>6В</v>
      </c>
      <c r="P485" s="27" t="str">
        <f>INDEX(РАСКЛАДУШКА!$K$372:$AR$406,M485,MATCH(N$451,РАСКЛАДУШКА!$K$371:$AR$371,0))</f>
        <v>Трудовое обучение</v>
      </c>
      <c r="Q485" s="29" t="e">
        <f>INDEX(РАСКЛАДУШКА!$J$412:$AO$446,M485,MATCH(N$451,РАСКЛАДУШКА!$J$411:$AO$411,0))</f>
        <v>#N/A</v>
      </c>
    </row>
    <row r="486" spans="1:17" x14ac:dyDescent="0.25">
      <c r="A486" s="126">
        <v>27</v>
      </c>
      <c r="B486" s="37">
        <v>6</v>
      </c>
      <c r="C486" s="37" t="str">
        <f>INDEX(РАСКЛАДУШКА!$K$331:$AR$365,A486,MATCH(B$451,РАСКЛАДУШКА!$K$330:$AR$330,0))</f>
        <v/>
      </c>
      <c r="D486" s="27" t="str">
        <f>INDEX(РАСКЛАДУШКА!$K$372:$AR$406,A486,MATCH(B$451,РАСКЛАДУШКА!$K$371:$AR$371,0))</f>
        <v/>
      </c>
      <c r="E486" s="29" t="e">
        <f>INDEX(РАСКЛАДУШКА!$J$412:$AO$446,A486,MATCH(B$451,РАСКЛАДУШКА!$J$411:$AO$411,0))</f>
        <v>#N/A</v>
      </c>
      <c r="G486" s="126">
        <v>27</v>
      </c>
      <c r="H486" s="37">
        <v>6</v>
      </c>
      <c r="I486" s="37" t="str">
        <f>INDEX(РАСКЛАДУШКА!$K$331:$AR$365,G486,MATCH(H$451,РАСКЛАДУШКА!$K$330:$AR$330,0))</f>
        <v>6В</v>
      </c>
      <c r="J486" s="27" t="str">
        <f>INDEX(РАСКЛАДУШКА!$K$372:$AR$406,G486,MATCH(H$451,РАСКЛАДУШКА!$K$371:$AR$371,0))</f>
        <v>Трудовое обучение</v>
      </c>
      <c r="K486" s="29" t="e">
        <f>INDEX(РАСКЛАДУШКА!$J$412:$AO$446,G486,MATCH(H$451,РАСКЛАДУШКА!$J$411:$AO$411,0))</f>
        <v>#N/A</v>
      </c>
      <c r="M486" s="126">
        <v>27</v>
      </c>
      <c r="N486" s="37">
        <v>6</v>
      </c>
      <c r="O486" s="37" t="str">
        <f>INDEX(РАСКЛАДУШКА!$K$331:$AR$365,M486,MATCH(N$451,РАСКЛАДУШКА!$K$330:$AR$330,0))</f>
        <v/>
      </c>
      <c r="P486" s="27" t="str">
        <f>INDEX(РАСКЛАДУШКА!$K$372:$AR$406,M486,MATCH(N$451,РАСКЛАДУШКА!$K$371:$AR$371,0))</f>
        <v/>
      </c>
      <c r="Q486" s="29" t="e">
        <f>INDEX(РАСКЛАДУШКА!$J$412:$AO$446,M486,MATCH(N$451,РАСКЛАДУШКА!$J$411:$AO$411,0))</f>
        <v>#N/A</v>
      </c>
    </row>
    <row r="487" spans="1:17" x14ac:dyDescent="0.25">
      <c r="A487" s="126">
        <v>28</v>
      </c>
      <c r="B487" s="37">
        <v>7</v>
      </c>
      <c r="C487" s="37" t="str">
        <f>INDEX(РАСКЛАДУШКА!$K$331:$AR$365,A487,MATCH(B$451,РАСКЛАДУШКА!$K$330:$AR$330,0))</f>
        <v/>
      </c>
      <c r="D487" s="27" t="str">
        <f>INDEX(РАСКЛАДУШКА!$K$372:$AR$406,A487,MATCH(B$451,РАСКЛАДУШКА!$K$371:$AR$371,0))</f>
        <v/>
      </c>
      <c r="E487" s="29" t="e">
        <f>INDEX(РАСКЛАДУШКА!$J$412:$AO$446,A487,MATCH(B$451,РАСКЛАДУШКА!$J$411:$AO$411,0))</f>
        <v>#N/A</v>
      </c>
      <c r="G487" s="126">
        <v>28</v>
      </c>
      <c r="H487" s="37">
        <v>7</v>
      </c>
      <c r="I487" s="37" t="str">
        <f>INDEX(РАСКЛАДУШКА!$K$331:$AR$365,G487,MATCH(H$451,РАСКЛАДУШКА!$K$330:$AR$330,0))</f>
        <v/>
      </c>
      <c r="J487" s="27" t="str">
        <f>INDEX(РАСКЛАДУШКА!$K$372:$AR$406,G487,MATCH(H$451,РАСКЛАДУШКА!$K$371:$AR$371,0))</f>
        <v/>
      </c>
      <c r="K487" s="29" t="e">
        <f>INDEX(РАСКЛАДУШКА!$J$412:$AO$446,G487,MATCH(H$451,РАСКЛАДУШКА!$J$411:$AO$411,0))</f>
        <v>#N/A</v>
      </c>
      <c r="M487" s="126">
        <v>28</v>
      </c>
      <c r="N487" s="37">
        <v>7</v>
      </c>
      <c r="O487" s="37" t="str">
        <f>INDEX(РАСКЛАДУШКА!$K$331:$AR$365,M487,MATCH(N$451,РАСКЛАДУШКА!$K$330:$AR$330,0))</f>
        <v/>
      </c>
      <c r="P487" s="27" t="str">
        <f>INDEX(РАСКЛАДУШКА!$K$372:$AR$406,M487,MATCH(N$451,РАСКЛАДУШКА!$K$371:$AR$371,0))</f>
        <v/>
      </c>
      <c r="Q487" s="29" t="e">
        <f>INDEX(РАСКЛАДУШКА!$J$412:$AO$446,M487,MATCH(N$451,РАСКЛАДУШКА!$J$411:$AO$411,0))</f>
        <v>#N/A</v>
      </c>
    </row>
    <row r="488" spans="1:17" x14ac:dyDescent="0.25">
      <c r="A488" s="128"/>
      <c r="B488" s="2"/>
      <c r="C488" s="2"/>
      <c r="D488" s="2"/>
      <c r="E488" s="2"/>
      <c r="G488" s="128"/>
      <c r="H488" s="2" t="s">
        <v>8</v>
      </c>
      <c r="I488" s="2"/>
      <c r="J488" s="2"/>
      <c r="K488" s="2"/>
      <c r="M488" s="128"/>
      <c r="N488" s="2" t="s">
        <v>8</v>
      </c>
      <c r="O488" s="2"/>
      <c r="P488" s="2"/>
      <c r="Q488" s="2"/>
    </row>
    <row r="489" spans="1:17" x14ac:dyDescent="0.25">
      <c r="A489" s="126">
        <v>29</v>
      </c>
      <c r="B489" s="37">
        <v>1</v>
      </c>
      <c r="C489" s="37" t="str">
        <f>INDEX(РАСКЛАДУШКА!$K$331:$AR$365,A489,MATCH(B$451,РАСКЛАДУШКА!$K$330:$AR$330,0))</f>
        <v/>
      </c>
      <c r="D489" s="27" t="str">
        <f>INDEX(РАСКЛАДУШКА!$K$372:$AR$406,A489,MATCH(B$451,РАСКЛАДУШКА!$K$371:$AR$371,0))</f>
        <v/>
      </c>
      <c r="E489" s="29" t="e">
        <f>INDEX(РАСКЛАДУШКА!$J$412:$AO$446,A489,MATCH(B$451,РАСКЛАДУШКА!$J$411:$AO$411,0))</f>
        <v>#N/A</v>
      </c>
      <c r="G489" s="126">
        <v>29</v>
      </c>
      <c r="H489" s="37">
        <v>1</v>
      </c>
      <c r="I489" s="37" t="str">
        <f>INDEX(РАСКЛАДУШКА!$K$331:$AR$365,G489,MATCH(H$451,РАСКЛАДУШКА!$K$330:$AR$330,0))</f>
        <v>6Б</v>
      </c>
      <c r="J489" s="27" t="str">
        <f>INDEX(РАСКЛАДУШКА!$K$372:$AR$406,G489,MATCH(H$451,РАСКЛАДУШКА!$K$371:$AR$371,0))</f>
        <v>Трудовое обучение</v>
      </c>
      <c r="K489" s="29" t="e">
        <f>INDEX(РАСКЛАДУШКА!$J$412:$AO$446,G489,MATCH(H$451,РАСКЛАДУШКА!$J$411:$AO$411,0))</f>
        <v>#N/A</v>
      </c>
      <c r="M489" s="126">
        <v>29</v>
      </c>
      <c r="N489" s="37">
        <v>1</v>
      </c>
      <c r="O489" s="37" t="str">
        <f>INDEX(РАСКЛАДУШКА!$K$331:$AR$365,M489,MATCH(N$451,РАСКЛАДУШКА!$K$330:$AR$330,0))</f>
        <v>6Б</v>
      </c>
      <c r="P489" s="27" t="str">
        <f>INDEX(РАСКЛАДУШКА!$K$372:$AR$406,M489,MATCH(N$451,РАСКЛАДУШКА!$K$371:$AR$371,0))</f>
        <v>Трудовое обучение</v>
      </c>
      <c r="Q489" s="29" t="e">
        <f>INDEX(РАСКЛАДУШКА!$J$412:$AO$446,M489,MATCH(N$451,РАСКЛАДУШКА!$J$411:$AO$411,0))</f>
        <v>#N/A</v>
      </c>
    </row>
    <row r="490" spans="1:17" x14ac:dyDescent="0.25">
      <c r="A490" s="126">
        <v>30</v>
      </c>
      <c r="B490" s="37">
        <v>2</v>
      </c>
      <c r="C490" s="37" t="str">
        <f>INDEX(РАСКЛАДУШКА!$K$331:$AR$365,A490,MATCH(B$451,РАСКЛАДУШКА!$K$330:$AR$330,0))</f>
        <v>5Б</v>
      </c>
      <c r="D490" s="27" t="str">
        <f>INDEX(РАСКЛАДУШКА!$K$372:$AR$406,A490,MATCH(B$451,РАСКЛАДУШКА!$K$371:$AR$371,0))</f>
        <v>Физическая культура</v>
      </c>
      <c r="E490" s="29" t="e">
        <f>INDEX(РАСКЛАДУШКА!$J$412:$AO$446,A490,MATCH(B$451,РАСКЛАДУШКА!$J$411:$AO$411,0))</f>
        <v>#N/A</v>
      </c>
      <c r="G490" s="126">
        <v>30</v>
      </c>
      <c r="H490" s="37">
        <v>2</v>
      </c>
      <c r="I490" s="37" t="str">
        <f>INDEX(РАСКЛАДУШКА!$K$331:$AR$365,G490,MATCH(H$451,РАСКЛАДУШКА!$K$330:$AR$330,0))</f>
        <v>6Б</v>
      </c>
      <c r="J490" s="27" t="str">
        <f>INDEX(РАСКЛАДУШКА!$K$372:$AR$406,G490,MATCH(H$451,РАСКЛАДУШКА!$K$371:$AR$371,0))</f>
        <v>Трудовое обучение</v>
      </c>
      <c r="K490" s="29" t="e">
        <f>INDEX(РАСКЛАДУШКА!$J$412:$AO$446,G490,MATCH(H$451,РАСКЛАДУШКА!$J$411:$AO$411,0))</f>
        <v>#N/A</v>
      </c>
      <c r="M490" s="126">
        <v>30</v>
      </c>
      <c r="N490" s="37">
        <v>2</v>
      </c>
      <c r="O490" s="37" t="str">
        <f>INDEX(РАСКЛАДУШКА!$K$331:$AR$365,M490,MATCH(N$451,РАСКЛАДУШКА!$K$330:$AR$330,0))</f>
        <v>6Б</v>
      </c>
      <c r="P490" s="27" t="str">
        <f>INDEX(РАСКЛАДУШКА!$K$372:$AR$406,M490,MATCH(N$451,РАСКЛАДУШКА!$K$371:$AR$371,0))</f>
        <v>Трудовое обучение</v>
      </c>
      <c r="Q490" s="29" t="e">
        <f>INDEX(РАСКЛАДУШКА!$J$412:$AO$446,M490,MATCH(N$451,РАСКЛАДУШКА!$J$411:$AO$411,0))</f>
        <v>#N/A</v>
      </c>
    </row>
    <row r="491" spans="1:17" x14ac:dyDescent="0.25">
      <c r="A491" s="126">
        <v>31</v>
      </c>
      <c r="B491" s="37">
        <v>3</v>
      </c>
      <c r="C491" s="37" t="str">
        <f>INDEX(РАСКЛАДУШКА!$K$331:$AR$365,A491,MATCH(B$451,РАСКЛАДУШКА!$K$330:$AR$330,0))</f>
        <v/>
      </c>
      <c r="D491" s="27" t="str">
        <f>INDEX(РАСКЛАДУШКА!$K$372:$AR$406,A491,MATCH(B$451,РАСКЛАДУШКА!$K$371:$AR$371,0))</f>
        <v/>
      </c>
      <c r="E491" s="29" t="e">
        <f>INDEX(РАСКЛАДУШКА!$J$412:$AO$446,A491,MATCH(B$451,РАСКЛАДУШКА!$J$411:$AO$411,0))</f>
        <v>#N/A</v>
      </c>
      <c r="G491" s="126">
        <v>31</v>
      </c>
      <c r="H491" s="37">
        <v>3</v>
      </c>
      <c r="I491" s="37" t="str">
        <f>INDEX(РАСКЛАДУШКА!$K$331:$AR$365,G491,MATCH(H$451,РАСКЛАДУШКА!$K$330:$AR$330,0))</f>
        <v>7Б</v>
      </c>
      <c r="J491" s="27" t="str">
        <f>INDEX(РАСКЛАДУШКА!$K$372:$AR$406,G491,MATCH(H$451,РАСКЛАДУШКА!$K$371:$AR$371,0))</f>
        <v>Трудовое обучение</v>
      </c>
      <c r="K491" s="29" t="e">
        <f>INDEX(РАСКЛАДУШКА!$J$412:$AO$446,G491,MATCH(H$451,РАСКЛАДУШКА!$J$411:$AO$411,0))</f>
        <v>#N/A</v>
      </c>
      <c r="M491" s="126">
        <v>31</v>
      </c>
      <c r="N491" s="37">
        <v>3</v>
      </c>
      <c r="O491" s="37" t="str">
        <f>INDEX(РАСКЛАДУШКА!$K$331:$AR$365,M491,MATCH(N$451,РАСКЛАДУШКА!$K$330:$AR$330,0))</f>
        <v>7Б</v>
      </c>
      <c r="P491" s="27" t="str">
        <f>INDEX(РАСКЛАДУШКА!$K$372:$AR$406,M491,MATCH(N$451,РАСКЛАДУШКА!$K$371:$AR$371,0))</f>
        <v>Трудовое обучение</v>
      </c>
      <c r="Q491" s="29" t="e">
        <f>INDEX(РАСКЛАДУШКА!$J$412:$AO$446,M491,MATCH(N$451,РАСКЛАДУШКА!$J$411:$AO$411,0))</f>
        <v>#N/A</v>
      </c>
    </row>
    <row r="492" spans="1:17" x14ac:dyDescent="0.25">
      <c r="A492" s="126">
        <v>32</v>
      </c>
      <c r="B492" s="37">
        <v>4</v>
      </c>
      <c r="C492" s="37" t="str">
        <f>INDEX(РАСКЛАДУШКА!$K$331:$AR$365,A492,MATCH(B$451,РАСКЛАДУШКА!$K$330:$AR$330,0))</f>
        <v>5В</v>
      </c>
      <c r="D492" s="27" t="str">
        <f>INDEX(РАСКЛАДУШКА!$K$372:$AR$406,A492,MATCH(B$451,РАСКЛАДУШКА!$K$371:$AR$371,0))</f>
        <v>Физическая культура</v>
      </c>
      <c r="E492" s="29" t="e">
        <f>INDEX(РАСКЛАДУШКА!$J$412:$AO$446,A492,MATCH(B$451,РАСКЛАДУШКА!$J$411:$AO$411,0))</f>
        <v>#N/A</v>
      </c>
      <c r="G492" s="126">
        <v>32</v>
      </c>
      <c r="H492" s="37">
        <v>4</v>
      </c>
      <c r="I492" s="37" t="str">
        <f>INDEX(РАСКЛАДУШКА!$K$331:$AR$365,G492,MATCH(H$451,РАСКЛАДУШКА!$K$330:$AR$330,0))</f>
        <v>7Б</v>
      </c>
      <c r="J492" s="27" t="str">
        <f>INDEX(РАСКЛАДУШКА!$K$372:$AR$406,G492,MATCH(H$451,РАСКЛАДУШКА!$K$371:$AR$371,0))</f>
        <v>Трудовое обучение</v>
      </c>
      <c r="K492" s="29" t="e">
        <f>INDEX(РАСКЛАДУШКА!$J$412:$AO$446,G492,MATCH(H$451,РАСКЛАДУШКА!$J$411:$AO$411,0))</f>
        <v>#N/A</v>
      </c>
      <c r="M492" s="126">
        <v>32</v>
      </c>
      <c r="N492" s="37">
        <v>4</v>
      </c>
      <c r="O492" s="37" t="str">
        <f>INDEX(РАСКЛАДУШКА!$K$331:$AR$365,M492,MATCH(N$451,РАСКЛАДУШКА!$K$330:$AR$330,0))</f>
        <v>7Б</v>
      </c>
      <c r="P492" s="27" t="str">
        <f>INDEX(РАСКЛАДУШКА!$K$372:$AR$406,M492,MATCH(N$451,РАСКЛАДУШКА!$K$371:$AR$371,0))</f>
        <v>Трудовое обучение</v>
      </c>
      <c r="Q492" s="29" t="e">
        <f>INDEX(РАСКЛАДУШКА!$J$412:$AO$446,M492,MATCH(N$451,РАСКЛАДУШКА!$J$411:$AO$411,0))</f>
        <v>#N/A</v>
      </c>
    </row>
    <row r="493" spans="1:17" x14ac:dyDescent="0.25">
      <c r="A493" s="126">
        <v>33</v>
      </c>
      <c r="B493" s="37">
        <v>5</v>
      </c>
      <c r="C493" s="37" t="str">
        <f>INDEX(РАСКЛАДУШКА!$K$331:$AR$365,A493,MATCH(B$451,РАСКЛАДУШКА!$K$330:$AR$330,0))</f>
        <v/>
      </c>
      <c r="D493" s="27" t="str">
        <f>INDEX(РАСКЛАДУШКА!$K$372:$AR$406,A493,MATCH(B$451,РАСКЛАДУШКА!$K$371:$AR$371,0))</f>
        <v/>
      </c>
      <c r="E493" s="29" t="e">
        <f>INDEX(РАСКЛАДУШКА!$J$412:$AO$446,A493,MATCH(B$451,РАСКЛАДУШКА!$J$411:$AO$411,0))</f>
        <v>#N/A</v>
      </c>
      <c r="G493" s="126">
        <v>33</v>
      </c>
      <c r="H493" s="37">
        <v>5</v>
      </c>
      <c r="I493" s="37" t="str">
        <f>INDEX(РАСКЛАДУШКА!$K$331:$AR$365,G493,MATCH(H$451,РАСКЛАДУШКА!$K$330:$AR$330,0))</f>
        <v/>
      </c>
      <c r="J493" s="27" t="str">
        <f>INDEX(РАСКЛАДУШКА!$K$372:$AR$406,G493,MATCH(H$451,РАСКЛАДУШКА!$K$371:$AR$371,0))</f>
        <v/>
      </c>
      <c r="K493" s="29" t="e">
        <f>INDEX(РАСКЛАДУШКА!$J$412:$AO$446,G493,MATCH(H$451,РАСКЛАДУШКА!$J$411:$AO$411,0))</f>
        <v>#N/A</v>
      </c>
      <c r="M493" s="126">
        <v>33</v>
      </c>
      <c r="N493" s="37">
        <v>5</v>
      </c>
      <c r="O493" s="37" t="str">
        <f>INDEX(РАСКЛАДУШКА!$K$331:$AR$365,M493,MATCH(N$451,РАСКЛАДУШКА!$K$330:$AR$330,0))</f>
        <v>8В</v>
      </c>
      <c r="P493" s="27" t="str">
        <f>INDEX(РАСКЛАДУШКА!$K$372:$AR$406,M493,MATCH(N$451,РАСКЛАДУШКА!$K$371:$AR$371,0))</f>
        <v>Трудовое обучение</v>
      </c>
      <c r="Q493" s="29" t="e">
        <f>INDEX(РАСКЛАДУШКА!$J$412:$AO$446,M493,MATCH(N$451,РАСКЛАДУШКА!$J$411:$AO$411,0))</f>
        <v>#N/A</v>
      </c>
    </row>
    <row r="494" spans="1:17" x14ac:dyDescent="0.25">
      <c r="A494" s="126">
        <v>34</v>
      </c>
      <c r="B494" s="37">
        <v>6</v>
      </c>
      <c r="C494" s="37" t="str">
        <f>INDEX(РАСКЛАДУШКА!$K$331:$AR$365,A494,MATCH(B$451,РАСКЛАДУШКА!$K$330:$AR$330,0))</f>
        <v/>
      </c>
      <c r="D494" s="27" t="str">
        <f>INDEX(РАСКЛАДУШКА!$K$372:$AR$406,A494,MATCH(B$451,РАСКЛАДУШКА!$K$371:$AR$371,0))</f>
        <v/>
      </c>
      <c r="E494" s="29" t="e">
        <f>INDEX(РАСКЛАДУШКА!$J$412:$AO$446,A494,MATCH(B$451,РАСКЛАДУШКА!$J$411:$AO$411,0))</f>
        <v>#N/A</v>
      </c>
      <c r="G494" s="126">
        <v>34</v>
      </c>
      <c r="H494" s="37">
        <v>6</v>
      </c>
      <c r="I494" s="37" t="str">
        <f>INDEX(РАСКЛАДУШКА!$K$331:$AR$365,G494,MATCH(H$451,РАСКЛАДУШКА!$K$330:$AR$330,0))</f>
        <v>8В</v>
      </c>
      <c r="J494" s="27" t="str">
        <f>INDEX(РАСКЛАДУШКА!$K$372:$AR$406,G494,MATCH(H$451,РАСКЛАДУШКА!$K$371:$AR$371,0))</f>
        <v>Трудовое обучение</v>
      </c>
      <c r="K494" s="29" t="e">
        <f>INDEX(РАСКЛАДУШКА!$J$412:$AO$446,G494,MATCH(H$451,РАСКЛАДУШКА!$J$411:$AO$411,0))</f>
        <v>#N/A</v>
      </c>
      <c r="M494" s="126">
        <v>34</v>
      </c>
      <c r="N494" s="37">
        <v>6</v>
      </c>
      <c r="O494" s="37" t="str">
        <f>INDEX(РАСКЛАДУШКА!$K$331:$AR$365,M494,MATCH(N$451,РАСКЛАДУШКА!$K$330:$AR$330,0))</f>
        <v/>
      </c>
      <c r="P494" s="27" t="str">
        <f>INDEX(РАСКЛАДУШКА!$K$372:$AR$406,M494,MATCH(N$451,РАСКЛАДУШКА!$K$371:$AR$371,0))</f>
        <v/>
      </c>
      <c r="Q494" s="29" t="e">
        <f>INDEX(РАСКЛАДУШКА!$J$412:$AO$446,M494,MATCH(N$451,РАСКЛАДУШКА!$J$411:$AO$411,0))</f>
        <v>#N/A</v>
      </c>
    </row>
    <row r="495" spans="1:17" x14ac:dyDescent="0.25">
      <c r="A495" s="126">
        <v>35</v>
      </c>
      <c r="B495" s="37">
        <v>7</v>
      </c>
      <c r="C495" s="37" t="str">
        <f>INDEX(РАСКЛАДУШКА!$K$331:$AR$365,A495,MATCH(B$451,РАСКЛАДУШКА!$K$330:$AR$330,0))</f>
        <v/>
      </c>
      <c r="D495" s="27" t="str">
        <f>INDEX(РАСКЛАДУШКА!$K$372:$AR$406,A495,MATCH(B$451,РАСКЛАДУШКА!$K$371:$AR$371,0))</f>
        <v/>
      </c>
      <c r="E495" s="29" t="e">
        <f>INDEX(РАСКЛАДУШКА!$J$412:$AO$446,A495,MATCH(B$451,РАСКЛАДУШКА!$J$411:$AO$411,0))</f>
        <v>#N/A</v>
      </c>
      <c r="G495" s="126">
        <v>35</v>
      </c>
      <c r="H495" s="37">
        <v>7</v>
      </c>
      <c r="I495" s="37" t="str">
        <f>INDEX(РАСКЛАДУШКА!$K$331:$AR$365,G495,MATCH(H$451,РАСКЛАДУШКА!$K$330:$AR$330,0))</f>
        <v/>
      </c>
      <c r="J495" s="27" t="str">
        <f>INDEX(РАСКЛАДУШКА!$K$372:$AR$406,G495,MATCH(H$451,РАСКЛАДУШКА!$K$371:$AR$371,0))</f>
        <v/>
      </c>
      <c r="K495" s="29" t="e">
        <f>INDEX(РАСКЛАДУШКА!$J$412:$AO$446,G495,MATCH(H$451,РАСКЛАДУШКА!$J$411:$AO$411,0))</f>
        <v>#N/A</v>
      </c>
      <c r="M495" s="126">
        <v>35</v>
      </c>
      <c r="N495" s="37">
        <v>7</v>
      </c>
      <c r="O495" s="37" t="str">
        <f>INDEX(РАСКЛАДУШКА!$K$331:$AR$365,M495,MATCH(N$451,РАСКЛАДУШКА!$K$330:$AR$330,0))</f>
        <v/>
      </c>
      <c r="P495" s="27" t="str">
        <f>INDEX(РАСКЛАДУШКА!$K$372:$AR$406,M495,MATCH(N$451,РАСКЛАДУШКА!$K$371:$AR$371,0))</f>
        <v/>
      </c>
      <c r="Q495" s="29" t="e">
        <f>INDEX(РАСКЛАДУШКА!$J$412:$AO$446,M495,MATCH(N$451,РАСКЛАДУШКА!$J$411:$AO$411,0))</f>
        <v>#N/A</v>
      </c>
    </row>
    <row r="496" spans="1:17" x14ac:dyDescent="0.25">
      <c r="A496" s="232">
        <f>A451+3</f>
        <v>34</v>
      </c>
      <c r="B496" s="128" t="str">
        <f>INDEX(РАСКЛАДУШКА!$C$120:$C$153,A496)</f>
        <v>Гор</v>
      </c>
      <c r="C496" s="127" t="str">
        <f>INDEX(РАСКЛАДУШКА!$B$120:$B$153,A496)</f>
        <v>Горбач Н.Л.</v>
      </c>
      <c r="D496" s="128"/>
      <c r="E496" s="128"/>
      <c r="G496" s="232">
        <f>G451+3</f>
        <v>35</v>
      </c>
      <c r="H496" s="128" t="e">
        <f>INDEX(РАСКЛАДУШКА!$C$120:$C$153,G496)</f>
        <v>#REF!</v>
      </c>
      <c r="I496" s="127" t="e">
        <f>INDEX(РАСКЛАДУШКА!$B$120:$B$153,G496)</f>
        <v>#REF!</v>
      </c>
      <c r="J496" s="128"/>
      <c r="K496" s="128"/>
      <c r="M496" s="232">
        <f>M451+3</f>
        <v>36</v>
      </c>
      <c r="N496" s="128" t="e">
        <f>INDEX(РАСКЛАДУШКА!$C$120:$C$153,M496)</f>
        <v>#REF!</v>
      </c>
      <c r="O496" s="127" t="e">
        <f>INDEX(РАСКЛАДУШКА!$B$120:$B$153,M496)</f>
        <v>#REF!</v>
      </c>
      <c r="P496" s="128"/>
      <c r="Q496" s="128"/>
    </row>
    <row r="497" spans="1:17" x14ac:dyDescent="0.25">
      <c r="A497" s="128"/>
      <c r="B497" s="129" t="str">
        <f>INDEX(РАСКЛАДУШКА!$B$120:$B$153,A496)</f>
        <v>Горбач Н.Л.</v>
      </c>
      <c r="C497"/>
      <c r="E497"/>
      <c r="G497" s="128"/>
      <c r="H497" s="129" t="e">
        <f>INDEX(РАСКЛАДУШКА!$B$120:$B$153,G496)</f>
        <v>#REF!</v>
      </c>
      <c r="I497"/>
      <c r="K497"/>
      <c r="M497" s="128"/>
      <c r="N497" s="129" t="e">
        <f>INDEX(РАСКЛАДУШКА!$B$120:$B$153,M496)</f>
        <v>#REF!</v>
      </c>
      <c r="O497"/>
      <c r="Q497"/>
    </row>
    <row r="498" spans="1:17" x14ac:dyDescent="0.25">
      <c r="A498" s="128"/>
      <c r="B498" s="130" t="str">
        <f>"(часы сетки: "&amp;INDEX(РАСКЛАДУШКА!$AE$120:$AE$153,A496)&amp;")"</f>
        <v>(часы сетки: 6)</v>
      </c>
      <c r="C498"/>
      <c r="E498"/>
      <c r="G498" s="128"/>
      <c r="H498" s="130" t="e">
        <f>"(часы сетки: "&amp;INDEX(РАСКЛАДУШКА!$AE$120:$AE$153,G496)&amp;")"</f>
        <v>#REF!</v>
      </c>
      <c r="I498"/>
      <c r="K498"/>
      <c r="M498" s="128"/>
      <c r="N498" s="130" t="e">
        <f>"(часы сетки: "&amp;INDEX(РАСКЛАДУШКА!$AE$120:$AE$153,M496)&amp;")"</f>
        <v>#REF!</v>
      </c>
      <c r="O498"/>
      <c r="Q498"/>
    </row>
    <row r="499" spans="1:17" x14ac:dyDescent="0.25">
      <c r="A499" s="128"/>
      <c r="B499" s="131" t="str">
        <f>IF(INDEX(РАСКЛАДУШКА!$E$120:$E$153,A496)="","","Классный руководитель "&amp;INDEX(РАСКЛАДУШКА!$E$120:$E$153,A496)&amp;" класса")</f>
        <v/>
      </c>
      <c r="C499"/>
      <c r="E499"/>
      <c r="G499" s="128"/>
      <c r="H499" s="131" t="e">
        <f>IF(INDEX(РАСКЛАДУШКА!$E$120:$E$153,G496)="","","Классный руководитель "&amp;INDEX(РАСКЛАДУШКА!$E$120:$E$153,G496)&amp;" класса")</f>
        <v>#REF!</v>
      </c>
      <c r="I499"/>
      <c r="K499"/>
      <c r="M499" s="128"/>
      <c r="N499" s="131" t="e">
        <f>IF(INDEX(РАСКЛАДУШКА!$E$120:$E$153,M496)="","","Классный руководитель "&amp;INDEX(РАСКЛАДУШКА!$E$120:$E$153,M496)&amp;" класса")</f>
        <v>#REF!</v>
      </c>
      <c r="O499"/>
      <c r="Q499"/>
    </row>
    <row r="500" spans="1:17" x14ac:dyDescent="0.25">
      <c r="A500" s="126"/>
      <c r="B500" s="132" t="s">
        <v>1</v>
      </c>
      <c r="C500" s="132" t="s">
        <v>147</v>
      </c>
      <c r="D500" s="132" t="s">
        <v>72</v>
      </c>
      <c r="E500" s="132" t="s">
        <v>256</v>
      </c>
      <c r="G500" s="126"/>
      <c r="H500" s="132" t="s">
        <v>1</v>
      </c>
      <c r="I500" s="132" t="s">
        <v>147</v>
      </c>
      <c r="J500" s="132" t="s">
        <v>72</v>
      </c>
      <c r="K500" s="132" t="s">
        <v>256</v>
      </c>
      <c r="M500" s="126"/>
      <c r="N500" s="132" t="s">
        <v>1</v>
      </c>
      <c r="O500" s="132" t="s">
        <v>147</v>
      </c>
      <c r="P500" s="132" t="s">
        <v>72</v>
      </c>
      <c r="Q500" s="132" t="s">
        <v>256</v>
      </c>
    </row>
    <row r="501" spans="1:17" x14ac:dyDescent="0.25">
      <c r="B501" s="2" t="s">
        <v>4</v>
      </c>
      <c r="C501" s="2"/>
      <c r="D501" s="2"/>
      <c r="E501" s="2"/>
      <c r="H501" s="2" t="s">
        <v>4</v>
      </c>
      <c r="I501" s="2"/>
      <c r="J501" s="2"/>
      <c r="K501" s="2"/>
      <c r="N501" s="2" t="s">
        <v>4</v>
      </c>
      <c r="O501" s="2"/>
      <c r="P501" s="2"/>
      <c r="Q501" s="2"/>
    </row>
    <row r="502" spans="1:17" x14ac:dyDescent="0.25">
      <c r="A502" s="126">
        <v>1</v>
      </c>
      <c r="B502" s="37">
        <v>1</v>
      </c>
      <c r="C502" s="37" t="str">
        <f>INDEX(РАСКЛАДУШКА!$K$331:$AR$365,A502,MATCH(B$496,РАСКЛАДУШКА!$K$330:$AR$330,0))</f>
        <v>5А</v>
      </c>
      <c r="D502" s="27" t="str">
        <f>INDEX(РАСКЛАДУШКА!$K$372:$AR$406,A502,MATCH(B$496,РАСКЛАДУШКА!$K$371:$AR$371,0))</f>
        <v>ОБЖ</v>
      </c>
      <c r="E502" s="29" t="e">
        <f>INDEX(РАСКЛАДУШКА!$J$412:$AO$446,A502,MATCH(B$496,РАСКЛАДУШКА!$J$411:$AO$411,0))</f>
        <v>#N/A</v>
      </c>
      <c r="G502" s="126">
        <v>1</v>
      </c>
      <c r="H502" s="37">
        <v>1</v>
      </c>
      <c r="I502" s="37" t="e">
        <f>INDEX(РАСКЛАДУШКА!$K$331:$AR$365,G502,MATCH(H$496,РАСКЛАДУШКА!$K$330:$AR$330,0))</f>
        <v>#REF!</v>
      </c>
      <c r="J502" s="27" t="e">
        <f>INDEX(РАСКЛАДУШКА!$K$372:$AR$406,G502,MATCH(H$496,РАСКЛАДУШКА!$K$371:$AR$371,0))</f>
        <v>#REF!</v>
      </c>
      <c r="K502" s="29" t="e">
        <f>INDEX(РАСКЛАДУШКА!$J$412:$AO$446,G502,MATCH(H$496,РАСКЛАДУШКА!$J$411:$AO$411,0))</f>
        <v>#REF!</v>
      </c>
      <c r="M502" s="126">
        <v>1</v>
      </c>
      <c r="N502" s="37">
        <v>1</v>
      </c>
      <c r="O502" s="37" t="e">
        <f>INDEX(РАСКЛАДУШКА!$K$331:$AR$365,M502,MATCH(N$496,РАСКЛАДУШКА!$K$330:$AR$330,0))</f>
        <v>#REF!</v>
      </c>
      <c r="P502" s="27" t="e">
        <f>INDEX(РАСКЛАДУШКА!$K$372:$AR$406,M502,MATCH(N$496,РАСКЛАДУШКА!$K$371:$AR$371,0))</f>
        <v>#REF!</v>
      </c>
      <c r="Q502" s="29" t="e">
        <f>INDEX(РАСКЛАДУШКА!$J$412:$AO$446,M502,MATCH(N$496,РАСКЛАДУШКА!$J$411:$AO$411,0))</f>
        <v>#REF!</v>
      </c>
    </row>
    <row r="503" spans="1:17" x14ac:dyDescent="0.25">
      <c r="A503" s="126">
        <v>2</v>
      </c>
      <c r="B503" s="37">
        <v>2</v>
      </c>
      <c r="C503" s="37" t="str">
        <f>INDEX(РАСКЛАДУШКА!$K$331:$AR$365,A503,MATCH(B$496,РАСКЛАДУШКА!$K$330:$AR$330,0))</f>
        <v>5Б</v>
      </c>
      <c r="D503" s="27" t="str">
        <f>INDEX(РАСКЛАДУШКА!$K$372:$AR$406,A503,MATCH(B$496,РАСКЛАДУШКА!$K$371:$AR$371,0))</f>
        <v>ОБЖ</v>
      </c>
      <c r="E503" s="29" t="e">
        <f>INDEX(РАСКЛАДУШКА!$J$412:$AO$446,A503,MATCH(B$496,РАСКЛАДУШКА!$J$411:$AO$411,0))</f>
        <v>#N/A</v>
      </c>
      <c r="G503" s="126">
        <v>2</v>
      </c>
      <c r="H503" s="37">
        <v>2</v>
      </c>
      <c r="I503" s="37" t="e">
        <f>INDEX(РАСКЛАДУШКА!$K$331:$AR$365,G503,MATCH(H$496,РАСКЛАДУШКА!$K$330:$AR$330,0))</f>
        <v>#REF!</v>
      </c>
      <c r="J503" s="27" t="e">
        <f>INDEX(РАСКЛАДУШКА!$K$372:$AR$406,G503,MATCH(H$496,РАСКЛАДУШКА!$K$371:$AR$371,0))</f>
        <v>#REF!</v>
      </c>
      <c r="K503" s="29" t="e">
        <f>INDEX(РАСКЛАДУШКА!$J$412:$AO$446,G503,MATCH(H$496,РАСКЛАДУШКА!$J$411:$AO$411,0))</f>
        <v>#REF!</v>
      </c>
      <c r="M503" s="126">
        <v>2</v>
      </c>
      <c r="N503" s="37">
        <v>2</v>
      </c>
      <c r="O503" s="37" t="e">
        <f>INDEX(РАСКЛАДУШКА!$K$331:$AR$365,M503,MATCH(N$496,РАСКЛАДУШКА!$K$330:$AR$330,0))</f>
        <v>#REF!</v>
      </c>
      <c r="P503" s="27" t="e">
        <f>INDEX(РАСКЛАДУШКА!$K$372:$AR$406,M503,MATCH(N$496,РАСКЛАДУШКА!$K$371:$AR$371,0))</f>
        <v>#REF!</v>
      </c>
      <c r="Q503" s="29" t="e">
        <f>INDEX(РАСКЛАДУШКА!$J$412:$AO$446,M503,MATCH(N$496,РАСКЛАДУШКА!$J$411:$AO$411,0))</f>
        <v>#REF!</v>
      </c>
    </row>
    <row r="504" spans="1:17" x14ac:dyDescent="0.25">
      <c r="A504" s="126">
        <v>3</v>
      </c>
      <c r="B504" s="37">
        <v>3</v>
      </c>
      <c r="C504" s="37" t="str">
        <f>INDEX(РАСКЛАДУШКА!$K$331:$AR$365,A504,MATCH(B$496,РАСКЛАДУШКА!$K$330:$AR$330,0))</f>
        <v/>
      </c>
      <c r="D504" s="27" t="str">
        <f>INDEX(РАСКЛАДУШКА!$K$372:$AR$406,A504,MATCH(B$496,РАСКЛАДУШКА!$K$371:$AR$371,0))</f>
        <v/>
      </c>
      <c r="E504" s="29" t="e">
        <f>INDEX(РАСКЛАДУШКА!$J$412:$AO$446,A504,MATCH(B$496,РАСКЛАДУШКА!$J$411:$AO$411,0))</f>
        <v>#N/A</v>
      </c>
      <c r="G504" s="126">
        <v>3</v>
      </c>
      <c r="H504" s="37">
        <v>3</v>
      </c>
      <c r="I504" s="37" t="e">
        <f>INDEX(РАСКЛАДУШКА!$K$331:$AR$365,G504,MATCH(H$496,РАСКЛАДУШКА!$K$330:$AR$330,0))</f>
        <v>#REF!</v>
      </c>
      <c r="J504" s="27" t="e">
        <f>INDEX(РАСКЛАДУШКА!$K$372:$AR$406,G504,MATCH(H$496,РАСКЛАДУШКА!$K$371:$AR$371,0))</f>
        <v>#REF!</v>
      </c>
      <c r="K504" s="29" t="e">
        <f>INDEX(РАСКЛАДУШКА!$J$412:$AO$446,G504,MATCH(H$496,РАСКЛАДУШКА!$J$411:$AO$411,0))</f>
        <v>#REF!</v>
      </c>
      <c r="M504" s="126">
        <v>3</v>
      </c>
      <c r="N504" s="37">
        <v>3</v>
      </c>
      <c r="O504" s="37" t="e">
        <f>INDEX(РАСКЛАДУШКА!$K$331:$AR$365,M504,MATCH(N$496,РАСКЛАДУШКА!$K$330:$AR$330,0))</f>
        <v>#REF!</v>
      </c>
      <c r="P504" s="27" t="e">
        <f>INDEX(РАСКЛАДУШКА!$K$372:$AR$406,M504,MATCH(N$496,РАСКЛАДУШКА!$K$371:$AR$371,0))</f>
        <v>#REF!</v>
      </c>
      <c r="Q504" s="29" t="e">
        <f>INDEX(РАСКЛАДУШКА!$J$412:$AO$446,M504,MATCH(N$496,РАСКЛАДУШКА!$J$411:$AO$411,0))</f>
        <v>#REF!</v>
      </c>
    </row>
    <row r="505" spans="1:17" x14ac:dyDescent="0.25">
      <c r="A505" s="126">
        <v>4</v>
      </c>
      <c r="B505" s="37">
        <v>4</v>
      </c>
      <c r="C505" s="37" t="str">
        <f>INDEX(РАСКЛАДУШКА!$K$331:$AR$365,A505,MATCH(B$496,РАСКЛАДУШКА!$K$330:$AR$330,0))</f>
        <v/>
      </c>
      <c r="D505" s="27" t="str">
        <f>INDEX(РАСКЛАДУШКА!$K$372:$AR$406,A505,MATCH(B$496,РАСКЛАДУШКА!$K$371:$AR$371,0))</f>
        <v/>
      </c>
      <c r="E505" s="29" t="e">
        <f>INDEX(РАСКЛАДУШКА!$J$412:$AO$446,A505,MATCH(B$496,РАСКЛАДУШКА!$J$411:$AO$411,0))</f>
        <v>#N/A</v>
      </c>
      <c r="G505" s="126">
        <v>4</v>
      </c>
      <c r="H505" s="37">
        <v>4</v>
      </c>
      <c r="I505" s="37" t="e">
        <f>INDEX(РАСКЛАДУШКА!$K$331:$AR$365,G505,MATCH(H$496,РАСКЛАДУШКА!$K$330:$AR$330,0))</f>
        <v>#REF!</v>
      </c>
      <c r="J505" s="27" t="e">
        <f>INDEX(РАСКЛАДУШКА!$K$372:$AR$406,G505,MATCH(H$496,РАСКЛАДУШКА!$K$371:$AR$371,0))</f>
        <v>#REF!</v>
      </c>
      <c r="K505" s="29" t="e">
        <f>INDEX(РАСКЛАДУШКА!$J$412:$AO$446,G505,MATCH(H$496,РАСКЛАДУШКА!$J$411:$AO$411,0))</f>
        <v>#REF!</v>
      </c>
      <c r="M505" s="126">
        <v>4</v>
      </c>
      <c r="N505" s="37">
        <v>4</v>
      </c>
      <c r="O505" s="37" t="e">
        <f>INDEX(РАСКЛАДУШКА!$K$331:$AR$365,M505,MATCH(N$496,РАСКЛАДУШКА!$K$330:$AR$330,0))</f>
        <v>#REF!</v>
      </c>
      <c r="P505" s="27" t="e">
        <f>INDEX(РАСКЛАДУШКА!$K$372:$AR$406,M505,MATCH(N$496,РАСКЛАДУШКА!$K$371:$AR$371,0))</f>
        <v>#REF!</v>
      </c>
      <c r="Q505" s="29" t="e">
        <f>INDEX(РАСКЛАДУШКА!$J$412:$AO$446,M505,MATCH(N$496,РАСКЛАДУШКА!$J$411:$AO$411,0))</f>
        <v>#REF!</v>
      </c>
    </row>
    <row r="506" spans="1:17" x14ac:dyDescent="0.25">
      <c r="A506" s="126">
        <v>5</v>
      </c>
      <c r="B506" s="37">
        <v>5</v>
      </c>
      <c r="C506" s="37" t="str">
        <f>INDEX(РАСКЛАДУШКА!$K$331:$AR$365,A506,MATCH(B$496,РАСКЛАДУШКА!$K$330:$AR$330,0))</f>
        <v>5В</v>
      </c>
      <c r="D506" s="27" t="str">
        <f>INDEX(РАСКЛАДУШКА!$K$372:$AR$406,A506,MATCH(B$496,РАСКЛАДУШКА!$K$371:$AR$371,0))</f>
        <v>ОБЖ</v>
      </c>
      <c r="E506" s="29" t="e">
        <f>INDEX(РАСКЛАДУШКА!$J$412:$AO$446,A506,MATCH(B$496,РАСКЛАДУШКА!$J$411:$AO$411,0))</f>
        <v>#N/A</v>
      </c>
      <c r="G506" s="126">
        <v>5</v>
      </c>
      <c r="H506" s="37">
        <v>5</v>
      </c>
      <c r="I506" s="37" t="e">
        <f>INDEX(РАСКЛАДУШКА!$K$331:$AR$365,G506,MATCH(H$496,РАСКЛАДУШКА!$K$330:$AR$330,0))</f>
        <v>#REF!</v>
      </c>
      <c r="J506" s="27" t="e">
        <f>INDEX(РАСКЛАДУШКА!$K$372:$AR$406,G506,MATCH(H$496,РАСКЛАДУШКА!$K$371:$AR$371,0))</f>
        <v>#REF!</v>
      </c>
      <c r="K506" s="29" t="e">
        <f>INDEX(РАСКЛАДУШКА!$J$412:$AO$446,G506,MATCH(H$496,РАСКЛАДУШКА!$J$411:$AO$411,0))</f>
        <v>#REF!</v>
      </c>
      <c r="M506" s="126">
        <v>5</v>
      </c>
      <c r="N506" s="37">
        <v>5</v>
      </c>
      <c r="O506" s="37" t="e">
        <f>INDEX(РАСКЛАДУШКА!$K$331:$AR$365,M506,MATCH(N$496,РАСКЛАДУШКА!$K$330:$AR$330,0))</f>
        <v>#REF!</v>
      </c>
      <c r="P506" s="27" t="e">
        <f>INDEX(РАСКЛАДУШКА!$K$372:$AR$406,M506,MATCH(N$496,РАСКЛАДУШКА!$K$371:$AR$371,0))</f>
        <v>#REF!</v>
      </c>
      <c r="Q506" s="29" t="e">
        <f>INDEX(РАСКЛАДУШКА!$J$412:$AO$446,M506,MATCH(N$496,РАСКЛАДУШКА!$J$411:$AO$411,0))</f>
        <v>#REF!</v>
      </c>
    </row>
    <row r="507" spans="1:17" x14ac:dyDescent="0.25">
      <c r="A507" s="126">
        <v>6</v>
      </c>
      <c r="B507" s="37">
        <v>6</v>
      </c>
      <c r="C507" s="37" t="str">
        <f>INDEX(РАСКЛАДУШКА!$K$331:$AR$365,A507,MATCH(B$496,РАСКЛАДУШКА!$K$330:$AR$330,0))</f>
        <v/>
      </c>
      <c r="D507" s="27" t="str">
        <f>INDEX(РАСКЛАДУШКА!$K$372:$AR$406,A507,MATCH(B$496,РАСКЛАДУШКА!$K$371:$AR$371,0))</f>
        <v/>
      </c>
      <c r="E507" s="29" t="e">
        <f>INDEX(РАСКЛАДУШКА!$J$412:$AO$446,A507,MATCH(B$496,РАСКЛАДУШКА!$J$411:$AO$411,0))</f>
        <v>#N/A</v>
      </c>
      <c r="G507" s="126">
        <v>6</v>
      </c>
      <c r="H507" s="37">
        <v>6</v>
      </c>
      <c r="I507" s="37" t="e">
        <f>INDEX(РАСКЛАДУШКА!$K$331:$AR$365,G507,MATCH(H$496,РАСКЛАДУШКА!$K$330:$AR$330,0))</f>
        <v>#REF!</v>
      </c>
      <c r="J507" s="27" t="e">
        <f>INDEX(РАСКЛАДУШКА!$K$372:$AR$406,G507,MATCH(H$496,РАСКЛАДУШКА!$K$371:$AR$371,0))</f>
        <v>#REF!</v>
      </c>
      <c r="K507" s="29" t="e">
        <f>INDEX(РАСКЛАДУШКА!$J$412:$AO$446,G507,MATCH(H$496,РАСКЛАДУШКА!$J$411:$AO$411,0))</f>
        <v>#REF!</v>
      </c>
      <c r="M507" s="126">
        <v>6</v>
      </c>
      <c r="N507" s="37">
        <v>6</v>
      </c>
      <c r="O507" s="37" t="e">
        <f>INDEX(РАСКЛАДУШКА!$K$331:$AR$365,M507,MATCH(N$496,РАСКЛАДУШКА!$K$330:$AR$330,0))</f>
        <v>#REF!</v>
      </c>
      <c r="P507" s="27" t="e">
        <f>INDEX(РАСКЛАДУШКА!$K$372:$AR$406,M507,MATCH(N$496,РАСКЛАДУШКА!$K$371:$AR$371,0))</f>
        <v>#REF!</v>
      </c>
      <c r="Q507" s="29" t="e">
        <f>INDEX(РАСКЛАДУШКА!$J$412:$AO$446,M507,MATCH(N$496,РАСКЛАДУШКА!$J$411:$AO$411,0))</f>
        <v>#REF!</v>
      </c>
    </row>
    <row r="508" spans="1:17" x14ac:dyDescent="0.25">
      <c r="A508" s="126">
        <v>7</v>
      </c>
      <c r="B508" s="37">
        <v>7</v>
      </c>
      <c r="C508" s="37" t="str">
        <f>INDEX(РАСКЛАДУШКА!$K$331:$AR$365,A508,MATCH(B$496,РАСКЛАДУШКА!$K$330:$AR$330,0))</f>
        <v/>
      </c>
      <c r="D508" s="27" t="str">
        <f>INDEX(РАСКЛАДУШКА!$K$372:$AR$406,A508,MATCH(B$496,РАСКЛАДУШКА!$K$371:$AR$371,0))</f>
        <v/>
      </c>
      <c r="E508" s="29" t="e">
        <f>INDEX(РАСКЛАДУШКА!$J$412:$AO$446,A508,MATCH(B$496,РАСКЛАДУШКА!$J$411:$AO$411,0))</f>
        <v>#N/A</v>
      </c>
      <c r="G508" s="126">
        <v>7</v>
      </c>
      <c r="H508" s="37">
        <v>7</v>
      </c>
      <c r="I508" s="37" t="e">
        <f>INDEX(РАСКЛАДУШКА!$K$331:$AR$365,G508,MATCH(H$496,РАСКЛАДУШКА!$K$330:$AR$330,0))</f>
        <v>#REF!</v>
      </c>
      <c r="J508" s="27" t="e">
        <f>INDEX(РАСКЛАДУШКА!$K$372:$AR$406,G508,MATCH(H$496,РАСКЛАДУШКА!$K$371:$AR$371,0))</f>
        <v>#REF!</v>
      </c>
      <c r="K508" s="29" t="e">
        <f>INDEX(РАСКЛАДУШКА!$J$412:$AO$446,G508,MATCH(H$496,РАСКЛАДУШКА!$J$411:$AO$411,0))</f>
        <v>#REF!</v>
      </c>
      <c r="M508" s="126">
        <v>7</v>
      </c>
      <c r="N508" s="37">
        <v>7</v>
      </c>
      <c r="O508" s="37" t="e">
        <f>INDEX(РАСКЛАДУШКА!$K$331:$AR$365,M508,MATCH(N$496,РАСКЛАДУШКА!$K$330:$AR$330,0))</f>
        <v>#REF!</v>
      </c>
      <c r="P508" s="27" t="e">
        <f>INDEX(РАСКЛАДУШКА!$K$372:$AR$406,M508,MATCH(N$496,РАСКЛАДУШКА!$K$371:$AR$371,0))</f>
        <v>#REF!</v>
      </c>
      <c r="Q508" s="29" t="e">
        <f>INDEX(РАСКЛАДУШКА!$J$412:$AO$446,M508,MATCH(N$496,РАСКЛАДУШКА!$J$411:$AO$411,0))</f>
        <v>#REF!</v>
      </c>
    </row>
    <row r="509" spans="1:17" x14ac:dyDescent="0.25">
      <c r="A509" s="128"/>
      <c r="B509" s="2" t="s">
        <v>5</v>
      </c>
      <c r="C509" s="2"/>
      <c r="D509" s="2"/>
      <c r="E509" s="2"/>
      <c r="G509" s="128"/>
      <c r="H509" s="2" t="s">
        <v>5</v>
      </c>
      <c r="I509" s="2"/>
      <c r="J509" s="2"/>
      <c r="K509" s="2"/>
      <c r="M509" s="128"/>
      <c r="N509" s="2" t="s">
        <v>5</v>
      </c>
      <c r="O509" s="2"/>
      <c r="P509" s="2"/>
      <c r="Q509" s="2"/>
    </row>
    <row r="510" spans="1:17" x14ac:dyDescent="0.25">
      <c r="A510" s="126">
        <v>8</v>
      </c>
      <c r="B510" s="37">
        <v>1</v>
      </c>
      <c r="C510" s="37" t="str">
        <f>INDEX(РАСКЛАДУШКА!$K$331:$AR$365,A510,MATCH(B$496,РАСКЛАДУШКА!$K$330:$AR$330,0))</f>
        <v/>
      </c>
      <c r="D510" s="27" t="str">
        <f>INDEX(РАСКЛАДУШКА!$K$372:$AR$406,A510,MATCH(B$496,РАСКЛАДУШКА!$K$371:$AR$371,0))</f>
        <v/>
      </c>
      <c r="E510" s="29" t="e">
        <f>INDEX(РАСКЛАДУШКА!$J$412:$AO$446,A510,MATCH(B$496,РАСКЛАДУШКА!$J$411:$AO$411,0))</f>
        <v>#N/A</v>
      </c>
      <c r="G510" s="126">
        <v>8</v>
      </c>
      <c r="H510" s="37">
        <v>1</v>
      </c>
      <c r="I510" s="37" t="e">
        <f>INDEX(РАСКЛАДУШКА!$K$331:$AR$365,G510,MATCH(H$496,РАСКЛАДУШКА!$K$330:$AR$330,0))</f>
        <v>#REF!</v>
      </c>
      <c r="J510" s="27" t="e">
        <f>INDEX(РАСКЛАДУШКА!$K$372:$AR$406,G510,MATCH(H$496,РАСКЛАДУШКА!$K$371:$AR$371,0))</f>
        <v>#REF!</v>
      </c>
      <c r="K510" s="29" t="e">
        <f>INDEX(РАСКЛАДУШКА!$J$412:$AO$446,G510,MATCH(H$496,РАСКЛАДУШКА!$J$411:$AO$411,0))</f>
        <v>#REF!</v>
      </c>
      <c r="M510" s="126">
        <v>8</v>
      </c>
      <c r="N510" s="37">
        <v>1</v>
      </c>
      <c r="O510" s="37" t="e">
        <f>INDEX(РАСКЛАДУШКА!$K$331:$AR$365,M510,MATCH(N$496,РАСКЛАДУШКА!$K$330:$AR$330,0))</f>
        <v>#REF!</v>
      </c>
      <c r="P510" s="27" t="e">
        <f>INDEX(РАСКЛАДУШКА!$K$372:$AR$406,M510,MATCH(N$496,РАСКЛАДУШКА!$K$371:$AR$371,0))</f>
        <v>#REF!</v>
      </c>
      <c r="Q510" s="29" t="e">
        <f>INDEX(РАСКЛАДУШКА!$J$412:$AO$446,M510,MATCH(N$496,РАСКЛАДУШКА!$J$411:$AO$411,0))</f>
        <v>#REF!</v>
      </c>
    </row>
    <row r="511" spans="1:17" x14ac:dyDescent="0.25">
      <c r="A511" s="126">
        <v>9</v>
      </c>
      <c r="B511" s="37">
        <v>2</v>
      </c>
      <c r="C511" s="37" t="str">
        <f>INDEX(РАСКЛАДУШКА!$K$331:$AR$365,A511,MATCH(B$496,РАСКЛАДУШКА!$K$330:$AR$330,0))</f>
        <v/>
      </c>
      <c r="D511" s="27" t="str">
        <f>INDEX(РАСКЛАДУШКА!$K$372:$AR$406,A511,MATCH(B$496,РАСКЛАДУШКА!$K$371:$AR$371,0))</f>
        <v/>
      </c>
      <c r="E511" s="29" t="e">
        <f>INDEX(РАСКЛАДУШКА!$J$412:$AO$446,A511,MATCH(B$496,РАСКЛАДУШКА!$J$411:$AO$411,0))</f>
        <v>#N/A</v>
      </c>
      <c r="G511" s="126">
        <v>9</v>
      </c>
      <c r="H511" s="37">
        <v>2</v>
      </c>
      <c r="I511" s="37" t="e">
        <f>INDEX(РАСКЛАДУШКА!$K$331:$AR$365,G511,MATCH(H$496,РАСКЛАДУШКА!$K$330:$AR$330,0))</f>
        <v>#REF!</v>
      </c>
      <c r="J511" s="27" t="e">
        <f>INDEX(РАСКЛАДУШКА!$K$372:$AR$406,G511,MATCH(H$496,РАСКЛАДУШКА!$K$371:$AR$371,0))</f>
        <v>#REF!</v>
      </c>
      <c r="K511" s="29" t="e">
        <f>INDEX(РАСКЛАДУШКА!$J$412:$AO$446,G511,MATCH(H$496,РАСКЛАДУШКА!$J$411:$AO$411,0))</f>
        <v>#REF!</v>
      </c>
      <c r="M511" s="126">
        <v>9</v>
      </c>
      <c r="N511" s="37">
        <v>2</v>
      </c>
      <c r="O511" s="37" t="e">
        <f>INDEX(РАСКЛАДУШКА!$K$331:$AR$365,M511,MATCH(N$496,РАСКЛАДУШКА!$K$330:$AR$330,0))</f>
        <v>#REF!</v>
      </c>
      <c r="P511" s="27" t="e">
        <f>INDEX(РАСКЛАДУШКА!$K$372:$AR$406,M511,MATCH(N$496,РАСКЛАДУШКА!$K$371:$AR$371,0))</f>
        <v>#REF!</v>
      </c>
      <c r="Q511" s="29" t="e">
        <f>INDEX(РАСКЛАДУШКА!$J$412:$AO$446,M511,MATCH(N$496,РАСКЛАДУШКА!$J$411:$AO$411,0))</f>
        <v>#REF!</v>
      </c>
    </row>
    <row r="512" spans="1:17" x14ac:dyDescent="0.25">
      <c r="A512" s="126">
        <v>10</v>
      </c>
      <c r="B512" s="37">
        <v>3</v>
      </c>
      <c r="C512" s="37" t="str">
        <f>INDEX(РАСКЛАДУШКА!$K$331:$AR$365,A512,MATCH(B$496,РАСКЛАДУШКА!$K$330:$AR$330,0))</f>
        <v/>
      </c>
      <c r="D512" s="27" t="str">
        <f>INDEX(РАСКЛАДУШКА!$K$372:$AR$406,A512,MATCH(B$496,РАСКЛАДУШКА!$K$371:$AR$371,0))</f>
        <v/>
      </c>
      <c r="E512" s="29" t="e">
        <f>INDEX(РАСКЛАДУШКА!$J$412:$AO$446,A512,MATCH(B$496,РАСКЛАДУШКА!$J$411:$AO$411,0))</f>
        <v>#N/A</v>
      </c>
      <c r="G512" s="126">
        <v>10</v>
      </c>
      <c r="H512" s="37">
        <v>3</v>
      </c>
      <c r="I512" s="37" t="e">
        <f>INDEX(РАСКЛАДУШКА!$K$331:$AR$365,G512,MATCH(H$496,РАСКЛАДУШКА!$K$330:$AR$330,0))</f>
        <v>#REF!</v>
      </c>
      <c r="J512" s="27" t="e">
        <f>INDEX(РАСКЛАДУШКА!$K$372:$AR$406,G512,MATCH(H$496,РАСКЛАДУШКА!$K$371:$AR$371,0))</f>
        <v>#REF!</v>
      </c>
      <c r="K512" s="29" t="e">
        <f>INDEX(РАСКЛАДУШКА!$J$412:$AO$446,G512,MATCH(H$496,РАСКЛАДУШКА!$J$411:$AO$411,0))</f>
        <v>#REF!</v>
      </c>
      <c r="M512" s="126">
        <v>10</v>
      </c>
      <c r="N512" s="37">
        <v>3</v>
      </c>
      <c r="O512" s="37" t="e">
        <f>INDEX(РАСКЛАДУШКА!$K$331:$AR$365,M512,MATCH(N$496,РАСКЛАДУШКА!$K$330:$AR$330,0))</f>
        <v>#REF!</v>
      </c>
      <c r="P512" s="27" t="e">
        <f>INDEX(РАСКЛАДУШКА!$K$372:$AR$406,M512,MATCH(N$496,РАСКЛАДУШКА!$K$371:$AR$371,0))</f>
        <v>#REF!</v>
      </c>
      <c r="Q512" s="29" t="e">
        <f>INDEX(РАСКЛАДУШКА!$J$412:$AO$446,M512,MATCH(N$496,РАСКЛАДУШКА!$J$411:$AO$411,0))</f>
        <v>#REF!</v>
      </c>
    </row>
    <row r="513" spans="1:17" x14ac:dyDescent="0.25">
      <c r="A513" s="126">
        <v>11</v>
      </c>
      <c r="B513" s="37">
        <v>4</v>
      </c>
      <c r="C513" s="37" t="str">
        <f>INDEX(РАСКЛАДУШКА!$K$331:$AR$365,A513,MATCH(B$496,РАСКЛАДУШКА!$K$330:$AR$330,0))</f>
        <v/>
      </c>
      <c r="D513" s="27" t="str">
        <f>INDEX(РАСКЛАДУШКА!$K$372:$AR$406,A513,MATCH(B$496,РАСКЛАДУШКА!$K$371:$AR$371,0))</f>
        <v/>
      </c>
      <c r="E513" s="29" t="e">
        <f>INDEX(РАСКЛАДУШКА!$J$412:$AO$446,A513,MATCH(B$496,РАСКЛАДУШКА!$J$411:$AO$411,0))</f>
        <v>#N/A</v>
      </c>
      <c r="G513" s="126">
        <v>11</v>
      </c>
      <c r="H513" s="37">
        <v>4</v>
      </c>
      <c r="I513" s="37" t="e">
        <f>INDEX(РАСКЛАДУШКА!$K$331:$AR$365,G513,MATCH(H$496,РАСКЛАДУШКА!$K$330:$AR$330,0))</f>
        <v>#REF!</v>
      </c>
      <c r="J513" s="27" t="e">
        <f>INDEX(РАСКЛАДУШКА!$K$372:$AR$406,G513,MATCH(H$496,РАСКЛАДУШКА!$K$371:$AR$371,0))</f>
        <v>#REF!</v>
      </c>
      <c r="K513" s="29" t="e">
        <f>INDEX(РАСКЛАДУШКА!$J$412:$AO$446,G513,MATCH(H$496,РАСКЛАДУШКА!$J$411:$AO$411,0))</f>
        <v>#REF!</v>
      </c>
      <c r="M513" s="126">
        <v>11</v>
      </c>
      <c r="N513" s="37">
        <v>4</v>
      </c>
      <c r="O513" s="37" t="e">
        <f>INDEX(РАСКЛАДУШКА!$K$331:$AR$365,M513,MATCH(N$496,РАСКЛАДУШКА!$K$330:$AR$330,0))</f>
        <v>#REF!</v>
      </c>
      <c r="P513" s="27" t="e">
        <f>INDEX(РАСКЛАДУШКА!$K$372:$AR$406,M513,MATCH(N$496,РАСКЛАДУШКА!$K$371:$AR$371,0))</f>
        <v>#REF!</v>
      </c>
      <c r="Q513" s="29" t="e">
        <f>INDEX(РАСКЛАДУШКА!$J$412:$AO$446,M513,MATCH(N$496,РАСКЛАДУШКА!$J$411:$AO$411,0))</f>
        <v>#REF!</v>
      </c>
    </row>
    <row r="514" spans="1:17" x14ac:dyDescent="0.25">
      <c r="A514" s="126">
        <v>12</v>
      </c>
      <c r="B514" s="37">
        <v>5</v>
      </c>
      <c r="C514" s="37" t="str">
        <f>INDEX(РАСКЛАДУШКА!$K$331:$AR$365,A514,MATCH(B$496,РАСКЛАДУШКА!$K$330:$AR$330,0))</f>
        <v/>
      </c>
      <c r="D514" s="27" t="str">
        <f>INDEX(РАСКЛАДУШКА!$K$372:$AR$406,A514,MATCH(B$496,РАСКЛАДУШКА!$K$371:$AR$371,0))</f>
        <v/>
      </c>
      <c r="E514" s="29" t="e">
        <f>INDEX(РАСКЛАДУШКА!$J$412:$AO$446,A514,MATCH(B$496,РАСКЛАДУШКА!$J$411:$AO$411,0))</f>
        <v>#N/A</v>
      </c>
      <c r="G514" s="126">
        <v>12</v>
      </c>
      <c r="H514" s="37">
        <v>5</v>
      </c>
      <c r="I514" s="37" t="e">
        <f>INDEX(РАСКЛАДУШКА!$K$331:$AR$365,G514,MATCH(H$496,РАСКЛАДУШКА!$K$330:$AR$330,0))</f>
        <v>#REF!</v>
      </c>
      <c r="J514" s="27" t="e">
        <f>INDEX(РАСКЛАДУШКА!$K$372:$AR$406,G514,MATCH(H$496,РАСКЛАДУШКА!$K$371:$AR$371,0))</f>
        <v>#REF!</v>
      </c>
      <c r="K514" s="29" t="e">
        <f>INDEX(РАСКЛАДУШКА!$J$412:$AO$446,G514,MATCH(H$496,РАСКЛАДУШКА!$J$411:$AO$411,0))</f>
        <v>#REF!</v>
      </c>
      <c r="M514" s="126">
        <v>12</v>
      </c>
      <c r="N514" s="37">
        <v>5</v>
      </c>
      <c r="O514" s="37" t="e">
        <f>INDEX(РАСКЛАДУШКА!$K$331:$AR$365,M514,MATCH(N$496,РАСКЛАДУШКА!$K$330:$AR$330,0))</f>
        <v>#REF!</v>
      </c>
      <c r="P514" s="27" t="e">
        <f>INDEX(РАСКЛАДУШКА!$K$372:$AR$406,M514,MATCH(N$496,РАСКЛАДУШКА!$K$371:$AR$371,0))</f>
        <v>#REF!</v>
      </c>
      <c r="Q514" s="29" t="e">
        <f>INDEX(РАСКЛАДУШКА!$J$412:$AO$446,M514,MATCH(N$496,РАСКЛАДУШКА!$J$411:$AO$411,0))</f>
        <v>#REF!</v>
      </c>
    </row>
    <row r="515" spans="1:17" x14ac:dyDescent="0.25">
      <c r="A515" s="126">
        <v>13</v>
      </c>
      <c r="B515" s="37">
        <v>6</v>
      </c>
      <c r="C515" s="37" t="str">
        <f>INDEX(РАСКЛАДУШКА!$K$331:$AR$365,A515,MATCH(B$496,РАСКЛАДУШКА!$K$330:$AR$330,0))</f>
        <v/>
      </c>
      <c r="D515" s="27" t="str">
        <f>INDEX(РАСКЛАДУШКА!$K$372:$AR$406,A515,MATCH(B$496,РАСКЛАДУШКА!$K$371:$AR$371,0))</f>
        <v/>
      </c>
      <c r="E515" s="29" t="e">
        <f>INDEX(РАСКЛАДУШКА!$J$412:$AO$446,A515,MATCH(B$496,РАСКЛАДУШКА!$J$411:$AO$411,0))</f>
        <v>#N/A</v>
      </c>
      <c r="G515" s="126">
        <v>13</v>
      </c>
      <c r="H515" s="37">
        <v>6</v>
      </c>
      <c r="I515" s="37" t="e">
        <f>INDEX(РАСКЛАДУШКА!$K$331:$AR$365,G515,MATCH(H$496,РАСКЛАДУШКА!$K$330:$AR$330,0))</f>
        <v>#REF!</v>
      </c>
      <c r="J515" s="27" t="e">
        <f>INDEX(РАСКЛАДУШКА!$K$372:$AR$406,G515,MATCH(H$496,РАСКЛАДУШКА!$K$371:$AR$371,0))</f>
        <v>#REF!</v>
      </c>
      <c r="K515" s="29" t="e">
        <f>INDEX(РАСКЛАДУШКА!$J$412:$AO$446,G515,MATCH(H$496,РАСКЛАДУШКА!$J$411:$AO$411,0))</f>
        <v>#REF!</v>
      </c>
      <c r="M515" s="126">
        <v>13</v>
      </c>
      <c r="N515" s="37">
        <v>6</v>
      </c>
      <c r="O515" s="37" t="e">
        <f>INDEX(РАСКЛАДУШКА!$K$331:$AR$365,M515,MATCH(N$496,РАСКЛАДУШКА!$K$330:$AR$330,0))</f>
        <v>#REF!</v>
      </c>
      <c r="P515" s="27" t="e">
        <f>INDEX(РАСКЛАДУШКА!$K$372:$AR$406,M515,MATCH(N$496,РАСКЛАДУШКА!$K$371:$AR$371,0))</f>
        <v>#REF!</v>
      </c>
      <c r="Q515" s="29" t="e">
        <f>INDEX(РАСКЛАДУШКА!$J$412:$AO$446,M515,MATCH(N$496,РАСКЛАДУШКА!$J$411:$AO$411,0))</f>
        <v>#REF!</v>
      </c>
    </row>
    <row r="516" spans="1:17" x14ac:dyDescent="0.25">
      <c r="A516" s="126">
        <v>14</v>
      </c>
      <c r="B516" s="37">
        <v>7</v>
      </c>
      <c r="C516" s="37" t="str">
        <f>INDEX(РАСКЛАДУШКА!$K$331:$AR$365,A516,MATCH(B$496,РАСКЛАДУШКА!$K$330:$AR$330,0))</f>
        <v/>
      </c>
      <c r="D516" s="27" t="str">
        <f>INDEX(РАСКЛАДУШКА!$K$372:$AR$406,A516,MATCH(B$496,РАСКЛАДУШКА!$K$371:$AR$371,0))</f>
        <v/>
      </c>
      <c r="E516" s="29" t="e">
        <f>INDEX(РАСКЛАДУШКА!$J$412:$AO$446,A516,MATCH(B$496,РАСКЛАДУШКА!$J$411:$AO$411,0))</f>
        <v>#N/A</v>
      </c>
      <c r="G516" s="126">
        <v>14</v>
      </c>
      <c r="H516" s="37">
        <v>7</v>
      </c>
      <c r="I516" s="37" t="e">
        <f>INDEX(РАСКЛАДУШКА!$K$331:$AR$365,G516,MATCH(H$496,РАСКЛАДУШКА!$K$330:$AR$330,0))</f>
        <v>#REF!</v>
      </c>
      <c r="J516" s="27" t="e">
        <f>INDEX(РАСКЛАДУШКА!$K$372:$AR$406,G516,MATCH(H$496,РАСКЛАДУШКА!$K$371:$AR$371,0))</f>
        <v>#REF!</v>
      </c>
      <c r="K516" s="29" t="e">
        <f>INDEX(РАСКЛАДУШКА!$J$412:$AO$446,G516,MATCH(H$496,РАСКЛАДУШКА!$J$411:$AO$411,0))</f>
        <v>#REF!</v>
      </c>
      <c r="M516" s="126">
        <v>14</v>
      </c>
      <c r="N516" s="37">
        <v>7</v>
      </c>
      <c r="O516" s="37" t="e">
        <f>INDEX(РАСКЛАДУШКА!$K$331:$AR$365,M516,MATCH(N$496,РАСКЛАДУШКА!$K$330:$AR$330,0))</f>
        <v>#REF!</v>
      </c>
      <c r="P516" s="27" t="e">
        <f>INDEX(РАСКЛАДУШКА!$K$372:$AR$406,M516,MATCH(N$496,РАСКЛАДУШКА!$K$371:$AR$371,0))</f>
        <v>#REF!</v>
      </c>
      <c r="Q516" s="29" t="e">
        <f>INDEX(РАСКЛАДУШКА!$J$412:$AO$446,M516,MATCH(N$496,РАСКЛАДУШКА!$J$411:$AO$411,0))</f>
        <v>#REF!</v>
      </c>
    </row>
    <row r="517" spans="1:17" x14ac:dyDescent="0.25">
      <c r="A517" s="128"/>
      <c r="B517" s="2" t="s">
        <v>6</v>
      </c>
      <c r="C517" s="2"/>
      <c r="D517" s="2"/>
      <c r="E517" s="2"/>
      <c r="G517" s="128"/>
      <c r="H517" s="2" t="s">
        <v>6</v>
      </c>
      <c r="I517" s="2"/>
      <c r="J517" s="2"/>
      <c r="K517" s="2"/>
      <c r="M517" s="128"/>
      <c r="N517" s="2" t="s">
        <v>6</v>
      </c>
      <c r="O517" s="2"/>
      <c r="P517" s="2"/>
      <c r="Q517" s="2"/>
    </row>
    <row r="518" spans="1:17" x14ac:dyDescent="0.25">
      <c r="A518" s="126">
        <v>15</v>
      </c>
      <c r="B518" s="37">
        <v>1</v>
      </c>
      <c r="C518" s="37" t="str">
        <f>INDEX(РАСКЛАДУШКА!$K$331:$AR$365,A518,MATCH(B$496,РАСКЛАДУШКА!$K$330:$AR$330,0))</f>
        <v>5А</v>
      </c>
      <c r="D518" s="27" t="str">
        <f>INDEX(РАСКЛАДУШКА!$K$372:$AR$406,A518,MATCH(B$496,РАСКЛАДУШКА!$K$371:$AR$371,0))</f>
        <v>Искусство</v>
      </c>
      <c r="E518" s="29" t="e">
        <f>INDEX(РАСКЛАДУШКА!$J$412:$AO$446,A518,MATCH(B$496,РАСКЛАДУШКА!$J$411:$AO$411,0))</f>
        <v>#N/A</v>
      </c>
      <c r="G518" s="126">
        <v>15</v>
      </c>
      <c r="H518" s="37">
        <v>1</v>
      </c>
      <c r="I518" s="37" t="e">
        <f>INDEX(РАСКЛАДУШКА!$K$331:$AR$365,G518,MATCH(H$496,РАСКЛАДУШКА!$K$330:$AR$330,0))</f>
        <v>#REF!</v>
      </c>
      <c r="J518" s="27" t="e">
        <f>INDEX(РАСКЛАДУШКА!$K$372:$AR$406,G518,MATCH(H$496,РАСКЛАДУШКА!$K$371:$AR$371,0))</f>
        <v>#REF!</v>
      </c>
      <c r="K518" s="29" t="e">
        <f>INDEX(РАСКЛАДУШКА!$J$412:$AO$446,G518,MATCH(H$496,РАСКЛАДУШКА!$J$411:$AO$411,0))</f>
        <v>#REF!</v>
      </c>
      <c r="M518" s="126">
        <v>15</v>
      </c>
      <c r="N518" s="37">
        <v>1</v>
      </c>
      <c r="O518" s="37" t="e">
        <f>INDEX(РАСКЛАДУШКА!$K$331:$AR$365,M518,MATCH(N$496,РАСКЛАДУШКА!$K$330:$AR$330,0))</f>
        <v>#REF!</v>
      </c>
      <c r="P518" s="27" t="e">
        <f>INDEX(РАСКЛАДУШКА!$K$372:$AR$406,M518,MATCH(N$496,РАСКЛАДУШКА!$K$371:$AR$371,0))</f>
        <v>#REF!</v>
      </c>
      <c r="Q518" s="29" t="e">
        <f>INDEX(РАСКЛАДУШКА!$J$412:$AO$446,M518,MATCH(N$496,РАСКЛАДУШКА!$J$411:$AO$411,0))</f>
        <v>#REF!</v>
      </c>
    </row>
    <row r="519" spans="1:17" x14ac:dyDescent="0.25">
      <c r="A519" s="126">
        <v>16</v>
      </c>
      <c r="B519" s="37">
        <v>2</v>
      </c>
      <c r="C519" s="37" t="str">
        <f>INDEX(РАСКЛАДУШКА!$K$331:$AR$365,A519,MATCH(B$496,РАСКЛАДУШКА!$K$330:$AR$330,0))</f>
        <v/>
      </c>
      <c r="D519" s="27" t="str">
        <f>INDEX(РАСКЛАДУШКА!$K$372:$AR$406,A519,MATCH(B$496,РАСКЛАДУШКА!$K$371:$AR$371,0))</f>
        <v/>
      </c>
      <c r="E519" s="29" t="e">
        <f>INDEX(РАСКЛАДУШКА!$J$412:$AO$446,A519,MATCH(B$496,РАСКЛАДУШКА!$J$411:$AO$411,0))</f>
        <v>#N/A</v>
      </c>
      <c r="G519" s="126">
        <v>16</v>
      </c>
      <c r="H519" s="37">
        <v>2</v>
      </c>
      <c r="I519" s="37" t="e">
        <f>INDEX(РАСКЛАДУШКА!$K$331:$AR$365,G519,MATCH(H$496,РАСКЛАДУШКА!$K$330:$AR$330,0))</f>
        <v>#REF!</v>
      </c>
      <c r="J519" s="27" t="e">
        <f>INDEX(РАСКЛАДУШКА!$K$372:$AR$406,G519,MATCH(H$496,РАСКЛАДУШКА!$K$371:$AR$371,0))</f>
        <v>#REF!</v>
      </c>
      <c r="K519" s="29" t="e">
        <f>INDEX(РАСКЛАДУШКА!$J$412:$AO$446,G519,MATCH(H$496,РАСКЛАДУШКА!$J$411:$AO$411,0))</f>
        <v>#REF!</v>
      </c>
      <c r="M519" s="126">
        <v>16</v>
      </c>
      <c r="N519" s="37">
        <v>2</v>
      </c>
      <c r="O519" s="37" t="e">
        <f>INDEX(РАСКЛАДУШКА!$K$331:$AR$365,M519,MATCH(N$496,РАСКЛАДУШКА!$K$330:$AR$330,0))</f>
        <v>#REF!</v>
      </c>
      <c r="P519" s="27" t="e">
        <f>INDEX(РАСКЛАДУШКА!$K$372:$AR$406,M519,MATCH(N$496,РАСКЛАДУШКА!$K$371:$AR$371,0))</f>
        <v>#REF!</v>
      </c>
      <c r="Q519" s="29" t="e">
        <f>INDEX(РАСКЛАДУШКА!$J$412:$AO$446,M519,MATCH(N$496,РАСКЛАДУШКА!$J$411:$AO$411,0))</f>
        <v>#REF!</v>
      </c>
    </row>
    <row r="520" spans="1:17" x14ac:dyDescent="0.25">
      <c r="A520" s="126">
        <v>17</v>
      </c>
      <c r="B520" s="37">
        <v>3</v>
      </c>
      <c r="C520" s="37" t="str">
        <f>INDEX(РАСКЛАДУШКА!$K$331:$AR$365,A520,MATCH(B$496,РАСКЛАДУШКА!$K$330:$AR$330,0))</f>
        <v>5Б</v>
      </c>
      <c r="D520" s="27" t="str">
        <f>INDEX(РАСКЛАДУШКА!$K$372:$AR$406,A520,MATCH(B$496,РАСКЛАДУШКА!$K$371:$AR$371,0))</f>
        <v>Искусство</v>
      </c>
      <c r="E520" s="29" t="e">
        <f>INDEX(РАСКЛАДУШКА!$J$412:$AO$446,A520,MATCH(B$496,РАСКЛАДУШКА!$J$411:$AO$411,0))</f>
        <v>#N/A</v>
      </c>
      <c r="G520" s="126">
        <v>17</v>
      </c>
      <c r="H520" s="37">
        <v>3</v>
      </c>
      <c r="I520" s="37" t="e">
        <f>INDEX(РАСКЛАДУШКА!$K$331:$AR$365,G520,MATCH(H$496,РАСКЛАДУШКА!$K$330:$AR$330,0))</f>
        <v>#REF!</v>
      </c>
      <c r="J520" s="27" t="e">
        <f>INDEX(РАСКЛАДУШКА!$K$372:$AR$406,G520,MATCH(H$496,РАСКЛАДУШКА!$K$371:$AR$371,0))</f>
        <v>#REF!</v>
      </c>
      <c r="K520" s="29" t="e">
        <f>INDEX(РАСКЛАДУШКА!$J$412:$AO$446,G520,MATCH(H$496,РАСКЛАДУШКА!$J$411:$AO$411,0))</f>
        <v>#REF!</v>
      </c>
      <c r="M520" s="126">
        <v>17</v>
      </c>
      <c r="N520" s="37">
        <v>3</v>
      </c>
      <c r="O520" s="37" t="e">
        <f>INDEX(РАСКЛАДУШКА!$K$331:$AR$365,M520,MATCH(N$496,РАСКЛАДУШКА!$K$330:$AR$330,0))</f>
        <v>#REF!</v>
      </c>
      <c r="P520" s="27" t="e">
        <f>INDEX(РАСКЛАДУШКА!$K$372:$AR$406,M520,MATCH(N$496,РАСКЛАДУШКА!$K$371:$AR$371,0))</f>
        <v>#REF!</v>
      </c>
      <c r="Q520" s="29" t="e">
        <f>INDEX(РАСКЛАДУШКА!$J$412:$AO$446,M520,MATCH(N$496,РАСКЛАДУШКА!$J$411:$AO$411,0))</f>
        <v>#REF!</v>
      </c>
    </row>
    <row r="521" spans="1:17" x14ac:dyDescent="0.25">
      <c r="A521" s="126">
        <v>18</v>
      </c>
      <c r="B521" s="37">
        <v>4</v>
      </c>
      <c r="C521" s="37" t="str">
        <f>INDEX(РАСКЛАДУШКА!$K$331:$AR$365,A521,MATCH(B$496,РАСКЛАДУШКА!$K$330:$AR$330,0))</f>
        <v/>
      </c>
      <c r="D521" s="27" t="str">
        <f>INDEX(РАСКЛАДУШКА!$K$372:$AR$406,A521,MATCH(B$496,РАСКЛАДУШКА!$K$371:$AR$371,0))</f>
        <v/>
      </c>
      <c r="E521" s="29" t="e">
        <f>INDEX(РАСКЛАДУШКА!$J$412:$AO$446,A521,MATCH(B$496,РАСКЛАДУШКА!$J$411:$AO$411,0))</f>
        <v>#N/A</v>
      </c>
      <c r="G521" s="126">
        <v>18</v>
      </c>
      <c r="H521" s="37">
        <v>4</v>
      </c>
      <c r="I521" s="37" t="e">
        <f>INDEX(РАСКЛАДУШКА!$K$331:$AR$365,G521,MATCH(H$496,РАСКЛАДУШКА!$K$330:$AR$330,0))</f>
        <v>#REF!</v>
      </c>
      <c r="J521" s="27" t="e">
        <f>INDEX(РАСКЛАДУШКА!$K$372:$AR$406,G521,MATCH(H$496,РАСКЛАДУШКА!$K$371:$AR$371,0))</f>
        <v>#REF!</v>
      </c>
      <c r="K521" s="29" t="e">
        <f>INDEX(РАСКЛАДУШКА!$J$412:$AO$446,G521,MATCH(H$496,РАСКЛАДУШКА!$J$411:$AO$411,0))</f>
        <v>#REF!</v>
      </c>
      <c r="M521" s="126">
        <v>18</v>
      </c>
      <c r="N521" s="37">
        <v>4</v>
      </c>
      <c r="O521" s="37" t="e">
        <f>INDEX(РАСКЛАДУШКА!$K$331:$AR$365,M521,MATCH(N$496,РАСКЛАДУШКА!$K$330:$AR$330,0))</f>
        <v>#REF!</v>
      </c>
      <c r="P521" s="27" t="e">
        <f>INDEX(РАСКЛАДУШКА!$K$372:$AR$406,M521,MATCH(N$496,РАСКЛАДУШКА!$K$371:$AR$371,0))</f>
        <v>#REF!</v>
      </c>
      <c r="Q521" s="29" t="e">
        <f>INDEX(РАСКЛАДУШКА!$J$412:$AO$446,M521,MATCH(N$496,РАСКЛАДУШКА!$J$411:$AO$411,0))</f>
        <v>#REF!</v>
      </c>
    </row>
    <row r="522" spans="1:17" x14ac:dyDescent="0.25">
      <c r="A522" s="126">
        <v>19</v>
      </c>
      <c r="B522" s="37">
        <v>5</v>
      </c>
      <c r="C522" s="37" t="str">
        <f>INDEX(РАСКЛАДУШКА!$K$331:$AR$365,A522,MATCH(B$496,РАСКЛАДУШКА!$K$330:$AR$330,0))</f>
        <v/>
      </c>
      <c r="D522" s="27" t="str">
        <f>INDEX(РАСКЛАДУШКА!$K$372:$AR$406,A522,MATCH(B$496,РАСКЛАДУШКА!$K$371:$AR$371,0))</f>
        <v/>
      </c>
      <c r="E522" s="29" t="e">
        <f>INDEX(РАСКЛАДУШКА!$J$412:$AO$446,A522,MATCH(B$496,РАСКЛАДУШКА!$J$411:$AO$411,0))</f>
        <v>#N/A</v>
      </c>
      <c r="G522" s="126">
        <v>19</v>
      </c>
      <c r="H522" s="37">
        <v>5</v>
      </c>
      <c r="I522" s="37" t="e">
        <f>INDEX(РАСКЛАДУШКА!$K$331:$AR$365,G522,MATCH(H$496,РАСКЛАДУШКА!$K$330:$AR$330,0))</f>
        <v>#REF!</v>
      </c>
      <c r="J522" s="27" t="e">
        <f>INDEX(РАСКЛАДУШКА!$K$372:$AR$406,G522,MATCH(H$496,РАСКЛАДУШКА!$K$371:$AR$371,0))</f>
        <v>#REF!</v>
      </c>
      <c r="K522" s="29" t="e">
        <f>INDEX(РАСКЛАДУШКА!$J$412:$AO$446,G522,MATCH(H$496,РАСКЛАДУШКА!$J$411:$AO$411,0))</f>
        <v>#REF!</v>
      </c>
      <c r="M522" s="126">
        <v>19</v>
      </c>
      <c r="N522" s="37">
        <v>5</v>
      </c>
      <c r="O522" s="37" t="e">
        <f>INDEX(РАСКЛАДУШКА!$K$331:$AR$365,M522,MATCH(N$496,РАСКЛАДУШКА!$K$330:$AR$330,0))</f>
        <v>#REF!</v>
      </c>
      <c r="P522" s="27" t="e">
        <f>INDEX(РАСКЛАДУШКА!$K$372:$AR$406,M522,MATCH(N$496,РАСКЛАДУШКА!$K$371:$AR$371,0))</f>
        <v>#REF!</v>
      </c>
      <c r="Q522" s="29" t="e">
        <f>INDEX(РАСКЛАДУШКА!$J$412:$AO$446,M522,MATCH(N$496,РАСКЛАДУШКА!$J$411:$AO$411,0))</f>
        <v>#REF!</v>
      </c>
    </row>
    <row r="523" spans="1:17" x14ac:dyDescent="0.25">
      <c r="A523" s="126">
        <v>20</v>
      </c>
      <c r="B523" s="37">
        <v>6</v>
      </c>
      <c r="C523" s="37" t="str">
        <f>INDEX(РАСКЛАДУШКА!$K$331:$AR$365,A523,MATCH(B$496,РАСКЛАДУШКА!$K$330:$AR$330,0))</f>
        <v>5В</v>
      </c>
      <c r="D523" s="27" t="str">
        <f>INDEX(РАСКЛАДУШКА!$K$372:$AR$406,A523,MATCH(B$496,РАСКЛАДУШКА!$K$371:$AR$371,0))</f>
        <v>Искусство</v>
      </c>
      <c r="E523" s="29" t="e">
        <f>INDEX(РАСКЛАДУШКА!$J$412:$AO$446,A523,MATCH(B$496,РАСКЛАДУШКА!$J$411:$AO$411,0))</f>
        <v>#N/A</v>
      </c>
      <c r="G523" s="126">
        <v>20</v>
      </c>
      <c r="H523" s="37">
        <v>6</v>
      </c>
      <c r="I523" s="37" t="e">
        <f>INDEX(РАСКЛАДУШКА!$K$331:$AR$365,G523,MATCH(H$496,РАСКЛАДУШКА!$K$330:$AR$330,0))</f>
        <v>#REF!</v>
      </c>
      <c r="J523" s="27" t="e">
        <f>INDEX(РАСКЛАДУШКА!$K$372:$AR$406,G523,MATCH(H$496,РАСКЛАДУШКА!$K$371:$AR$371,0))</f>
        <v>#REF!</v>
      </c>
      <c r="K523" s="29" t="e">
        <f>INDEX(РАСКЛАДУШКА!$J$412:$AO$446,G523,MATCH(H$496,РАСКЛАДУШКА!$J$411:$AO$411,0))</f>
        <v>#REF!</v>
      </c>
      <c r="M523" s="126">
        <v>20</v>
      </c>
      <c r="N523" s="37">
        <v>6</v>
      </c>
      <c r="O523" s="37" t="e">
        <f>INDEX(РАСКЛАДУШКА!$K$331:$AR$365,M523,MATCH(N$496,РАСКЛАДУШКА!$K$330:$AR$330,0))</f>
        <v>#REF!</v>
      </c>
      <c r="P523" s="27" t="e">
        <f>INDEX(РАСКЛАДУШКА!$K$372:$AR$406,M523,MATCH(N$496,РАСКЛАДУШКА!$K$371:$AR$371,0))</f>
        <v>#REF!</v>
      </c>
      <c r="Q523" s="29" t="e">
        <f>INDEX(РАСКЛАДУШКА!$J$412:$AO$446,M523,MATCH(N$496,РАСКЛАДУШКА!$J$411:$AO$411,0))</f>
        <v>#REF!</v>
      </c>
    </row>
    <row r="524" spans="1:17" x14ac:dyDescent="0.25">
      <c r="A524" s="126">
        <v>21</v>
      </c>
      <c r="B524" s="37">
        <v>7</v>
      </c>
      <c r="C524" s="37" t="str">
        <f>INDEX(РАСКЛАДУШКА!$K$331:$AR$365,A524,MATCH(B$496,РАСКЛАДУШКА!$K$330:$AR$330,0))</f>
        <v/>
      </c>
      <c r="D524" s="27" t="str">
        <f>INDEX(РАСКЛАДУШКА!$K$372:$AR$406,A524,MATCH(B$496,РАСКЛАДУШКА!$K$371:$AR$371,0))</f>
        <v/>
      </c>
      <c r="E524" s="29" t="e">
        <f>INDEX(РАСКЛАДУШКА!$J$412:$AO$446,A524,MATCH(B$496,РАСКЛАДУШКА!$J$411:$AO$411,0))</f>
        <v>#N/A</v>
      </c>
      <c r="G524" s="126">
        <v>21</v>
      </c>
      <c r="H524" s="37">
        <v>7</v>
      </c>
      <c r="I524" s="37" t="e">
        <f>INDEX(РАСКЛАДУШКА!$K$331:$AR$365,G524,MATCH(H$496,РАСКЛАДУШКА!$K$330:$AR$330,0))</f>
        <v>#REF!</v>
      </c>
      <c r="J524" s="27" t="e">
        <f>INDEX(РАСКЛАДУШКА!$K$372:$AR$406,G524,MATCH(H$496,РАСКЛАДУШКА!$K$371:$AR$371,0))</f>
        <v>#REF!</v>
      </c>
      <c r="K524" s="29" t="e">
        <f>INDEX(РАСКЛАДУШКА!$J$412:$AO$446,G524,MATCH(H$496,РАСКЛАДУШКА!$J$411:$AO$411,0))</f>
        <v>#REF!</v>
      </c>
      <c r="M524" s="126">
        <v>21</v>
      </c>
      <c r="N524" s="37">
        <v>7</v>
      </c>
      <c r="O524" s="37" t="e">
        <f>INDEX(РАСКЛАДУШКА!$K$331:$AR$365,M524,MATCH(N$496,РАСКЛАДУШКА!$K$330:$AR$330,0))</f>
        <v>#REF!</v>
      </c>
      <c r="P524" s="27" t="e">
        <f>INDEX(РАСКЛАДУШКА!$K$372:$AR$406,M524,MATCH(N$496,РАСКЛАДУШКА!$K$371:$AR$371,0))</f>
        <v>#REF!</v>
      </c>
      <c r="Q524" s="29" t="e">
        <f>INDEX(РАСКЛАДУШКА!$J$412:$AO$446,M524,MATCH(N$496,РАСКЛАДУШКА!$J$411:$AO$411,0))</f>
        <v>#REF!</v>
      </c>
    </row>
    <row r="525" spans="1:17" x14ac:dyDescent="0.25">
      <c r="A525" s="128"/>
      <c r="B525" s="2" t="s">
        <v>7</v>
      </c>
      <c r="C525" s="2"/>
      <c r="D525" s="2"/>
      <c r="E525" s="2"/>
      <c r="G525" s="128"/>
      <c r="H525" s="2" t="s">
        <v>7</v>
      </c>
      <c r="I525" s="2"/>
      <c r="J525" s="2"/>
      <c r="K525" s="2"/>
      <c r="M525" s="128"/>
      <c r="N525" s="2" t="s">
        <v>7</v>
      </c>
      <c r="O525" s="2"/>
      <c r="P525" s="2"/>
      <c r="Q525" s="2"/>
    </row>
    <row r="526" spans="1:17" x14ac:dyDescent="0.25">
      <c r="A526" s="126">
        <v>22</v>
      </c>
      <c r="B526" s="37">
        <v>1</v>
      </c>
      <c r="C526" s="37" t="str">
        <f>INDEX(РАСКЛАДУШКА!$K$331:$AR$365,A526,MATCH(B$496,РАСКЛАДУШКА!$K$330:$AR$330,0))</f>
        <v/>
      </c>
      <c r="D526" s="27" t="str">
        <f>INDEX(РАСКЛАДУШКА!$K$372:$AR$406,A526,MATCH(B$496,РАСКЛАДУШКА!$K$371:$AR$371,0))</f>
        <v/>
      </c>
      <c r="E526" s="29" t="e">
        <f>INDEX(РАСКЛАДУШКА!$J$412:$AO$446,A526,MATCH(B$496,РАСКЛАДУШКА!$J$411:$AO$411,0))</f>
        <v>#N/A</v>
      </c>
      <c r="G526" s="126">
        <v>22</v>
      </c>
      <c r="H526" s="37">
        <v>1</v>
      </c>
      <c r="I526" s="37" t="e">
        <f>INDEX(РАСКЛАДУШКА!$K$331:$AR$365,G526,MATCH(H$496,РАСКЛАДУШКА!$K$330:$AR$330,0))</f>
        <v>#REF!</v>
      </c>
      <c r="J526" s="27" t="e">
        <f>INDEX(РАСКЛАДУШКА!$K$372:$AR$406,G526,MATCH(H$496,РАСКЛАДУШКА!$K$371:$AR$371,0))</f>
        <v>#REF!</v>
      </c>
      <c r="K526" s="29" t="e">
        <f>INDEX(РАСКЛАДУШКА!$J$412:$AO$446,G526,MATCH(H$496,РАСКЛАДУШКА!$J$411:$AO$411,0))</f>
        <v>#REF!</v>
      </c>
      <c r="M526" s="126">
        <v>22</v>
      </c>
      <c r="N526" s="37">
        <v>1</v>
      </c>
      <c r="O526" s="37" t="e">
        <f>INDEX(РАСКЛАДУШКА!$K$331:$AR$365,M526,MATCH(N$496,РАСКЛАДУШКА!$K$330:$AR$330,0))</f>
        <v>#REF!</v>
      </c>
      <c r="P526" s="27" t="e">
        <f>INDEX(РАСКЛАДУШКА!$K$372:$AR$406,M526,MATCH(N$496,РАСКЛАДУШКА!$K$371:$AR$371,0))</f>
        <v>#REF!</v>
      </c>
      <c r="Q526" s="29" t="e">
        <f>INDEX(РАСКЛАДУШКА!$J$412:$AO$446,M526,MATCH(N$496,РАСКЛАДУШКА!$J$411:$AO$411,0))</f>
        <v>#REF!</v>
      </c>
    </row>
    <row r="527" spans="1:17" x14ac:dyDescent="0.25">
      <c r="A527" s="126">
        <v>23</v>
      </c>
      <c r="B527" s="37">
        <v>2</v>
      </c>
      <c r="C527" s="37" t="str">
        <f>INDEX(РАСКЛАДУШКА!$K$331:$AR$365,A527,MATCH(B$496,РАСКЛАДУШКА!$K$330:$AR$330,0))</f>
        <v/>
      </c>
      <c r="D527" s="27" t="str">
        <f>INDEX(РАСКЛАДУШКА!$K$372:$AR$406,A527,MATCH(B$496,РАСКЛАДУШКА!$K$371:$AR$371,0))</f>
        <v/>
      </c>
      <c r="E527" s="29" t="e">
        <f>INDEX(РАСКЛАДУШКА!$J$412:$AO$446,A527,MATCH(B$496,РАСКЛАДУШКА!$J$411:$AO$411,0))</f>
        <v>#N/A</v>
      </c>
      <c r="G527" s="126">
        <v>23</v>
      </c>
      <c r="H527" s="37">
        <v>2</v>
      </c>
      <c r="I527" s="37" t="e">
        <f>INDEX(РАСКЛАДУШКА!$K$331:$AR$365,G527,MATCH(H$496,РАСКЛАДУШКА!$K$330:$AR$330,0))</f>
        <v>#REF!</v>
      </c>
      <c r="J527" s="27" t="e">
        <f>INDEX(РАСКЛАДУШКА!$K$372:$AR$406,G527,MATCH(H$496,РАСКЛАДУШКА!$K$371:$AR$371,0))</f>
        <v>#REF!</v>
      </c>
      <c r="K527" s="29" t="e">
        <f>INDEX(РАСКЛАДУШКА!$J$412:$AO$446,G527,MATCH(H$496,РАСКЛАДУШКА!$J$411:$AO$411,0))</f>
        <v>#REF!</v>
      </c>
      <c r="M527" s="126">
        <v>23</v>
      </c>
      <c r="N527" s="37">
        <v>2</v>
      </c>
      <c r="O527" s="37" t="e">
        <f>INDEX(РАСКЛАДУШКА!$K$331:$AR$365,M527,MATCH(N$496,РАСКЛАДУШКА!$K$330:$AR$330,0))</f>
        <v>#REF!</v>
      </c>
      <c r="P527" s="27" t="e">
        <f>INDEX(РАСКЛАДУШКА!$K$372:$AR$406,M527,MATCH(N$496,РАСКЛАДУШКА!$K$371:$AR$371,0))</f>
        <v>#REF!</v>
      </c>
      <c r="Q527" s="29" t="e">
        <f>INDEX(РАСКЛАДУШКА!$J$412:$AO$446,M527,MATCH(N$496,РАСКЛАДУШКА!$J$411:$AO$411,0))</f>
        <v>#REF!</v>
      </c>
    </row>
    <row r="528" spans="1:17" x14ac:dyDescent="0.25">
      <c r="A528" s="126">
        <v>24</v>
      </c>
      <c r="B528" s="37">
        <v>3</v>
      </c>
      <c r="C528" s="37" t="str">
        <f>INDEX(РАСКЛАДУШКА!$K$331:$AR$365,A528,MATCH(B$496,РАСКЛАДУШКА!$K$330:$AR$330,0))</f>
        <v/>
      </c>
      <c r="D528" s="27" t="str">
        <f>INDEX(РАСКЛАДУШКА!$K$372:$AR$406,A528,MATCH(B$496,РАСКЛАДУШКА!$K$371:$AR$371,0))</f>
        <v/>
      </c>
      <c r="E528" s="29" t="e">
        <f>INDEX(РАСКЛАДУШКА!$J$412:$AO$446,A528,MATCH(B$496,РАСКЛАДУШКА!$J$411:$AO$411,0))</f>
        <v>#N/A</v>
      </c>
      <c r="G528" s="126">
        <v>24</v>
      </c>
      <c r="H528" s="37">
        <v>3</v>
      </c>
      <c r="I528" s="37" t="e">
        <f>INDEX(РАСКЛАДУШКА!$K$331:$AR$365,G528,MATCH(H$496,РАСКЛАДУШКА!$K$330:$AR$330,0))</f>
        <v>#REF!</v>
      </c>
      <c r="J528" s="27" t="e">
        <f>INDEX(РАСКЛАДУШКА!$K$372:$AR$406,G528,MATCH(H$496,РАСКЛАДУШКА!$K$371:$AR$371,0))</f>
        <v>#REF!</v>
      </c>
      <c r="K528" s="29" t="e">
        <f>INDEX(РАСКЛАДУШКА!$J$412:$AO$446,G528,MATCH(H$496,РАСКЛАДУШКА!$J$411:$AO$411,0))</f>
        <v>#REF!</v>
      </c>
      <c r="M528" s="126">
        <v>24</v>
      </c>
      <c r="N528" s="37">
        <v>3</v>
      </c>
      <c r="O528" s="37" t="e">
        <f>INDEX(РАСКЛАДУШКА!$K$331:$AR$365,M528,MATCH(N$496,РАСКЛАДУШКА!$K$330:$AR$330,0))</f>
        <v>#REF!</v>
      </c>
      <c r="P528" s="27" t="e">
        <f>INDEX(РАСКЛАДУШКА!$K$372:$AR$406,M528,MATCH(N$496,РАСКЛАДУШКА!$K$371:$AR$371,0))</f>
        <v>#REF!</v>
      </c>
      <c r="Q528" s="29" t="e">
        <f>INDEX(РАСКЛАДУШКА!$J$412:$AO$446,M528,MATCH(N$496,РАСКЛАДУШКА!$J$411:$AO$411,0))</f>
        <v>#REF!</v>
      </c>
    </row>
    <row r="529" spans="1:17" x14ac:dyDescent="0.25">
      <c r="A529" s="126">
        <v>25</v>
      </c>
      <c r="B529" s="37">
        <v>4</v>
      </c>
      <c r="C529" s="37" t="str">
        <f>INDEX(РАСКЛАДУШКА!$K$331:$AR$365,A529,MATCH(B$496,РАСКЛАДУШКА!$K$330:$AR$330,0))</f>
        <v/>
      </c>
      <c r="D529" s="27" t="str">
        <f>INDEX(РАСКЛАДУШКА!$K$372:$AR$406,A529,MATCH(B$496,РАСКЛАДУШКА!$K$371:$AR$371,0))</f>
        <v/>
      </c>
      <c r="E529" s="29" t="e">
        <f>INDEX(РАСКЛАДУШКА!$J$412:$AO$446,A529,MATCH(B$496,РАСКЛАДУШКА!$J$411:$AO$411,0))</f>
        <v>#N/A</v>
      </c>
      <c r="G529" s="126">
        <v>25</v>
      </c>
      <c r="H529" s="37">
        <v>4</v>
      </c>
      <c r="I529" s="37" t="e">
        <f>INDEX(РАСКЛАДУШКА!$K$331:$AR$365,G529,MATCH(H$496,РАСКЛАДУШКА!$K$330:$AR$330,0))</f>
        <v>#REF!</v>
      </c>
      <c r="J529" s="27" t="e">
        <f>INDEX(РАСКЛАДУШКА!$K$372:$AR$406,G529,MATCH(H$496,РАСКЛАДУШКА!$K$371:$AR$371,0))</f>
        <v>#REF!</v>
      </c>
      <c r="K529" s="29" t="e">
        <f>INDEX(РАСКЛАДУШКА!$J$412:$AO$446,G529,MATCH(H$496,РАСКЛАДУШКА!$J$411:$AO$411,0))</f>
        <v>#REF!</v>
      </c>
      <c r="M529" s="126">
        <v>25</v>
      </c>
      <c r="N529" s="37">
        <v>4</v>
      </c>
      <c r="O529" s="37" t="e">
        <f>INDEX(РАСКЛАДУШКА!$K$331:$AR$365,M529,MATCH(N$496,РАСКЛАДУШКА!$K$330:$AR$330,0))</f>
        <v>#REF!</v>
      </c>
      <c r="P529" s="27" t="e">
        <f>INDEX(РАСКЛАДУШКА!$K$372:$AR$406,M529,MATCH(N$496,РАСКЛАДУШКА!$K$371:$AR$371,0))</f>
        <v>#REF!</v>
      </c>
      <c r="Q529" s="29" t="e">
        <f>INDEX(РАСКЛАДУШКА!$J$412:$AO$446,M529,MATCH(N$496,РАСКЛАДУШКА!$J$411:$AO$411,0))</f>
        <v>#REF!</v>
      </c>
    </row>
    <row r="530" spans="1:17" x14ac:dyDescent="0.25">
      <c r="A530" s="126">
        <v>26</v>
      </c>
      <c r="B530" s="37">
        <v>5</v>
      </c>
      <c r="C530" s="37" t="str">
        <f>INDEX(РАСКЛАДУШКА!$K$331:$AR$365,A530,MATCH(B$496,РАСКЛАДУШКА!$K$330:$AR$330,0))</f>
        <v/>
      </c>
      <c r="D530" s="27" t="str">
        <f>INDEX(РАСКЛАДУШКА!$K$372:$AR$406,A530,MATCH(B$496,РАСКЛАДУШКА!$K$371:$AR$371,0))</f>
        <v/>
      </c>
      <c r="E530" s="29" t="e">
        <f>INDEX(РАСКЛАДУШКА!$J$412:$AO$446,A530,MATCH(B$496,РАСКЛАДУШКА!$J$411:$AO$411,0))</f>
        <v>#N/A</v>
      </c>
      <c r="G530" s="126">
        <v>26</v>
      </c>
      <c r="H530" s="37">
        <v>5</v>
      </c>
      <c r="I530" s="37" t="e">
        <f>INDEX(РАСКЛАДУШКА!$K$331:$AR$365,G530,MATCH(H$496,РАСКЛАДУШКА!$K$330:$AR$330,0))</f>
        <v>#REF!</v>
      </c>
      <c r="J530" s="27" t="e">
        <f>INDEX(РАСКЛАДУШКА!$K$372:$AR$406,G530,MATCH(H$496,РАСКЛАДУШКА!$K$371:$AR$371,0))</f>
        <v>#REF!</v>
      </c>
      <c r="K530" s="29" t="e">
        <f>INDEX(РАСКЛАДУШКА!$J$412:$AO$446,G530,MATCH(H$496,РАСКЛАДУШКА!$J$411:$AO$411,0))</f>
        <v>#REF!</v>
      </c>
      <c r="M530" s="126">
        <v>26</v>
      </c>
      <c r="N530" s="37">
        <v>5</v>
      </c>
      <c r="O530" s="37" t="e">
        <f>INDEX(РАСКЛАДУШКА!$K$331:$AR$365,M530,MATCH(N$496,РАСКЛАДУШКА!$K$330:$AR$330,0))</f>
        <v>#REF!</v>
      </c>
      <c r="P530" s="27" t="e">
        <f>INDEX(РАСКЛАДУШКА!$K$372:$AR$406,M530,MATCH(N$496,РАСКЛАДУШКА!$K$371:$AR$371,0))</f>
        <v>#REF!</v>
      </c>
      <c r="Q530" s="29" t="e">
        <f>INDEX(РАСКЛАДУШКА!$J$412:$AO$446,M530,MATCH(N$496,РАСКЛАДУШКА!$J$411:$AO$411,0))</f>
        <v>#REF!</v>
      </c>
    </row>
    <row r="531" spans="1:17" x14ac:dyDescent="0.25">
      <c r="A531" s="126">
        <v>27</v>
      </c>
      <c r="B531" s="37">
        <v>6</v>
      </c>
      <c r="C531" s="37" t="str">
        <f>INDEX(РАСКЛАДУШКА!$K$331:$AR$365,A531,MATCH(B$496,РАСКЛАДУШКА!$K$330:$AR$330,0))</f>
        <v/>
      </c>
      <c r="D531" s="27" t="str">
        <f>INDEX(РАСКЛАДУШКА!$K$372:$AR$406,A531,MATCH(B$496,РАСКЛАДУШКА!$K$371:$AR$371,0))</f>
        <v/>
      </c>
      <c r="E531" s="29" t="e">
        <f>INDEX(РАСКЛАДУШКА!$J$412:$AO$446,A531,MATCH(B$496,РАСКЛАДУШКА!$J$411:$AO$411,0))</f>
        <v>#N/A</v>
      </c>
      <c r="G531" s="126">
        <v>27</v>
      </c>
      <c r="H531" s="37">
        <v>6</v>
      </c>
      <c r="I531" s="37" t="e">
        <f>INDEX(РАСКЛАДУШКА!$K$331:$AR$365,G531,MATCH(H$496,РАСКЛАДУШКА!$K$330:$AR$330,0))</f>
        <v>#REF!</v>
      </c>
      <c r="J531" s="27" t="e">
        <f>INDEX(РАСКЛАДУШКА!$K$372:$AR$406,G531,MATCH(H$496,РАСКЛАДУШКА!$K$371:$AR$371,0))</f>
        <v>#REF!</v>
      </c>
      <c r="K531" s="29" t="e">
        <f>INDEX(РАСКЛАДУШКА!$J$412:$AO$446,G531,MATCH(H$496,РАСКЛАДУШКА!$J$411:$AO$411,0))</f>
        <v>#REF!</v>
      </c>
      <c r="M531" s="126">
        <v>27</v>
      </c>
      <c r="N531" s="37">
        <v>6</v>
      </c>
      <c r="O531" s="37" t="e">
        <f>INDEX(РАСКЛАДУШКА!$K$331:$AR$365,M531,MATCH(N$496,РАСКЛАДУШКА!$K$330:$AR$330,0))</f>
        <v>#REF!</v>
      </c>
      <c r="P531" s="27" t="e">
        <f>INDEX(РАСКЛАДУШКА!$K$372:$AR$406,M531,MATCH(N$496,РАСКЛАДУШКА!$K$371:$AR$371,0))</f>
        <v>#REF!</v>
      </c>
      <c r="Q531" s="29" t="e">
        <f>INDEX(РАСКЛАДУШКА!$J$412:$AO$446,M531,MATCH(N$496,РАСКЛАДУШКА!$J$411:$AO$411,0))</f>
        <v>#REF!</v>
      </c>
    </row>
    <row r="532" spans="1:17" x14ac:dyDescent="0.25">
      <c r="A532" s="126">
        <v>28</v>
      </c>
      <c r="B532" s="37">
        <v>7</v>
      </c>
      <c r="C532" s="37" t="str">
        <f>INDEX(РАСКЛАДУШКА!$K$331:$AR$365,A532,MATCH(B$496,РАСКЛАДУШКА!$K$330:$AR$330,0))</f>
        <v/>
      </c>
      <c r="D532" s="27" t="str">
        <f>INDEX(РАСКЛАДУШКА!$K$372:$AR$406,A532,MATCH(B$496,РАСКЛАДУШКА!$K$371:$AR$371,0))</f>
        <v/>
      </c>
      <c r="E532" s="29" t="e">
        <f>INDEX(РАСКЛАДУШКА!$J$412:$AO$446,A532,MATCH(B$496,РАСКЛАДУШКА!$J$411:$AO$411,0))</f>
        <v>#N/A</v>
      </c>
      <c r="G532" s="126">
        <v>28</v>
      </c>
      <c r="H532" s="37">
        <v>7</v>
      </c>
      <c r="I532" s="37" t="e">
        <f>INDEX(РАСКЛАДУШКА!$K$331:$AR$365,G532,MATCH(H$496,РАСКЛАДУШКА!$K$330:$AR$330,0))</f>
        <v>#REF!</v>
      </c>
      <c r="J532" s="27" t="e">
        <f>INDEX(РАСКЛАДУШКА!$K$372:$AR$406,G532,MATCH(H$496,РАСКЛАДУШКА!$K$371:$AR$371,0))</f>
        <v>#REF!</v>
      </c>
      <c r="K532" s="29" t="e">
        <f>INDEX(РАСКЛАДУШКА!$J$412:$AO$446,G532,MATCH(H$496,РАСКЛАДУШКА!$J$411:$AO$411,0))</f>
        <v>#REF!</v>
      </c>
      <c r="M532" s="126">
        <v>28</v>
      </c>
      <c r="N532" s="37">
        <v>7</v>
      </c>
      <c r="O532" s="37" t="e">
        <f>INDEX(РАСКЛАДУШКА!$K$331:$AR$365,M532,MATCH(N$496,РАСКЛАДУШКА!$K$330:$AR$330,0))</f>
        <v>#REF!</v>
      </c>
      <c r="P532" s="27" t="e">
        <f>INDEX(РАСКЛАДУШКА!$K$372:$AR$406,M532,MATCH(N$496,РАСКЛАДУШКА!$K$371:$AR$371,0))</f>
        <v>#REF!</v>
      </c>
      <c r="Q532" s="29" t="e">
        <f>INDEX(РАСКЛАДУШКА!$J$412:$AO$446,M532,MATCH(N$496,РАСКЛАДУШКА!$J$411:$AO$411,0))</f>
        <v>#REF!</v>
      </c>
    </row>
    <row r="533" spans="1:17" x14ac:dyDescent="0.25">
      <c r="A533" s="128"/>
      <c r="B533" s="2" t="s">
        <v>8</v>
      </c>
      <c r="C533" s="2"/>
      <c r="D533" s="2"/>
      <c r="E533" s="2"/>
      <c r="G533" s="128"/>
      <c r="H533" s="2" t="s">
        <v>8</v>
      </c>
      <c r="I533" s="2"/>
      <c r="J533" s="2"/>
      <c r="K533" s="2"/>
      <c r="M533" s="128"/>
      <c r="N533" s="2" t="s">
        <v>8</v>
      </c>
      <c r="O533" s="2"/>
      <c r="P533" s="2"/>
      <c r="Q533" s="2"/>
    </row>
    <row r="534" spans="1:17" x14ac:dyDescent="0.25">
      <c r="A534" s="126">
        <v>29</v>
      </c>
      <c r="B534" s="37">
        <v>1</v>
      </c>
      <c r="C534" s="37" t="str">
        <f>INDEX(РАСКЛАДУШКА!$K$331:$AR$365,A534,MATCH(B$496,РАСКЛАДУШКА!$K$330:$AR$330,0))</f>
        <v/>
      </c>
      <c r="D534" s="27" t="str">
        <f>INDEX(РАСКЛАДУШКА!$K$372:$AR$406,A534,MATCH(B$496,РАСКЛАДУШКА!$K$371:$AR$371,0))</f>
        <v/>
      </c>
      <c r="E534" s="29" t="e">
        <f>INDEX(РАСКЛАДУШКА!$J$412:$AO$446,A534,MATCH(B$496,РАСКЛАДУШКА!$J$411:$AO$411,0))</f>
        <v>#N/A</v>
      </c>
      <c r="G534" s="126">
        <v>29</v>
      </c>
      <c r="H534" s="37">
        <v>1</v>
      </c>
      <c r="I534" s="37" t="e">
        <f>INDEX(РАСКЛАДУШКА!$K$331:$AR$365,G534,MATCH(H$496,РАСКЛАДУШКА!$K$330:$AR$330,0))</f>
        <v>#REF!</v>
      </c>
      <c r="J534" s="27" t="e">
        <f>INDEX(РАСКЛАДУШКА!$K$372:$AR$406,G534,MATCH(H$496,РАСКЛАДУШКА!$K$371:$AR$371,0))</f>
        <v>#REF!</v>
      </c>
      <c r="K534" s="29" t="e">
        <f>INDEX(РАСКЛАДУШКА!$J$412:$AO$446,G534,MATCH(H$496,РАСКЛАДУШКА!$J$411:$AO$411,0))</f>
        <v>#REF!</v>
      </c>
      <c r="M534" s="126">
        <v>29</v>
      </c>
      <c r="N534" s="37">
        <v>1</v>
      </c>
      <c r="O534" s="37" t="e">
        <f>INDEX(РАСКЛАДУШКА!$K$331:$AR$365,M534,MATCH(N$496,РАСКЛАДУШКА!$K$330:$AR$330,0))</f>
        <v>#REF!</v>
      </c>
      <c r="P534" s="27" t="e">
        <f>INDEX(РАСКЛАДУШКА!$K$372:$AR$406,M534,MATCH(N$496,РАСКЛАДУШКА!$K$371:$AR$371,0))</f>
        <v>#REF!</v>
      </c>
      <c r="Q534" s="29" t="e">
        <f>INDEX(РАСКЛАДУШКА!$J$412:$AO$446,M534,MATCH(N$496,РАСКЛАДУШКА!$J$411:$AO$411,0))</f>
        <v>#REF!</v>
      </c>
    </row>
    <row r="535" spans="1:17" x14ac:dyDescent="0.25">
      <c r="A535" s="126">
        <v>30</v>
      </c>
      <c r="B535" s="37">
        <v>2</v>
      </c>
      <c r="C535" s="37" t="str">
        <f>INDEX(РАСКЛАДУШКА!$K$331:$AR$365,A535,MATCH(B$496,РАСКЛАДУШКА!$K$330:$AR$330,0))</f>
        <v/>
      </c>
      <c r="D535" s="27" t="str">
        <f>INDEX(РАСКЛАДУШКА!$K$372:$AR$406,A535,MATCH(B$496,РАСКЛАДУШКА!$K$371:$AR$371,0))</f>
        <v/>
      </c>
      <c r="E535" s="29" t="e">
        <f>INDEX(РАСКЛАДУШКА!$J$412:$AO$446,A535,MATCH(B$496,РАСКЛАДУШКА!$J$411:$AO$411,0))</f>
        <v>#N/A</v>
      </c>
      <c r="G535" s="126">
        <v>30</v>
      </c>
      <c r="H535" s="37">
        <v>2</v>
      </c>
      <c r="I535" s="37" t="e">
        <f>INDEX(РАСКЛАДУШКА!$K$331:$AR$365,G535,MATCH(H$496,РАСКЛАДУШКА!$K$330:$AR$330,0))</f>
        <v>#REF!</v>
      </c>
      <c r="J535" s="27" t="e">
        <f>INDEX(РАСКЛАДУШКА!$K$372:$AR$406,G535,MATCH(H$496,РАСКЛАДУШКА!$K$371:$AR$371,0))</f>
        <v>#REF!</v>
      </c>
      <c r="K535" s="29" t="e">
        <f>INDEX(РАСКЛАДУШКА!$J$412:$AO$446,G535,MATCH(H$496,РАСКЛАДУШКА!$J$411:$AO$411,0))</f>
        <v>#REF!</v>
      </c>
      <c r="M535" s="126">
        <v>30</v>
      </c>
      <c r="N535" s="37">
        <v>2</v>
      </c>
      <c r="O535" s="37" t="e">
        <f>INDEX(РАСКЛАДУШКА!$K$331:$AR$365,M535,MATCH(N$496,РАСКЛАДУШКА!$K$330:$AR$330,0))</f>
        <v>#REF!</v>
      </c>
      <c r="P535" s="27" t="e">
        <f>INDEX(РАСКЛАДУШКА!$K$372:$AR$406,M535,MATCH(N$496,РАСКЛАДУШКА!$K$371:$AR$371,0))</f>
        <v>#REF!</v>
      </c>
      <c r="Q535" s="29" t="e">
        <f>INDEX(РАСКЛАДУШКА!$J$412:$AO$446,M535,MATCH(N$496,РАСКЛАДУШКА!$J$411:$AO$411,0))</f>
        <v>#REF!</v>
      </c>
    </row>
    <row r="536" spans="1:17" x14ac:dyDescent="0.25">
      <c r="A536" s="126">
        <v>31</v>
      </c>
      <c r="B536" s="37">
        <v>3</v>
      </c>
      <c r="C536" s="37" t="str">
        <f>INDEX(РАСКЛАДУШКА!$K$331:$AR$365,A536,MATCH(B$496,РАСКЛАДУШКА!$K$330:$AR$330,0))</f>
        <v/>
      </c>
      <c r="D536" s="27" t="str">
        <f>INDEX(РАСКЛАДУШКА!$K$372:$AR$406,A536,MATCH(B$496,РАСКЛАДУШКА!$K$371:$AR$371,0))</f>
        <v/>
      </c>
      <c r="E536" s="29" t="e">
        <f>INDEX(РАСКЛАДУШКА!$J$412:$AO$446,A536,MATCH(B$496,РАСКЛАДУШКА!$J$411:$AO$411,0))</f>
        <v>#N/A</v>
      </c>
      <c r="G536" s="126">
        <v>31</v>
      </c>
      <c r="H536" s="37">
        <v>3</v>
      </c>
      <c r="I536" s="37" t="e">
        <f>INDEX(РАСКЛАДУШКА!$K$331:$AR$365,G536,MATCH(H$496,РАСКЛАДУШКА!$K$330:$AR$330,0))</f>
        <v>#REF!</v>
      </c>
      <c r="J536" s="27" t="e">
        <f>INDEX(РАСКЛАДУШКА!$K$372:$AR$406,G536,MATCH(H$496,РАСКЛАДУШКА!$K$371:$AR$371,0))</f>
        <v>#REF!</v>
      </c>
      <c r="K536" s="29" t="e">
        <f>INDEX(РАСКЛАДУШКА!$J$412:$AO$446,G536,MATCH(H$496,РАСКЛАДУШКА!$J$411:$AO$411,0))</f>
        <v>#REF!</v>
      </c>
      <c r="M536" s="126">
        <v>31</v>
      </c>
      <c r="N536" s="37">
        <v>3</v>
      </c>
      <c r="O536" s="37" t="e">
        <f>INDEX(РАСКЛАДУШКА!$K$331:$AR$365,M536,MATCH(N$496,РАСКЛАДУШКА!$K$330:$AR$330,0))</f>
        <v>#REF!</v>
      </c>
      <c r="P536" s="27" t="e">
        <f>INDEX(РАСКЛАДУШКА!$K$372:$AR$406,M536,MATCH(N$496,РАСКЛАДУШКА!$K$371:$AR$371,0))</f>
        <v>#REF!</v>
      </c>
      <c r="Q536" s="29" t="e">
        <f>INDEX(РАСКЛАДУШКА!$J$412:$AO$446,M536,MATCH(N$496,РАСКЛАДУШКА!$J$411:$AO$411,0))</f>
        <v>#REF!</v>
      </c>
    </row>
    <row r="537" spans="1:17" x14ac:dyDescent="0.25">
      <c r="A537" s="126">
        <v>32</v>
      </c>
      <c r="B537" s="37">
        <v>4</v>
      </c>
      <c r="C537" s="37" t="str">
        <f>INDEX(РАСКЛАДУШКА!$K$331:$AR$365,A537,MATCH(B$496,РАСКЛАДУШКА!$K$330:$AR$330,0))</f>
        <v/>
      </c>
      <c r="D537" s="27" t="str">
        <f>INDEX(РАСКЛАДУШКА!$K$372:$AR$406,A537,MATCH(B$496,РАСКЛАДУШКА!$K$371:$AR$371,0))</f>
        <v/>
      </c>
      <c r="E537" s="29" t="e">
        <f>INDEX(РАСКЛАДУШКА!$J$412:$AO$446,A537,MATCH(B$496,РАСКЛАДУШКА!$J$411:$AO$411,0))</f>
        <v>#N/A</v>
      </c>
      <c r="G537" s="126">
        <v>32</v>
      </c>
      <c r="H537" s="37">
        <v>4</v>
      </c>
      <c r="I537" s="37" t="e">
        <f>INDEX(РАСКЛАДУШКА!$K$331:$AR$365,G537,MATCH(H$496,РАСКЛАДУШКА!$K$330:$AR$330,0))</f>
        <v>#REF!</v>
      </c>
      <c r="J537" s="27" t="e">
        <f>INDEX(РАСКЛАДУШКА!$K$372:$AR$406,G537,MATCH(H$496,РАСКЛАДУШКА!$K$371:$AR$371,0))</f>
        <v>#REF!</v>
      </c>
      <c r="K537" s="29" t="e">
        <f>INDEX(РАСКЛАДУШКА!$J$412:$AO$446,G537,MATCH(H$496,РАСКЛАДУШКА!$J$411:$AO$411,0))</f>
        <v>#REF!</v>
      </c>
      <c r="M537" s="126">
        <v>32</v>
      </c>
      <c r="N537" s="37">
        <v>4</v>
      </c>
      <c r="O537" s="37" t="e">
        <f>INDEX(РАСКЛАДУШКА!$K$331:$AR$365,M537,MATCH(N$496,РАСКЛАДУШКА!$K$330:$AR$330,0))</f>
        <v>#REF!</v>
      </c>
      <c r="P537" s="27" t="e">
        <f>INDEX(РАСКЛАДУШКА!$K$372:$AR$406,M537,MATCH(N$496,РАСКЛАДУШКА!$K$371:$AR$371,0))</f>
        <v>#REF!</v>
      </c>
      <c r="Q537" s="29" t="e">
        <f>INDEX(РАСКЛАДУШКА!$J$412:$AO$446,M537,MATCH(N$496,РАСКЛАДУШКА!$J$411:$AO$411,0))</f>
        <v>#REF!</v>
      </c>
    </row>
    <row r="538" spans="1:17" x14ac:dyDescent="0.25">
      <c r="A538" s="126">
        <v>33</v>
      </c>
      <c r="B538" s="37">
        <v>5</v>
      </c>
      <c r="C538" s="37" t="str">
        <f>INDEX(РАСКЛАДУШКА!$K$331:$AR$365,A538,MATCH(B$496,РАСКЛАДУШКА!$K$330:$AR$330,0))</f>
        <v/>
      </c>
      <c r="D538" s="27" t="str">
        <f>INDEX(РАСКЛАДУШКА!$K$372:$AR$406,A538,MATCH(B$496,РАСКЛАДУШКА!$K$371:$AR$371,0))</f>
        <v/>
      </c>
      <c r="E538" s="29" t="e">
        <f>INDEX(РАСКЛАДУШКА!$J$412:$AO$446,A538,MATCH(B$496,РАСКЛАДУШКА!$J$411:$AO$411,0))</f>
        <v>#N/A</v>
      </c>
      <c r="G538" s="126">
        <v>33</v>
      </c>
      <c r="H538" s="37">
        <v>5</v>
      </c>
      <c r="I538" s="37" t="e">
        <f>INDEX(РАСКЛАДУШКА!$K$331:$AR$365,G538,MATCH(H$496,РАСКЛАДУШКА!$K$330:$AR$330,0))</f>
        <v>#REF!</v>
      </c>
      <c r="J538" s="27" t="e">
        <f>INDEX(РАСКЛАДУШКА!$K$372:$AR$406,G538,MATCH(H$496,РАСКЛАДУШКА!$K$371:$AR$371,0))</f>
        <v>#REF!</v>
      </c>
      <c r="K538" s="29" t="e">
        <f>INDEX(РАСКЛАДУШКА!$J$412:$AO$446,G538,MATCH(H$496,РАСКЛАДУШКА!$J$411:$AO$411,0))</f>
        <v>#REF!</v>
      </c>
      <c r="M538" s="126">
        <v>33</v>
      </c>
      <c r="N538" s="37">
        <v>5</v>
      </c>
      <c r="O538" s="37" t="e">
        <f>INDEX(РАСКЛАДУШКА!$K$331:$AR$365,M538,MATCH(N$496,РАСКЛАДУШКА!$K$330:$AR$330,0))</f>
        <v>#REF!</v>
      </c>
      <c r="P538" s="27" t="e">
        <f>INDEX(РАСКЛАДУШКА!$K$372:$AR$406,M538,MATCH(N$496,РАСКЛАДУШКА!$K$371:$AR$371,0))</f>
        <v>#REF!</v>
      </c>
      <c r="Q538" s="29" t="e">
        <f>INDEX(РАСКЛАДУШКА!$J$412:$AO$446,M538,MATCH(N$496,РАСКЛАДУШКА!$J$411:$AO$411,0))</f>
        <v>#REF!</v>
      </c>
    </row>
    <row r="539" spans="1:17" x14ac:dyDescent="0.25">
      <c r="A539" s="126">
        <v>34</v>
      </c>
      <c r="B539" s="37">
        <v>6</v>
      </c>
      <c r="C539" s="37" t="str">
        <f>INDEX(РАСКЛАДУШКА!$K$331:$AR$365,A539,MATCH(B$496,РАСКЛАДУШКА!$K$330:$AR$330,0))</f>
        <v/>
      </c>
      <c r="D539" s="27" t="str">
        <f>INDEX(РАСКЛАДУШКА!$K$372:$AR$406,A539,MATCH(B$496,РАСКЛАДУШКА!$K$371:$AR$371,0))</f>
        <v/>
      </c>
      <c r="E539" s="29" t="e">
        <f>INDEX(РАСКЛАДУШКА!$J$412:$AO$446,A539,MATCH(B$496,РАСКЛАДУШКА!$J$411:$AO$411,0))</f>
        <v>#N/A</v>
      </c>
      <c r="G539" s="126">
        <v>34</v>
      </c>
      <c r="H539" s="37">
        <v>6</v>
      </c>
      <c r="I539" s="37" t="e">
        <f>INDEX(РАСКЛАДУШКА!$K$331:$AR$365,G539,MATCH(H$496,РАСКЛАДУШКА!$K$330:$AR$330,0))</f>
        <v>#REF!</v>
      </c>
      <c r="J539" s="27" t="e">
        <f>INDEX(РАСКЛАДУШКА!$K$372:$AR$406,G539,MATCH(H$496,РАСКЛАДУШКА!$K$371:$AR$371,0))</f>
        <v>#REF!</v>
      </c>
      <c r="K539" s="29" t="e">
        <f>INDEX(РАСКЛАДУШКА!$J$412:$AO$446,G539,MATCH(H$496,РАСКЛАДУШКА!$J$411:$AO$411,0))</f>
        <v>#REF!</v>
      </c>
      <c r="M539" s="126">
        <v>34</v>
      </c>
      <c r="N539" s="37">
        <v>6</v>
      </c>
      <c r="O539" s="37" t="e">
        <f>INDEX(РАСКЛАДУШКА!$K$331:$AR$365,M539,MATCH(N$496,РАСКЛАДУШКА!$K$330:$AR$330,0))</f>
        <v>#REF!</v>
      </c>
      <c r="P539" s="27" t="e">
        <f>INDEX(РАСКЛАДУШКА!$K$372:$AR$406,M539,MATCH(N$496,РАСКЛАДУШКА!$K$371:$AR$371,0))</f>
        <v>#REF!</v>
      </c>
      <c r="Q539" s="29" t="e">
        <f>INDEX(РАСКЛАДУШКА!$J$412:$AO$446,M539,MATCH(N$496,РАСКЛАДУШКА!$J$411:$AO$411,0))</f>
        <v>#REF!</v>
      </c>
    </row>
    <row r="540" spans="1:17" x14ac:dyDescent="0.25">
      <c r="A540" s="126">
        <v>35</v>
      </c>
      <c r="B540" s="37">
        <v>7</v>
      </c>
      <c r="C540" s="37" t="str">
        <f>INDEX(РАСКЛАДУШКА!$K$331:$AR$365,A540,MATCH(B$496,РАСКЛАДУШКА!$K$330:$AR$330,0))</f>
        <v/>
      </c>
      <c r="D540" s="27" t="str">
        <f>INDEX(РАСКЛАДУШКА!$K$372:$AR$406,A540,MATCH(B$496,РАСКЛАДУШКА!$K$371:$AR$371,0))</f>
        <v/>
      </c>
      <c r="E540" s="29" t="e">
        <f>INDEX(РАСКЛАДУШКА!$J$412:$AO$446,A540,MATCH(B$496,РАСКЛАДУШКА!$J$411:$AO$411,0))</f>
        <v>#N/A</v>
      </c>
      <c r="G540" s="126">
        <v>35</v>
      </c>
      <c r="H540" s="37">
        <v>7</v>
      </c>
      <c r="I540" s="37" t="e">
        <f>INDEX(РАСКЛАДУШКА!$K$331:$AR$365,G540,MATCH(H$496,РАСКЛАДУШКА!$K$330:$AR$330,0))</f>
        <v>#REF!</v>
      </c>
      <c r="J540" s="27" t="e">
        <f>INDEX(РАСКЛАДУШКА!$K$372:$AR$406,G540,MATCH(H$496,РАСКЛАДУШКА!$K$371:$AR$371,0))</f>
        <v>#REF!</v>
      </c>
      <c r="K540" s="29" t="e">
        <f>INDEX(РАСКЛАДУШКА!$J$412:$AO$446,G540,MATCH(H$496,РАСКЛАДУШКА!$J$411:$AO$411,0))</f>
        <v>#REF!</v>
      </c>
      <c r="M540" s="126">
        <v>35</v>
      </c>
      <c r="N540" s="37">
        <v>7</v>
      </c>
      <c r="O540" s="37" t="e">
        <f>INDEX(РАСКЛАДУШКА!$K$331:$AR$365,M540,MATCH(N$496,РАСКЛАДУШКА!$K$330:$AR$330,0))</f>
        <v>#REF!</v>
      </c>
      <c r="P540" s="27" t="e">
        <f>INDEX(РАСКЛАДУШКА!$K$372:$AR$406,M540,MATCH(N$496,РАСКЛАДУШКА!$K$371:$AR$371,0))</f>
        <v>#REF!</v>
      </c>
      <c r="Q540" s="29" t="e">
        <f>INDEX(РАСКЛАДУШКА!$J$412:$AO$446,M540,MATCH(N$496,РАСКЛАДУШКА!$J$411:$AO$411,0))</f>
        <v>#REF!</v>
      </c>
    </row>
  </sheetData>
  <mergeCells count="180">
    <mergeCell ref="N501:Q501"/>
    <mergeCell ref="N509:Q509"/>
    <mergeCell ref="N517:Q517"/>
    <mergeCell ref="N525:Q525"/>
    <mergeCell ref="N533:Q533"/>
    <mergeCell ref="B501:E501"/>
    <mergeCell ref="B509:E509"/>
    <mergeCell ref="B517:E517"/>
    <mergeCell ref="B525:E525"/>
    <mergeCell ref="B533:E533"/>
    <mergeCell ref="H501:K501"/>
    <mergeCell ref="H509:K509"/>
    <mergeCell ref="H517:K517"/>
    <mergeCell ref="H525:K525"/>
    <mergeCell ref="H533:K533"/>
    <mergeCell ref="B6:E6"/>
    <mergeCell ref="B14:E14"/>
    <mergeCell ref="H6:K6"/>
    <mergeCell ref="N38:Q38"/>
    <mergeCell ref="N6:Q6"/>
    <mergeCell ref="N14:Q14"/>
    <mergeCell ref="N22:Q22"/>
    <mergeCell ref="N30:Q30"/>
    <mergeCell ref="B38:E38"/>
    <mergeCell ref="H14:K14"/>
    <mergeCell ref="B51:E51"/>
    <mergeCell ref="H51:K51"/>
    <mergeCell ref="N51:Q51"/>
    <mergeCell ref="B59:E59"/>
    <mergeCell ref="H22:K22"/>
    <mergeCell ref="H30:K30"/>
    <mergeCell ref="H38:K38"/>
    <mergeCell ref="B22:E22"/>
    <mergeCell ref="B30:E30"/>
    <mergeCell ref="B67:E67"/>
    <mergeCell ref="H67:K67"/>
    <mergeCell ref="H59:K59"/>
    <mergeCell ref="N59:Q59"/>
    <mergeCell ref="N67:Q67"/>
    <mergeCell ref="N104:Q104"/>
    <mergeCell ref="B96:E96"/>
    <mergeCell ref="H96:K96"/>
    <mergeCell ref="N96:Q96"/>
    <mergeCell ref="B104:E104"/>
    <mergeCell ref="N83:Q83"/>
    <mergeCell ref="B75:E75"/>
    <mergeCell ref="H75:K75"/>
    <mergeCell ref="N75:Q75"/>
    <mergeCell ref="B83:E83"/>
    <mergeCell ref="H83:K83"/>
    <mergeCell ref="B128:E128"/>
    <mergeCell ref="H128:K128"/>
    <mergeCell ref="N128:Q128"/>
    <mergeCell ref="B141:E141"/>
    <mergeCell ref="H141:K141"/>
    <mergeCell ref="N141:Q141"/>
    <mergeCell ref="H104:K104"/>
    <mergeCell ref="B112:E112"/>
    <mergeCell ref="H112:K112"/>
    <mergeCell ref="N112:Q112"/>
    <mergeCell ref="B120:E120"/>
    <mergeCell ref="H120:K120"/>
    <mergeCell ref="N120:Q120"/>
    <mergeCell ref="B165:E165"/>
    <mergeCell ref="H165:K165"/>
    <mergeCell ref="N165:Q165"/>
    <mergeCell ref="B173:E173"/>
    <mergeCell ref="H173:K173"/>
    <mergeCell ref="N173:Q173"/>
    <mergeCell ref="B149:E149"/>
    <mergeCell ref="H149:K149"/>
    <mergeCell ref="N149:Q149"/>
    <mergeCell ref="B157:E157"/>
    <mergeCell ref="H157:K157"/>
    <mergeCell ref="N157:Q157"/>
    <mergeCell ref="H186:K186"/>
    <mergeCell ref="N186:Q186"/>
    <mergeCell ref="B186:E186"/>
    <mergeCell ref="H194:K194"/>
    <mergeCell ref="N194:Q194"/>
    <mergeCell ref="B231:E231"/>
    <mergeCell ref="B218:E218"/>
    <mergeCell ref="N202:Q202"/>
    <mergeCell ref="H210:K210"/>
    <mergeCell ref="N210:Q210"/>
    <mergeCell ref="H218:K218"/>
    <mergeCell ref="N231:Q231"/>
    <mergeCell ref="H202:K202"/>
    <mergeCell ref="H231:K231"/>
    <mergeCell ref="N345:Q345"/>
    <mergeCell ref="N329:Q329"/>
    <mergeCell ref="H345:K345"/>
    <mergeCell ref="H263:K263"/>
    <mergeCell ref="H276:K276"/>
    <mergeCell ref="B202:E202"/>
    <mergeCell ref="N218:Q218"/>
    <mergeCell ref="B194:E194"/>
    <mergeCell ref="B210:E210"/>
    <mergeCell ref="H239:K239"/>
    <mergeCell ref="N247:Q247"/>
    <mergeCell ref="B247:E247"/>
    <mergeCell ref="B255:E255"/>
    <mergeCell ref="B239:E239"/>
    <mergeCell ref="N276:Q276"/>
    <mergeCell ref="H247:K247"/>
    <mergeCell ref="H255:K255"/>
    <mergeCell ref="N255:Q255"/>
    <mergeCell ref="N239:Q239"/>
    <mergeCell ref="H411:K411"/>
    <mergeCell ref="B419:E419"/>
    <mergeCell ref="B398:E398"/>
    <mergeCell ref="H374:K374"/>
    <mergeCell ref="B284:E284"/>
    <mergeCell ref="H284:K284"/>
    <mergeCell ref="B353:E353"/>
    <mergeCell ref="H353:K353"/>
    <mergeCell ref="N263:Q263"/>
    <mergeCell ref="B321:E321"/>
    <mergeCell ref="N284:Q284"/>
    <mergeCell ref="N308:Q308"/>
    <mergeCell ref="N292:Q292"/>
    <mergeCell ref="H321:K321"/>
    <mergeCell ref="B308:E308"/>
    <mergeCell ref="H308:K308"/>
    <mergeCell ref="H300:K300"/>
    <mergeCell ref="B263:E263"/>
    <mergeCell ref="H292:K292"/>
    <mergeCell ref="B292:E292"/>
    <mergeCell ref="B276:E276"/>
    <mergeCell ref="B300:E300"/>
    <mergeCell ref="N321:Q321"/>
    <mergeCell ref="N337:Q337"/>
    <mergeCell ref="H480:K480"/>
    <mergeCell ref="H488:K488"/>
    <mergeCell ref="B472:E472"/>
    <mergeCell ref="B480:E480"/>
    <mergeCell ref="B435:E435"/>
    <mergeCell ref="H435:K435"/>
    <mergeCell ref="B374:E374"/>
    <mergeCell ref="N300:Q300"/>
    <mergeCell ref="N353:Q353"/>
    <mergeCell ref="H329:K329"/>
    <mergeCell ref="H366:K366"/>
    <mergeCell ref="B366:E366"/>
    <mergeCell ref="N374:Q374"/>
    <mergeCell ref="B337:E337"/>
    <mergeCell ref="H337:K337"/>
    <mergeCell ref="B345:E345"/>
    <mergeCell ref="B411:E411"/>
    <mergeCell ref="N427:Q427"/>
    <mergeCell ref="B427:E427"/>
    <mergeCell ref="B329:E329"/>
    <mergeCell ref="H419:K419"/>
    <mergeCell ref="H382:K382"/>
    <mergeCell ref="H390:K390"/>
    <mergeCell ref="H398:K398"/>
    <mergeCell ref="B443:E443"/>
    <mergeCell ref="H443:K443"/>
    <mergeCell ref="B456:E456"/>
    <mergeCell ref="B464:E464"/>
    <mergeCell ref="B382:E382"/>
    <mergeCell ref="B390:E390"/>
    <mergeCell ref="H427:K427"/>
    <mergeCell ref="N366:Q366"/>
    <mergeCell ref="N488:Q488"/>
    <mergeCell ref="N382:Q382"/>
    <mergeCell ref="N435:Q435"/>
    <mergeCell ref="N443:Q443"/>
    <mergeCell ref="N456:Q456"/>
    <mergeCell ref="N464:Q464"/>
    <mergeCell ref="N472:Q472"/>
    <mergeCell ref="N480:Q480"/>
    <mergeCell ref="N411:Q411"/>
    <mergeCell ref="N390:Q390"/>
    <mergeCell ref="N419:Q419"/>
    <mergeCell ref="N398:Q398"/>
    <mergeCell ref="B488:E488"/>
    <mergeCell ref="H456:K456"/>
    <mergeCell ref="H464:K464"/>
    <mergeCell ref="H472:K472"/>
  </mergeCells>
  <phoneticPr fontId="22" type="noConversion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57"/>
  </sheetPr>
  <dimension ref="A1:R344"/>
  <sheetViews>
    <sheetView topLeftCell="B1" workbookViewId="0"/>
  </sheetViews>
  <sheetFormatPr defaultColWidth="8.88671875" defaultRowHeight="13.2" x14ac:dyDescent="0.25"/>
  <cols>
    <col min="1" max="1" width="3.33203125" style="134" hidden="1" customWidth="1"/>
    <col min="2" max="2" width="6.44140625" customWidth="1"/>
    <col min="3" max="3" width="13.6640625" customWidth="1"/>
    <col min="4" max="4" width="8.109375" style="60" customWidth="1"/>
    <col min="5" max="5" width="45.88671875" customWidth="1"/>
    <col min="6" max="6" width="10" customWidth="1"/>
    <col min="7" max="7" width="3.33203125" style="134" hidden="1" customWidth="1"/>
    <col min="8" max="8" width="6" customWidth="1"/>
    <col min="9" max="9" width="13.6640625" customWidth="1"/>
    <col min="10" max="10" width="8.109375" style="60" customWidth="1"/>
    <col min="11" max="11" width="46.44140625" customWidth="1"/>
    <col min="12" max="12" width="10" customWidth="1"/>
    <col min="13" max="13" width="3.33203125" style="134" customWidth="1"/>
    <col min="14" max="14" width="6.44140625" customWidth="1"/>
    <col min="15" max="15" width="15.33203125" customWidth="1"/>
    <col min="16" max="16" width="8.6640625" customWidth="1"/>
    <col min="17" max="17" width="38.88671875" customWidth="1"/>
    <col min="18" max="18" width="3.33203125" style="35" bestFit="1" customWidth="1"/>
    <col min="19" max="19" width="5.6640625" customWidth="1"/>
    <col min="20" max="20" width="11.6640625" customWidth="1"/>
    <col min="21" max="21" width="8.109375" customWidth="1"/>
    <col min="22" max="22" width="41.44140625" customWidth="1"/>
    <col min="23" max="23" width="3" customWidth="1"/>
    <col min="24" max="24" width="4.109375" customWidth="1"/>
    <col min="25" max="27" width="6.88671875" customWidth="1"/>
    <col min="28" max="28" width="4" customWidth="1"/>
    <col min="29" max="29" width="3" customWidth="1"/>
    <col min="30" max="30" width="4.109375" customWidth="1"/>
    <col min="31" max="33" width="6.88671875" customWidth="1"/>
    <col min="34" max="34" width="4" customWidth="1"/>
    <col min="35" max="35" width="3" customWidth="1"/>
    <col min="36" max="36" width="4.109375" customWidth="1"/>
    <col min="37" max="39" width="6.88671875" customWidth="1"/>
    <col min="40" max="40" width="3" customWidth="1"/>
    <col min="41" max="41" width="4.109375" customWidth="1"/>
    <col min="42" max="44" width="6.88671875" customWidth="1"/>
    <col min="45" max="45" width="4" customWidth="1"/>
    <col min="46" max="46" width="3" customWidth="1"/>
    <col min="47" max="47" width="4.109375" customWidth="1"/>
    <col min="48" max="50" width="6.88671875" customWidth="1"/>
    <col min="51" max="51" width="3" customWidth="1"/>
    <col min="52" max="52" width="4.109375" customWidth="1"/>
    <col min="53" max="55" width="6.88671875" customWidth="1"/>
    <col min="56" max="56" width="3" customWidth="1"/>
    <col min="57" max="57" width="4.109375" customWidth="1"/>
    <col min="58" max="60" width="6.88671875" customWidth="1"/>
    <col min="61" max="61" width="4" customWidth="1"/>
    <col min="62" max="62" width="3" customWidth="1"/>
    <col min="63" max="63" width="4.109375" customWidth="1"/>
    <col min="64" max="66" width="6.88671875" customWidth="1"/>
    <col min="67" max="67" width="3" customWidth="1"/>
    <col min="68" max="68" width="4.109375" customWidth="1"/>
    <col min="69" max="71" width="6.88671875" customWidth="1"/>
  </cols>
  <sheetData>
    <row r="1" spans="1:13" s="138" customFormat="1" ht="21" customHeight="1" x14ac:dyDescent="0.45">
      <c r="A1" s="141"/>
      <c r="B1" s="139" t="s">
        <v>73</v>
      </c>
      <c r="C1" s="138" t="s">
        <v>147</v>
      </c>
      <c r="D1" s="142"/>
      <c r="G1" s="141"/>
      <c r="H1" s="139" t="s">
        <v>105</v>
      </c>
      <c r="I1" s="138" t="s">
        <v>147</v>
      </c>
      <c r="J1" s="142"/>
      <c r="M1" s="141"/>
    </row>
    <row r="2" spans="1:13" s="130" customFormat="1" x14ac:dyDescent="0.25">
      <c r="B2" s="130" t="str">
        <f>"Классный руководитель: "&amp;INDEX(РАСКЛАДУШКА!$AE$120:$AE$153,MATCH(B1,РАСКЛАДУШКА!$E$120:$E$153,0))</f>
        <v>Классный руководитель: 24</v>
      </c>
      <c r="D2" s="143"/>
      <c r="H2" s="130" t="str">
        <f>"Классный руководитель: "&amp;INDEX(РАСКЛАДУШКА!$AE$120:$AE$153,MATCH(H1,РАСКЛАДУШКА!$E$120:$E$153,0))</f>
        <v>Классный руководитель: 21</v>
      </c>
      <c r="J2" s="143"/>
    </row>
    <row r="3" spans="1:13" s="130" customFormat="1" x14ac:dyDescent="0.25">
      <c r="B3" s="129" t="e">
        <f>"Закрепленный кабинет: №"&amp;INDEX(РАСКЛАДУШКА!#REF!,MATCH(B1,РАСКЛАДУШКА!$DC$66:$DC$76,0))</f>
        <v>#REF!</v>
      </c>
      <c r="D3" s="143"/>
      <c r="H3" s="129" t="e">
        <f>"Закрепленный кабинет: №"&amp;INDEX(РАСКЛАДУШКА!#REF!,MATCH(H1,РАСКЛАДУШКА!$DC$66:$DC$76,0))</f>
        <v>#REF!</v>
      </c>
      <c r="J3" s="143"/>
    </row>
    <row r="4" spans="1:13" x14ac:dyDescent="0.25">
      <c r="B4" s="132" t="s">
        <v>1</v>
      </c>
      <c r="C4" s="132" t="s">
        <v>72</v>
      </c>
      <c r="D4" s="132" t="s">
        <v>256</v>
      </c>
      <c r="E4" s="132" t="s">
        <v>134</v>
      </c>
      <c r="H4" s="132" t="s">
        <v>1</v>
      </c>
      <c r="I4" s="132" t="s">
        <v>72</v>
      </c>
      <c r="J4" s="132" t="s">
        <v>256</v>
      </c>
      <c r="K4" s="132" t="s">
        <v>134</v>
      </c>
    </row>
    <row r="5" spans="1:13" s="140" customFormat="1" ht="21" customHeight="1" x14ac:dyDescent="0.4">
      <c r="A5" s="120"/>
      <c r="B5" s="1" t="s">
        <v>4</v>
      </c>
      <c r="C5" s="1"/>
      <c r="D5" s="1"/>
      <c r="E5" s="1"/>
      <c r="G5" s="120"/>
      <c r="H5" s="1" t="s">
        <v>4</v>
      </c>
      <c r="I5" s="1"/>
      <c r="J5" s="1"/>
      <c r="K5" s="1"/>
      <c r="M5" s="120"/>
    </row>
    <row r="6" spans="1:13" x14ac:dyDescent="0.25">
      <c r="A6" s="134">
        <v>1</v>
      </c>
      <c r="B6" s="37">
        <v>1</v>
      </c>
      <c r="C6" s="27" t="str">
        <f>INDEX(РАСКЛАДУШКА!$AY$290:$BO$324,A6,MATCH(B$1,РАСКЛАДУШКА!$AY$289:$BO$289,0))</f>
        <v>Осн.безоп.жизн.</v>
      </c>
      <c r="D6" s="29" t="e">
        <f>INDEX(РАСКЛАДУШКА!#REF!,A6,MATCH(B$1,РАСКЛАДУШКА!#REF!,0))</f>
        <v>#REF!</v>
      </c>
      <c r="E6" s="27" t="str">
        <f>INDEX(РАСКЛАДУШКА!$AY$412:$BO$446,A6,MATCH(B$1,РАСКЛАДУШКА!$AY$411:$BO$411,0))</f>
        <v>Горбач Н.Л.</v>
      </c>
      <c r="G6" s="134">
        <v>1</v>
      </c>
      <c r="H6" s="37">
        <v>1</v>
      </c>
      <c r="I6" s="27" t="str">
        <f>INDEX(РАСКЛАДУШКА!$AY$290:$BO$324,G6,MATCH(H$1,РАСКЛАДУШКА!$AY$289:$BO$289,0))</f>
        <v>Математика</v>
      </c>
      <c r="J6" s="29" t="e">
        <f>INDEX(РАСКЛАДУШКА!#REF!,G6,MATCH(H$1,РАСКЛАДУШКА!#REF!,0))</f>
        <v>#REF!</v>
      </c>
      <c r="K6" s="27" t="str">
        <f>INDEX(РАСКЛАДУШКА!$AY$412:$BO$446,G6,MATCH(H$1,РАСКЛАДУШКА!$AY$411:$BO$411,0))</f>
        <v>Нехаева Л.И.</v>
      </c>
    </row>
    <row r="7" spans="1:13" x14ac:dyDescent="0.25">
      <c r="A7" s="134">
        <v>2</v>
      </c>
      <c r="B7" s="37">
        <v>2</v>
      </c>
      <c r="C7" s="27" t="str">
        <f>INDEX(РАСКЛАДУШКА!$AY$290:$BO$324,A7,MATCH(B$1,РАСКЛАДУШКА!$AY$289:$BO$289,0))</f>
        <v>Математика</v>
      </c>
      <c r="D7" s="29" t="e">
        <f>INDEX(РАСКЛАДУШКА!#REF!,A7,MATCH(B$1,РАСКЛАДУШКА!#REF!,0))</f>
        <v>#REF!</v>
      </c>
      <c r="E7" s="27" t="str">
        <f>INDEX(РАСКЛАДУШКА!$AY$412:$BO$446,A7,MATCH(B$1,РАСКЛАДУШКА!$AY$411:$BO$411,0))</f>
        <v>Нехаева Л.И.</v>
      </c>
      <c r="G7" s="134">
        <v>2</v>
      </c>
      <c r="H7" s="37">
        <v>2</v>
      </c>
      <c r="I7" s="27" t="str">
        <f>INDEX(РАСКЛАДУШКА!$AY$290:$BO$324,G7,MATCH(H$1,РАСКЛАДУШКА!$AY$289:$BO$289,0))</f>
        <v>Осн.безоп.жизн.</v>
      </c>
      <c r="J7" s="29" t="e">
        <f>INDEX(РАСКЛАДУШКА!#REF!,G7,MATCH(H$1,РАСКЛАДУШКА!#REF!,0))</f>
        <v>#REF!</v>
      </c>
      <c r="K7" s="27" t="str">
        <f>INDEX(РАСКЛАДУШКА!$AY$412:$BO$446,G7,MATCH(H$1,РАСКЛАДУШКА!$AY$411:$BO$411,0))</f>
        <v>Горбач Н.Л.</v>
      </c>
    </row>
    <row r="8" spans="1:13" x14ac:dyDescent="0.25">
      <c r="A8" s="134">
        <v>3</v>
      </c>
      <c r="B8" s="37">
        <v>3</v>
      </c>
      <c r="C8" s="27" t="str">
        <f>INDEX(РАСКЛАДУШКА!$AY$290:$BO$324,A8,MATCH(B$1,РАСКЛАДУШКА!$AY$289:$BO$289,0))</f>
        <v>Русск.лит.</v>
      </c>
      <c r="D8" s="29" t="e">
        <f>INDEX(РАСКЛАДУШКА!#REF!,A8,MATCH(B$1,РАСКЛАДУШКА!#REF!,0))</f>
        <v>#REF!</v>
      </c>
      <c r="E8" s="27" t="str">
        <f>INDEX(РАСКЛАДУШКА!$AY$412:$BO$446,A8,MATCH(B$1,РАСКЛАДУШКА!$AY$411:$BO$411,0))</f>
        <v>Сокол Н.В.</v>
      </c>
      <c r="G8" s="134">
        <v>3</v>
      </c>
      <c r="H8" s="37">
        <v>3</v>
      </c>
      <c r="I8" s="27" t="str">
        <f>INDEX(РАСКЛАДУШКА!$AY$290:$BO$324,G8,MATCH(H$1,РАСКЛАДУШКА!$AY$289:$BO$289,0))</f>
        <v>Русск.язык</v>
      </c>
      <c r="J8" s="29" t="e">
        <f>INDEX(РАСКЛАДУШКА!#REF!,G8,MATCH(H$1,РАСКЛАДУШКА!#REF!,0))</f>
        <v>#REF!</v>
      </c>
      <c r="K8" s="27" t="str">
        <f>INDEX(РАСКЛАДУШКА!$AY$412:$BO$446,G8,MATCH(H$1,РАСКЛАДУШКА!$AY$411:$BO$411,0))</f>
        <v>Лозовская А.С.</v>
      </c>
    </row>
    <row r="9" spans="1:13" x14ac:dyDescent="0.25">
      <c r="A9" s="134">
        <v>4</v>
      </c>
      <c r="B9" s="37">
        <v>4</v>
      </c>
      <c r="C9" s="27" t="str">
        <f>INDEX(РАСКЛАДУШКА!$AY$290:$BO$324,A9,MATCH(B$1,РАСКЛАДУШКА!$AY$289:$BO$289,0))</f>
        <v>Русск.язык</v>
      </c>
      <c r="D9" s="29" t="e">
        <f>INDEX(РАСКЛАДУШКА!#REF!,A9,MATCH(B$1,РАСКЛАДУШКА!#REF!,0))</f>
        <v>#REF!</v>
      </c>
      <c r="E9" s="27" t="str">
        <f>INDEX(РАСКЛАДУШКА!$AY$412:$BO$446,A9,MATCH(B$1,РАСКЛАДУШКА!$AY$411:$BO$411,0))</f>
        <v>Сокол Н.В.</v>
      </c>
      <c r="G9" s="134">
        <v>4</v>
      </c>
      <c r="H9" s="37">
        <v>4</v>
      </c>
      <c r="I9" s="27" t="str">
        <f>INDEX(РАСКЛАДУШКА!$AY$290:$BO$324,G9,MATCH(H$1,РАСКЛАДУШКА!$AY$289:$BO$289,0))</f>
        <v>Русск.лит.</v>
      </c>
      <c r="J9" s="29" t="e">
        <f>INDEX(РАСКЛАДУШКА!#REF!,G9,MATCH(H$1,РАСКЛАДУШКА!#REF!,0))</f>
        <v>#REF!</v>
      </c>
      <c r="K9" s="27" t="str">
        <f>INDEX(РАСКЛАДУШКА!$AY$412:$BO$446,G9,MATCH(H$1,РАСКЛАДУШКА!$AY$411:$BO$411,0))</f>
        <v>Лозовская А.С.</v>
      </c>
    </row>
    <row r="10" spans="1:13" x14ac:dyDescent="0.25">
      <c r="A10" s="134">
        <v>5</v>
      </c>
      <c r="B10" s="37">
        <v>5</v>
      </c>
      <c r="C10" s="27" t="str">
        <f>INDEX(РАСКЛАДУШКА!$AY$290:$BO$324,A10,MATCH(B$1,РАСКЛАДУШКА!$AY$289:$BO$289,0))</f>
        <v>Физ.культ.и зд.</v>
      </c>
      <c r="D10" s="29" t="e">
        <f>INDEX(РАСКЛАДУШКА!#REF!,A10,MATCH(B$1,РАСКЛАДУШКА!#REF!,0))</f>
        <v>#REF!</v>
      </c>
      <c r="E10" s="27" t="str">
        <f>INDEX(РАСКЛАДУШКА!$AY$412:$BO$446,A10,MATCH(B$1,РАСКЛАДУШКА!$AY$411:$BO$411,0))</f>
        <v>Каспер В.И.</v>
      </c>
      <c r="G10" s="134">
        <v>5</v>
      </c>
      <c r="H10" s="37">
        <v>5</v>
      </c>
      <c r="I10" s="27" t="str">
        <f>INDEX(РАСКЛАДУШКА!$AY$290:$BO$324,G10,MATCH(H$1,РАСКЛАДУШКА!$AY$289:$BO$289,0))</f>
        <v>Физ.культ.и зд.</v>
      </c>
      <c r="J10" s="29" t="e">
        <f>INDEX(РАСКЛАДУШКА!#REF!,G10,MATCH(H$1,РАСКЛАДУШКА!#REF!,0))</f>
        <v>#REF!</v>
      </c>
      <c r="K10" s="27" t="str">
        <f>INDEX(РАСКЛАДУШКА!$AY$412:$BO$446,G10,MATCH(H$1,РАСКЛАДУШКА!$AY$411:$BO$411,0))</f>
        <v>Коршак О.С.</v>
      </c>
    </row>
    <row r="11" spans="1:13" x14ac:dyDescent="0.25">
      <c r="A11" s="134">
        <v>6</v>
      </c>
      <c r="B11" s="37">
        <v>6</v>
      </c>
      <c r="C11" s="27" t="str">
        <f>INDEX(РАСКЛАДУШКА!$AY$290:$BO$324,A11,MATCH(B$1,РАСКЛАДУШКА!$AY$289:$BO$289,0))</f>
        <v/>
      </c>
      <c r="D11" s="29" t="e">
        <f>INDEX(РАСКЛАДУШКА!#REF!,A11,MATCH(B$1,РАСКЛАДУШКА!#REF!,0))</f>
        <v>#REF!</v>
      </c>
      <c r="E11" s="27" t="str">
        <f>INDEX(РАСКЛАДУШКА!$AY$412:$BO$446,A11,MATCH(B$1,РАСКЛАДУШКА!$AY$411:$BO$411,0))</f>
        <v/>
      </c>
      <c r="G11" s="134">
        <v>6</v>
      </c>
      <c r="H11" s="37">
        <v>6</v>
      </c>
      <c r="I11" s="27" t="str">
        <f>INDEX(РАСКЛАДУШКА!$AY$290:$BO$324,G11,MATCH(H$1,РАСКЛАДУШКА!$AY$289:$BO$289,0))</f>
        <v/>
      </c>
      <c r="J11" s="29" t="e">
        <f>INDEX(РАСКЛАДУШКА!#REF!,G11,MATCH(H$1,РАСКЛАДУШКА!#REF!,0))</f>
        <v>#REF!</v>
      </c>
      <c r="K11" s="27" t="str">
        <f>INDEX(РАСКЛАДУШКА!$AY$412:$BO$446,G11,MATCH(H$1,РАСКЛАДУШКА!$AY$411:$BO$411,0))</f>
        <v/>
      </c>
    </row>
    <row r="12" spans="1:13" x14ac:dyDescent="0.25">
      <c r="A12" s="134">
        <v>7</v>
      </c>
      <c r="B12" s="37">
        <v>7</v>
      </c>
      <c r="C12" s="27" t="str">
        <f>INDEX(РАСКЛАДУШКА!$AY$290:$BO$324,A12,MATCH(B$1,РАСКЛАДУШКА!$AY$289:$BO$289,0))</f>
        <v/>
      </c>
      <c r="D12" s="29" t="e">
        <f>INDEX(РАСКЛАДУШКА!#REF!,A12,MATCH(B$1,РАСКЛАДУШКА!#REF!,0))</f>
        <v>#REF!</v>
      </c>
      <c r="E12" s="27" t="str">
        <f>INDEX(РАСКЛАДУШКА!$AY$412:$BO$446,A12,MATCH(B$1,РАСКЛАДУШКА!$AY$411:$BO$411,0))</f>
        <v/>
      </c>
      <c r="G12" s="134">
        <v>7</v>
      </c>
      <c r="H12" s="37">
        <v>7</v>
      </c>
      <c r="I12" s="27" t="str">
        <f>INDEX(РАСКЛАДУШКА!$AY$290:$BO$324,G12,MATCH(H$1,РАСКЛАДУШКА!$AY$289:$BO$289,0))</f>
        <v/>
      </c>
      <c r="J12" s="29" t="e">
        <f>INDEX(РАСКЛАДУШКА!#REF!,G12,MATCH(H$1,РАСКЛАДУШКА!#REF!,0))</f>
        <v>#REF!</v>
      </c>
      <c r="K12" s="27" t="str">
        <f>INDEX(РАСКЛАДУШКА!$AY$412:$BO$446,G12,MATCH(H$1,РАСКЛАДУШКА!$AY$411:$BO$411,0))</f>
        <v/>
      </c>
    </row>
    <row r="13" spans="1:13" s="140" customFormat="1" ht="21" customHeight="1" x14ac:dyDescent="0.4">
      <c r="A13" s="120"/>
      <c r="B13" s="1" t="s">
        <v>5</v>
      </c>
      <c r="C13" s="1"/>
      <c r="D13" s="1"/>
      <c r="E13" s="1"/>
      <c r="G13" s="120"/>
      <c r="H13" s="1" t="s">
        <v>5</v>
      </c>
      <c r="I13" s="1"/>
      <c r="J13" s="1"/>
      <c r="K13" s="1"/>
      <c r="M13" s="120"/>
    </row>
    <row r="14" spans="1:13" x14ac:dyDescent="0.25">
      <c r="A14" s="134">
        <v>8</v>
      </c>
      <c r="B14" s="37">
        <v>1</v>
      </c>
      <c r="C14" s="27" t="str">
        <f>INDEX(РАСКЛАДУШКА!$AY$290:$BO$324,A14,MATCH(B$1,РАСКЛАДУШКА!$AY$289:$BO$289,0))</f>
        <v>Бел.лит.</v>
      </c>
      <c r="D14" s="29" t="e">
        <f>INDEX(РАСКЛАДУШКА!#REF!,A14,MATCH(B$1,РАСКЛАДУШКА!#REF!,0))</f>
        <v>#REF!</v>
      </c>
      <c r="E14" s="27" t="str">
        <f>INDEX(РАСКЛАДУШКА!$AY$412:$BO$446,A14,MATCH(B$1,РАСКЛАДУШКА!$AY$411:$BO$411,0))</f>
        <v>Москаль Т.К.</v>
      </c>
      <c r="G14" s="134">
        <v>8</v>
      </c>
      <c r="H14" s="37">
        <v>1</v>
      </c>
      <c r="I14" s="27" t="str">
        <f>INDEX(РАСКЛАДУШКА!$AY$290:$BO$324,G14,MATCH(H$1,РАСКЛАДУШКА!$AY$289:$BO$289,0))</f>
        <v>История</v>
      </c>
      <c r="J14" s="29" t="e">
        <f>INDEX(РАСКЛАДУШКА!#REF!,G14,MATCH(H$1,РАСКЛАДУШКА!#REF!,0))</f>
        <v>#REF!</v>
      </c>
      <c r="K14" s="27" t="str">
        <f>INDEX(РАСКЛАДУШКА!$AY$412:$BO$446,G14,MATCH(H$1,РАСКЛАДУШКА!$AY$411:$BO$411,0))</f>
        <v>Жегало Т.В.</v>
      </c>
    </row>
    <row r="15" spans="1:13" x14ac:dyDescent="0.25">
      <c r="A15" s="134">
        <v>9</v>
      </c>
      <c r="B15" s="37">
        <v>2</v>
      </c>
      <c r="C15" s="27" t="str">
        <f>INDEX(РАСКЛАДУШКА!$AY$290:$BO$324,A15,MATCH(B$1,РАСКЛАДУШКА!$AY$289:$BO$289,0))</f>
        <v>Бел.язык</v>
      </c>
      <c r="D15" s="29" t="e">
        <f>INDEX(РАСКЛАДУШКА!#REF!,A15,MATCH(B$1,РАСКЛАДУШКА!#REF!,0))</f>
        <v>#REF!</v>
      </c>
      <c r="E15" s="27" t="str">
        <f>INDEX(РАСКЛАДУШКА!$AY$412:$BO$446,A15,MATCH(B$1,РАСКЛАДУШКА!$AY$411:$BO$411,0))</f>
        <v>Москаль Т.К.</v>
      </c>
      <c r="G15" s="134">
        <v>9</v>
      </c>
      <c r="H15" s="37">
        <v>2</v>
      </c>
      <c r="I15" s="27" t="str">
        <f>INDEX(РАСКЛАДУШКА!$AY$290:$BO$324,G15,MATCH(H$1,РАСКЛАДУШКА!$AY$289:$BO$289,0))</f>
        <v>Труд.обуч.</v>
      </c>
      <c r="J15" s="29" t="e">
        <f>INDEX(РАСКЛАДУШКА!#REF!,G15,MATCH(H$1,РАСКЛАДУШКА!#REF!,0))</f>
        <v>#REF!</v>
      </c>
      <c r="K15" s="27" t="str">
        <f>INDEX(РАСКЛАДУШКА!$AY$412:$BO$446,G15,MATCH(H$1,РАСКЛАДУШКА!$AY$411:$BO$411,0))</f>
        <v>Червоная Т.Р. / Хоменко Ю.В.</v>
      </c>
    </row>
    <row r="16" spans="1:13" x14ac:dyDescent="0.25">
      <c r="A16" s="134">
        <v>10</v>
      </c>
      <c r="B16" s="37">
        <v>3</v>
      </c>
      <c r="C16" s="27" t="str">
        <f>INDEX(РАСКЛАДУШКА!$AY$290:$BO$324,A16,MATCH(B$1,РАСКЛАДУШКА!$AY$289:$BO$289,0))</f>
        <v>Труд.обуч.</v>
      </c>
      <c r="D16" s="29" t="e">
        <f>INDEX(РАСКЛАДУШКА!#REF!,A16,MATCH(B$1,РАСКЛАДУШКА!#REF!,0))</f>
        <v>#REF!</v>
      </c>
      <c r="E16" s="27" t="str">
        <f>INDEX(РАСКЛАДУШКА!$AY$412:$BO$446,A16,MATCH(B$1,РАСКЛАДУШКА!$AY$411:$BO$411,0))</f>
        <v>Червоная Т.Р. / Хоменко Ю.В.</v>
      </c>
      <c r="G16" s="134">
        <v>10</v>
      </c>
      <c r="H16" s="37">
        <v>3</v>
      </c>
      <c r="I16" s="27" t="str">
        <f>INDEX(РАСКЛАДУШКА!$AY$290:$BO$324,G16,MATCH(H$1,РАСКЛАДУШКА!$AY$289:$BO$289,0))</f>
        <v>Бел.язык</v>
      </c>
      <c r="J16" s="29" t="e">
        <f>INDEX(РАСКЛАДУШКА!#REF!,G16,MATCH(H$1,РАСКЛАДУШКА!#REF!,0))</f>
        <v>#REF!</v>
      </c>
      <c r="K16" s="27" t="str">
        <f>INDEX(РАСКЛАДУШКА!$AY$412:$BO$446,G16,MATCH(H$1,РАСКЛАДУШКА!$AY$411:$BO$411,0))</f>
        <v>Москаль Т.К.</v>
      </c>
    </row>
    <row r="17" spans="1:13" x14ac:dyDescent="0.25">
      <c r="A17" s="134">
        <v>11</v>
      </c>
      <c r="B17" s="37">
        <v>4</v>
      </c>
      <c r="C17" s="27" t="str">
        <f>INDEX(РАСКЛАДУШКА!$AY$290:$BO$324,A17,MATCH(B$1,РАСКЛАДУШКА!$AY$289:$BO$289,0))</f>
        <v>Математика</v>
      </c>
      <c r="D17" s="29" t="e">
        <f>INDEX(РАСКЛАДУШКА!#REF!,A17,MATCH(B$1,РАСКЛАДУШКА!#REF!,0))</f>
        <v>#REF!</v>
      </c>
      <c r="E17" s="27" t="str">
        <f>INDEX(РАСКЛАДУШКА!$AY$412:$BO$446,A17,MATCH(B$1,РАСКЛАДУШКА!$AY$411:$BO$411,0))</f>
        <v>Нехаева Л.И.</v>
      </c>
      <c r="G17" s="134">
        <v>11</v>
      </c>
      <c r="H17" s="37">
        <v>4</v>
      </c>
      <c r="I17" s="27" t="str">
        <f>INDEX(РАСКЛАДУШКА!$AY$290:$BO$324,G17,MATCH(H$1,РАСКЛАДУШКА!$AY$289:$BO$289,0))</f>
        <v>Бел.лит.</v>
      </c>
      <c r="J17" s="29" t="e">
        <f>INDEX(РАСКЛАДУШКА!#REF!,G17,MATCH(H$1,РАСКЛАДУШКА!#REF!,0))</f>
        <v>#REF!</v>
      </c>
      <c r="K17" s="27" t="str">
        <f>INDEX(РАСКЛАДУШКА!$AY$412:$BO$446,G17,MATCH(H$1,РАСКЛАДУШКА!$AY$411:$BO$411,0))</f>
        <v>Москаль Т.К.</v>
      </c>
    </row>
    <row r="18" spans="1:13" x14ac:dyDescent="0.25">
      <c r="A18" s="134">
        <v>12</v>
      </c>
      <c r="B18" s="37">
        <v>5</v>
      </c>
      <c r="C18" s="27" t="str">
        <f>INDEX(РАСКЛАДУШКА!$AY$290:$BO$324,A18,MATCH(B$1,РАСКЛАДУШКА!$AY$289:$BO$289,0))</f>
        <v>Иностр.язык</v>
      </c>
      <c r="D18" s="29" t="e">
        <f>INDEX(РАСКЛАДУШКА!#REF!,A18,MATCH(B$1,РАСКЛАДУШКА!#REF!,0))</f>
        <v>#REF!</v>
      </c>
      <c r="E18" s="27" t="str">
        <f>INDEX(РАСКЛАДУШКА!$AY$412:$BO$446,A18,MATCH(B$1,РАСКЛАДУШКА!$AY$411:$BO$411,0))</f>
        <v>Псыщаница Н.Н. / Ярмантович К.В.</v>
      </c>
      <c r="G18" s="134">
        <v>12</v>
      </c>
      <c r="H18" s="37">
        <v>5</v>
      </c>
      <c r="I18" s="27" t="str">
        <f>INDEX(РАСКЛАДУШКА!$AY$290:$BO$324,G18,MATCH(H$1,РАСКЛАДУШКА!$AY$289:$BO$289,0))</f>
        <v>Иностр.язык</v>
      </c>
      <c r="J18" s="29" t="e">
        <f>INDEX(РАСКЛАДУШКА!#REF!,G18,MATCH(H$1,РАСКЛАДУШКА!#REF!,0))</f>
        <v>#REF!</v>
      </c>
      <c r="K18" s="27" t="str">
        <f>INDEX(РАСКЛАДУШКА!$AY$412:$BO$446,G18,MATCH(H$1,РАСКЛАДУШКА!$AY$411:$BO$411,0))</f>
        <v>Власевич С.П. / Борисевич Л. А. / Василевская А.В.</v>
      </c>
    </row>
    <row r="19" spans="1:13" x14ac:dyDescent="0.25">
      <c r="A19" s="134">
        <v>13</v>
      </c>
      <c r="B19" s="37">
        <v>6</v>
      </c>
      <c r="C19" s="27" t="str">
        <f>INDEX(РАСКЛАДУШКА!$AY$290:$BO$324,A19,MATCH(B$1,РАСКЛАДУШКА!$AY$289:$BO$289,0))</f>
        <v>История</v>
      </c>
      <c r="D19" s="29" t="e">
        <f>INDEX(РАСКЛАДУШКА!#REF!,A19,MATCH(B$1,РАСКЛАДУШКА!#REF!,0))</f>
        <v>#REF!</v>
      </c>
      <c r="E19" s="27" t="str">
        <f>INDEX(РАСКЛАДУШКА!$AY$412:$BO$446,A19,MATCH(B$1,РАСКЛАДУШКА!$AY$411:$BO$411,0))</f>
        <v>Жегало Т.В.</v>
      </c>
      <c r="G19" s="134">
        <v>13</v>
      </c>
      <c r="H19" s="37">
        <v>6</v>
      </c>
      <c r="I19" s="27" t="str">
        <f>INDEX(РАСКЛАДУШКА!$AY$290:$BO$324,G19,MATCH(H$1,РАСКЛАДУШКА!$AY$289:$BO$289,0))</f>
        <v>Математика</v>
      </c>
      <c r="J19" s="29" t="e">
        <f>INDEX(РАСКЛАДУШКА!#REF!,G19,MATCH(H$1,РАСКЛАДУШКА!#REF!,0))</f>
        <v>#REF!</v>
      </c>
      <c r="K19" s="27" t="str">
        <f>INDEX(РАСКЛАДУШКА!$AY$412:$BO$446,G19,MATCH(H$1,РАСКЛАДУШКА!$AY$411:$BO$411,0))</f>
        <v>Нехаева Л.И.</v>
      </c>
    </row>
    <row r="20" spans="1:13" x14ac:dyDescent="0.25">
      <c r="A20" s="134">
        <v>14</v>
      </c>
      <c r="B20" s="37">
        <v>7</v>
      </c>
      <c r="C20" s="27" t="str">
        <f>INDEX(РАСКЛАДУШКА!$AY$290:$BO$324,A20,MATCH(B$1,РАСКЛАДУШКА!$AY$289:$BO$289,0))</f>
        <v/>
      </c>
      <c r="D20" s="29" t="e">
        <f>INDEX(РАСКЛАДУШКА!#REF!,A20,MATCH(B$1,РАСКЛАДУШКА!#REF!,0))</f>
        <v>#REF!</v>
      </c>
      <c r="E20" s="27" t="str">
        <f>INDEX(РАСКЛАДУШКА!$AY$412:$BO$446,A20,MATCH(B$1,РАСКЛАДУШКА!$AY$411:$BO$411,0))</f>
        <v/>
      </c>
      <c r="G20" s="134">
        <v>14</v>
      </c>
      <c r="H20" s="37">
        <v>7</v>
      </c>
      <c r="I20" s="27" t="str">
        <f>INDEX(РАСКЛАДУШКА!$AY$290:$BO$324,G20,MATCH(H$1,РАСКЛАДУШКА!$AY$289:$BO$289,0))</f>
        <v/>
      </c>
      <c r="J20" s="29" t="e">
        <f>INDEX(РАСКЛАДУШКА!#REF!,G20,MATCH(H$1,РАСКЛАДУШКА!#REF!,0))</f>
        <v>#REF!</v>
      </c>
      <c r="K20" s="27" t="str">
        <f>INDEX(РАСКЛАДУШКА!$AY$412:$BO$446,G20,MATCH(H$1,РАСКЛАДУШКА!$AY$411:$BO$411,0))</f>
        <v/>
      </c>
    </row>
    <row r="21" spans="1:13" s="140" customFormat="1" ht="21" customHeight="1" x14ac:dyDescent="0.4">
      <c r="A21" s="120"/>
      <c r="B21" s="1" t="s">
        <v>6</v>
      </c>
      <c r="C21" s="1"/>
      <c r="D21" s="1"/>
      <c r="E21" s="1"/>
      <c r="G21" s="120"/>
      <c r="H21" s="1" t="s">
        <v>6</v>
      </c>
      <c r="I21" s="1"/>
      <c r="J21" s="1"/>
      <c r="K21" s="1"/>
      <c r="M21" s="120"/>
    </row>
    <row r="22" spans="1:13" x14ac:dyDescent="0.25">
      <c r="A22" s="134">
        <v>15</v>
      </c>
      <c r="B22" s="37">
        <v>1</v>
      </c>
      <c r="C22" s="27" t="str">
        <f>INDEX(РАСКЛАДУШКА!$AY$290:$BO$324,A22,MATCH(B$1,РАСКЛАДУШКА!$AY$289:$BO$289,0))</f>
        <v>Искусство</v>
      </c>
      <c r="D22" s="29" t="e">
        <f>INDEX(РАСКЛАДУШКА!#REF!,A22,MATCH(B$1,РАСКЛАДУШКА!#REF!,0))</f>
        <v>#REF!</v>
      </c>
      <c r="E22" s="27" t="str">
        <f>INDEX(РАСКЛАДУШКА!$AY$412:$BO$446,A22,MATCH(B$1,РАСКЛАДУШКА!$AY$411:$BO$411,0))</f>
        <v>Горбач Н.Л.</v>
      </c>
      <c r="G22" s="134">
        <v>15</v>
      </c>
      <c r="H22" s="37">
        <v>1</v>
      </c>
      <c r="I22" s="27" t="str">
        <f>INDEX(РАСКЛАДУШКА!$AY$290:$BO$324,G22,MATCH(H$1,РАСКЛАДУШКА!$AY$289:$BO$289,0))</f>
        <v>Бел.лит.</v>
      </c>
      <c r="J22" s="29" t="e">
        <f>INDEX(РАСКЛАДУШКА!#REF!,G22,MATCH(H$1,РАСКЛАДУШКА!#REF!,0))</f>
        <v>#REF!</v>
      </c>
      <c r="K22" s="27" t="str">
        <f>INDEX(РАСКЛАДУШКА!$AY$412:$BO$446,G22,MATCH(H$1,РАСКЛАДУШКА!$AY$411:$BO$411,0))</f>
        <v>Москаль Т.К.</v>
      </c>
    </row>
    <row r="23" spans="1:13" x14ac:dyDescent="0.25">
      <c r="A23" s="134">
        <v>16</v>
      </c>
      <c r="B23" s="37">
        <v>2</v>
      </c>
      <c r="C23" s="27" t="str">
        <f>INDEX(РАСКЛАДУШКА!$AY$290:$BO$324,A23,MATCH(B$1,РАСКЛАДУШКА!$AY$289:$BO$289,0))</f>
        <v>Русск.язык</v>
      </c>
      <c r="D23" s="29" t="e">
        <f>INDEX(РАСКЛАДУШКА!#REF!,A23,MATCH(B$1,РАСКЛАДУШКА!#REF!,0))</f>
        <v>#REF!</v>
      </c>
      <c r="E23" s="27" t="str">
        <f>INDEX(РАСКЛАДУШКА!$AY$412:$BO$446,A23,MATCH(B$1,РАСКЛАДУШКА!$AY$411:$BO$411,0))</f>
        <v>Сокол Н.В.</v>
      </c>
      <c r="G23" s="134">
        <v>16</v>
      </c>
      <c r="H23" s="37">
        <v>2</v>
      </c>
      <c r="I23" s="27" t="str">
        <f>INDEX(РАСКЛАДУШКА!$AY$290:$BO$324,G23,MATCH(H$1,РАСКЛАДУШКА!$AY$289:$BO$289,0))</f>
        <v>Бел.язык</v>
      </c>
      <c r="J23" s="29" t="e">
        <f>INDEX(РАСКЛАДУШКА!#REF!,G23,MATCH(H$1,РАСКЛАДУШКА!#REF!,0))</f>
        <v>#REF!</v>
      </c>
      <c r="K23" s="27" t="str">
        <f>INDEX(РАСКЛАДУШКА!$AY$412:$BO$446,G23,MATCH(H$1,РАСКЛАДУШКА!$AY$411:$BO$411,0))</f>
        <v>Москаль Т.К.</v>
      </c>
    </row>
    <row r="24" spans="1:13" x14ac:dyDescent="0.25">
      <c r="A24" s="134">
        <v>17</v>
      </c>
      <c r="B24" s="37">
        <v>3</v>
      </c>
      <c r="C24" s="27" t="str">
        <f>INDEX(РАСКЛАДУШКА!$AY$290:$BO$324,A24,MATCH(B$1,РАСКЛАДУШКА!$AY$289:$BO$289,0))</f>
        <v>Русск.лит.</v>
      </c>
      <c r="D24" s="29" t="e">
        <f>INDEX(РАСКЛАДУШКА!#REF!,A24,MATCH(B$1,РАСКЛАДУШКА!#REF!,0))</f>
        <v>#REF!</v>
      </c>
      <c r="E24" s="27" t="str">
        <f>INDEX(РАСКЛАДУШКА!$AY$412:$BO$446,A24,MATCH(B$1,РАСКЛАДУШКА!$AY$411:$BO$411,0))</f>
        <v>Сокол Н.В.</v>
      </c>
      <c r="G24" s="134">
        <v>17</v>
      </c>
      <c r="H24" s="37">
        <v>3</v>
      </c>
      <c r="I24" s="27" t="str">
        <f>INDEX(РАСКЛАДУШКА!$AY$290:$BO$324,G24,MATCH(H$1,РАСКЛАДУШКА!$AY$289:$BO$289,0))</f>
        <v>Искусство</v>
      </c>
      <c r="J24" s="29" t="e">
        <f>INDEX(РАСКЛАДУШКА!#REF!,G24,MATCH(H$1,РАСКЛАДУШКА!#REF!,0))</f>
        <v>#REF!</v>
      </c>
      <c r="K24" s="27" t="str">
        <f>INDEX(РАСКЛАДУШКА!$AY$412:$BO$446,G24,MATCH(H$1,РАСКЛАДУШКА!$AY$411:$BO$411,0))</f>
        <v>Горбач Н.Л.</v>
      </c>
    </row>
    <row r="25" spans="1:13" x14ac:dyDescent="0.25">
      <c r="A25" s="134">
        <v>18</v>
      </c>
      <c r="B25" s="37">
        <v>4</v>
      </c>
      <c r="C25" s="27" t="str">
        <f>INDEX(РАСКЛАДУШКА!$AY$290:$BO$324,A25,MATCH(B$1,РАСКЛАДУШКА!$AY$289:$BO$289,0))</f>
        <v>Бел.язык</v>
      </c>
      <c r="D25" s="29" t="e">
        <f>INDEX(РАСКЛАДУШКА!#REF!,A25,MATCH(B$1,РАСКЛАДУШКА!#REF!,0))</f>
        <v>#REF!</v>
      </c>
      <c r="E25" s="27" t="str">
        <f>INDEX(РАСКЛАДУШКА!$AY$412:$BO$446,A25,MATCH(B$1,РАСКЛАДУШКА!$AY$411:$BO$411,0))</f>
        <v>Москаль Т.К.</v>
      </c>
      <c r="G25" s="134">
        <v>18</v>
      </c>
      <c r="H25" s="37">
        <v>4</v>
      </c>
      <c r="I25" s="27" t="str">
        <f>INDEX(РАСКЛАДУШКА!$AY$290:$BO$324,G25,MATCH(H$1,РАСКЛАДУШКА!$AY$289:$BO$289,0))</f>
        <v>Математика</v>
      </c>
      <c r="J25" s="29" t="e">
        <f>INDEX(РАСКЛАДУШКА!#REF!,G25,MATCH(H$1,РАСКЛАДУШКА!#REF!,0))</f>
        <v>#REF!</v>
      </c>
      <c r="K25" s="27" t="str">
        <f>INDEX(РАСКЛАДУШКА!$AY$412:$BO$446,G25,MATCH(H$1,РАСКЛАДУШКА!$AY$411:$BO$411,0))</f>
        <v>Нехаева Л.И.</v>
      </c>
    </row>
    <row r="26" spans="1:13" x14ac:dyDescent="0.25">
      <c r="A26" s="134">
        <v>19</v>
      </c>
      <c r="B26" s="37">
        <v>5</v>
      </c>
      <c r="C26" s="27" t="str">
        <f>INDEX(РАСКЛАДУШКА!$AY$290:$BO$324,A26,MATCH(B$1,РАСКЛАДУШКА!$AY$289:$BO$289,0))</f>
        <v>Бел.лит.</v>
      </c>
      <c r="D26" s="29" t="e">
        <f>INDEX(РАСКЛАДУШКА!#REF!,A26,MATCH(B$1,РАСКЛАДУШКА!#REF!,0))</f>
        <v>#REF!</v>
      </c>
      <c r="E26" s="27" t="str">
        <f>INDEX(РАСКЛАДУШКА!$AY$412:$BO$446,A26,MATCH(B$1,РАСКЛАДУШКА!$AY$411:$BO$411,0))</f>
        <v>Москаль Т.К.</v>
      </c>
      <c r="G26" s="134">
        <v>19</v>
      </c>
      <c r="H26" s="37">
        <v>5</v>
      </c>
      <c r="I26" s="27" t="str">
        <f>INDEX(РАСКЛАДУШКА!$AY$290:$BO$324,G26,MATCH(H$1,РАСКЛАДУШКА!$AY$289:$BO$289,0))</f>
        <v>Русск.лит.</v>
      </c>
      <c r="J26" s="29" t="e">
        <f>INDEX(РАСКЛАДУШКА!#REF!,G26,MATCH(H$1,РАСКЛАДУШКА!#REF!,0))</f>
        <v>#REF!</v>
      </c>
      <c r="K26" s="27" t="str">
        <f>INDEX(РАСКЛАДУШКА!$AY$412:$BO$446,G26,MATCH(H$1,РАСКЛАДУШКА!$AY$411:$BO$411,0))</f>
        <v>Лозовская А.С.</v>
      </c>
    </row>
    <row r="27" spans="1:13" x14ac:dyDescent="0.25">
      <c r="A27" s="134">
        <v>20</v>
      </c>
      <c r="B27" s="37">
        <v>6</v>
      </c>
      <c r="C27" s="27" t="str">
        <f>INDEX(РАСКЛАДУШКА!$AY$290:$BO$324,A27,MATCH(B$1,РАСКЛАДУШКА!$AY$289:$BO$289,0))</f>
        <v>Математика</v>
      </c>
      <c r="D27" s="29" t="e">
        <f>INDEX(РАСКЛАДУШКА!#REF!,A27,MATCH(B$1,РАСКЛАДУШКА!#REF!,0))</f>
        <v>#REF!</v>
      </c>
      <c r="E27" s="27" t="str">
        <f>INDEX(РАСКЛАДУШКА!$AY$412:$BO$446,A27,MATCH(B$1,РАСКЛАДУШКА!$AY$411:$BO$411,0))</f>
        <v>Нехаева Л.И.</v>
      </c>
      <c r="G27" s="134">
        <v>20</v>
      </c>
      <c r="H27" s="37">
        <v>6</v>
      </c>
      <c r="I27" s="27" t="str">
        <f>INDEX(РАСКЛАДУШКА!$AY$290:$BO$324,G27,MATCH(H$1,РАСКЛАДУШКА!$AY$289:$BO$289,0))</f>
        <v>Русск.язык</v>
      </c>
      <c r="J27" s="29" t="e">
        <f>INDEX(РАСКЛАДУШКА!#REF!,G27,MATCH(H$1,РАСКЛАДУШКА!#REF!,0))</f>
        <v>#REF!</v>
      </c>
      <c r="K27" s="27" t="str">
        <f>INDEX(РАСКЛАДУШКА!$AY$412:$BO$446,G27,MATCH(H$1,РАСКЛАДУШКА!$AY$411:$BO$411,0))</f>
        <v>Лозовская А.С.</v>
      </c>
    </row>
    <row r="28" spans="1:13" x14ac:dyDescent="0.25">
      <c r="A28" s="134">
        <v>21</v>
      </c>
      <c r="B28" s="37">
        <v>7</v>
      </c>
      <c r="C28" s="27" t="str">
        <f>INDEX(РАСКЛАДУШКА!$AY$290:$BO$324,A28,MATCH(B$1,РАСКЛАДУШКА!$AY$289:$BO$289,0))</f>
        <v/>
      </c>
      <c r="D28" s="29" t="e">
        <f>INDEX(РАСКЛАДУШКА!#REF!,A28,MATCH(B$1,РАСКЛАДУШКА!#REF!,0))</f>
        <v>#REF!</v>
      </c>
      <c r="E28" s="27" t="str">
        <f>INDEX(РАСКЛАДУШКА!$AY$412:$BO$446,A28,MATCH(B$1,РАСКЛАДУШКА!$AY$411:$BO$411,0))</f>
        <v/>
      </c>
      <c r="G28" s="134">
        <v>21</v>
      </c>
      <c r="H28" s="37">
        <v>7</v>
      </c>
      <c r="I28" s="27" t="str">
        <f>INDEX(РАСКЛАДУШКА!$AY$290:$BO$324,G28,MATCH(H$1,РАСКЛАДУШКА!$AY$289:$BO$289,0))</f>
        <v/>
      </c>
      <c r="J28" s="29" t="e">
        <f>INDEX(РАСКЛАДУШКА!#REF!,G28,MATCH(H$1,РАСКЛАДУШКА!#REF!,0))</f>
        <v>#REF!</v>
      </c>
      <c r="K28" s="27" t="str">
        <f>INDEX(РАСКЛАДУШКА!$AY$412:$BO$446,G28,MATCH(H$1,РАСКЛАДУШКА!$AY$411:$BO$411,0))</f>
        <v/>
      </c>
    </row>
    <row r="29" spans="1:13" s="140" customFormat="1" ht="21" customHeight="1" x14ac:dyDescent="0.4">
      <c r="A29" s="120"/>
      <c r="B29" s="1" t="s">
        <v>7</v>
      </c>
      <c r="C29" s="1"/>
      <c r="D29" s="1"/>
      <c r="E29" s="1"/>
      <c r="G29" s="120"/>
      <c r="H29" s="1" t="s">
        <v>7</v>
      </c>
      <c r="I29" s="1"/>
      <c r="J29" s="1"/>
      <c r="K29" s="1"/>
      <c r="M29" s="120"/>
    </row>
    <row r="30" spans="1:13" x14ac:dyDescent="0.25">
      <c r="A30" s="134">
        <v>22</v>
      </c>
      <c r="B30" s="37">
        <v>1</v>
      </c>
      <c r="C30" s="27" t="str">
        <f>INDEX(РАСКЛАДУШКА!$AY$290:$BO$324,A30,MATCH(B$1,РАСКЛАДУШКА!$AY$289:$BO$289,0))</f>
        <v>История</v>
      </c>
      <c r="D30" s="29" t="e">
        <f>INDEX(РАСКЛАДУШКА!#REF!,A30,MATCH(B$1,РАСКЛАДУШКА!#REF!,0))</f>
        <v>#REF!</v>
      </c>
      <c r="E30" s="27" t="str">
        <f>INDEX(РАСКЛАДУШКА!$AY$412:$BO$446,A30,MATCH(B$1,РАСКЛАДУШКА!$AY$411:$BO$411,0))</f>
        <v>Жегало Т.В.</v>
      </c>
      <c r="G30" s="134">
        <v>22</v>
      </c>
      <c r="H30" s="37">
        <v>1</v>
      </c>
      <c r="I30" s="27" t="str">
        <f>INDEX(РАСКЛАДУШКА!$AY$290:$BO$324,G30,MATCH(H$1,РАСКЛАДУШКА!$AY$289:$BO$289,0))</f>
        <v>Бел.язык</v>
      </c>
      <c r="J30" s="29" t="e">
        <f>INDEX(РАСКЛАДУШКА!#REF!,G30,MATCH(H$1,РАСКЛАДУШКА!#REF!,0))</f>
        <v>#REF!</v>
      </c>
      <c r="K30" s="27" t="str">
        <f>INDEX(РАСКЛАДУШКА!$AY$412:$BO$446,G30,MATCH(H$1,РАСКЛАДУШКА!$AY$411:$BO$411,0))</f>
        <v>Москаль Т.К.</v>
      </c>
    </row>
    <row r="31" spans="1:13" x14ac:dyDescent="0.25">
      <c r="A31" s="134">
        <v>23</v>
      </c>
      <c r="B31" s="37">
        <v>2</v>
      </c>
      <c r="C31" s="27" t="str">
        <f>INDEX(РАСКЛАДУШКА!$AY$290:$BO$324,A31,MATCH(B$1,РАСКЛАДУШКА!$AY$289:$BO$289,0))</f>
        <v>Час зд.и спорта</v>
      </c>
      <c r="D31" s="29" t="e">
        <f>INDEX(РАСКЛАДУШКА!#REF!,A31,MATCH(B$1,РАСКЛАДУШКА!#REF!,0))</f>
        <v>#REF!</v>
      </c>
      <c r="E31" s="27" t="str">
        <f>INDEX(РАСКЛАДУШКА!$AY$412:$BO$446,A31,MATCH(B$1,РАСКЛАДУШКА!$AY$411:$BO$411,0))</f>
        <v>Каспер В.И.</v>
      </c>
      <c r="G31" s="134">
        <v>23</v>
      </c>
      <c r="H31" s="37">
        <v>2</v>
      </c>
      <c r="I31" s="27" t="str">
        <f>INDEX(РАСКЛАДУШКА!$AY$290:$BO$324,G31,MATCH(H$1,РАСКЛАДУШКА!$AY$289:$BO$289,0))</f>
        <v>Математика</v>
      </c>
      <c r="J31" s="29" t="e">
        <f>INDEX(РАСКЛАДУШКА!#REF!,G31,MATCH(H$1,РАСКЛАДУШКА!#REF!,0))</f>
        <v>#REF!</v>
      </c>
      <c r="K31" s="27" t="str">
        <f>INDEX(РАСКЛАДУШКА!$AY$412:$BO$446,G31,MATCH(H$1,РАСКЛАДУШКА!$AY$411:$BO$411,0))</f>
        <v>Нехаева Л.И.</v>
      </c>
    </row>
    <row r="32" spans="1:13" x14ac:dyDescent="0.25">
      <c r="A32" s="134">
        <v>24</v>
      </c>
      <c r="B32" s="37">
        <v>3</v>
      </c>
      <c r="C32" s="27" t="str">
        <f>INDEX(РАСКЛАДУШКА!$AY$290:$BO$324,A32,MATCH(B$1,РАСКЛАДУШКА!$AY$289:$BO$289,0))</f>
        <v>Математика</v>
      </c>
      <c r="D32" s="29" t="e">
        <f>INDEX(РАСКЛАДУШКА!#REF!,A32,MATCH(B$1,РАСКЛАДУШКА!#REF!,0))</f>
        <v>#REF!</v>
      </c>
      <c r="E32" s="27" t="str">
        <f>INDEX(РАСКЛАДУШКА!$AY$412:$BO$446,A32,MATCH(B$1,РАСКЛАДУШКА!$AY$411:$BO$411,0))</f>
        <v>Нехаева Л.И.</v>
      </c>
      <c r="G32" s="134">
        <v>24</v>
      </c>
      <c r="H32" s="37">
        <v>3</v>
      </c>
      <c r="I32" s="27" t="str">
        <f>INDEX(РАСКЛАДУШКА!$AY$290:$BO$324,G32,MATCH(H$1,РАСКЛАДУШКА!$AY$289:$BO$289,0))</f>
        <v>История</v>
      </c>
      <c r="J32" s="29" t="e">
        <f>INDEX(РАСКЛАДУШКА!#REF!,G32,MATCH(H$1,РАСКЛАДУШКА!#REF!,0))</f>
        <v>#REF!</v>
      </c>
      <c r="K32" s="27" t="str">
        <f>INDEX(РАСКЛАДУШКА!$AY$412:$BO$446,G32,MATCH(H$1,РАСКЛАДУШКА!$AY$411:$BO$411,0))</f>
        <v>Жегало Т.В.</v>
      </c>
    </row>
    <row r="33" spans="1:13" x14ac:dyDescent="0.25">
      <c r="A33" s="134">
        <v>25</v>
      </c>
      <c r="B33" s="37">
        <v>4</v>
      </c>
      <c r="C33" s="27" t="str">
        <f>INDEX(РАСКЛАДУШКА!$AY$290:$BO$324,A33,MATCH(B$1,РАСКЛАДУШКА!$AY$289:$BO$289,0))</f>
        <v>Иностр.язык</v>
      </c>
      <c r="D33" s="29" t="e">
        <f>INDEX(РАСКЛАДУШКА!#REF!,A33,MATCH(B$1,РАСКЛАДУШКА!#REF!,0))</f>
        <v>#REF!</v>
      </c>
      <c r="E33" s="27" t="str">
        <f>INDEX(РАСКЛАДУШКА!$AY$412:$BO$446,A33,MATCH(B$1,РАСКЛАДУШКА!$AY$411:$BO$411,0))</f>
        <v>Псыщаница Н.Н. / Ярмантович К.В.</v>
      </c>
      <c r="G33" s="134">
        <v>25</v>
      </c>
      <c r="H33" s="37">
        <v>4</v>
      </c>
      <c r="I33" s="27" t="str">
        <f>INDEX(РАСКЛАДУШКА!$AY$290:$BO$324,G33,MATCH(H$1,РАСКЛАДУШКА!$AY$289:$BO$289,0))</f>
        <v>Иностр.язык</v>
      </c>
      <c r="J33" s="29" t="e">
        <f>INDEX(РАСКЛАДУШКА!#REF!,G33,MATCH(H$1,РАСКЛАДУШКА!#REF!,0))</f>
        <v>#REF!</v>
      </c>
      <c r="K33" s="27" t="str">
        <f>INDEX(РАСКЛАДУШКА!$AY$412:$BO$446,G33,MATCH(H$1,РАСКЛАДУШКА!$AY$411:$BO$411,0))</f>
        <v>Власевич С.П. / Борисевич Л. А. / Василевская А.В.</v>
      </c>
    </row>
    <row r="34" spans="1:13" x14ac:dyDescent="0.25">
      <c r="A34" s="134">
        <v>26</v>
      </c>
      <c r="B34" s="37">
        <v>5</v>
      </c>
      <c r="C34" s="27" t="str">
        <f>INDEX(РАСКЛАДУШКА!$AY$290:$BO$324,A34,MATCH(B$1,РАСКЛАДУШКА!$AY$289:$BO$289,0))</f>
        <v>Бел.язык</v>
      </c>
      <c r="D34" s="29" t="e">
        <f>INDEX(РАСКЛАДУШКА!#REF!,A34,MATCH(B$1,РАСКЛАДУШКА!#REF!,0))</f>
        <v>#REF!</v>
      </c>
      <c r="E34" s="27" t="str">
        <f>INDEX(РАСКЛАДУШКА!$AY$412:$BO$446,A34,MATCH(B$1,РАСКЛАДУШКА!$AY$411:$BO$411,0))</f>
        <v>Москаль Т.К.</v>
      </c>
      <c r="G34" s="134">
        <v>26</v>
      </c>
      <c r="H34" s="37">
        <v>5</v>
      </c>
      <c r="I34" s="27" t="str">
        <f>INDEX(РАСКЛАДУШКА!$AY$290:$BO$324,G34,MATCH(H$1,РАСКЛАДУШКА!$AY$289:$BO$289,0))</f>
        <v>Час зд.и спорта</v>
      </c>
      <c r="J34" s="29" t="e">
        <f>INDEX(РАСКЛАДУШКА!#REF!,G34,MATCH(H$1,РАСКЛАДУШКА!#REF!,0))</f>
        <v>#REF!</v>
      </c>
      <c r="K34" s="27" t="str">
        <f>INDEX(РАСКЛАДУШКА!$AY$412:$BO$446,G34,MATCH(H$1,РАСКЛАДУШКА!$AY$411:$BO$411,0))</f>
        <v>Коршак О.С.</v>
      </c>
    </row>
    <row r="35" spans="1:13" x14ac:dyDescent="0.25">
      <c r="A35" s="134">
        <v>27</v>
      </c>
      <c r="B35" s="37">
        <v>6</v>
      </c>
      <c r="C35" s="27" t="str">
        <f>INDEX(РАСКЛАДУШКА!$AY$290:$BO$324,A35,MATCH(B$1,РАСКЛАДУШКА!$AY$289:$BO$289,0))</f>
        <v/>
      </c>
      <c r="D35" s="29" t="e">
        <f>INDEX(РАСКЛАДУШКА!#REF!,A35,MATCH(B$1,РАСКЛАДУШКА!#REF!,0))</f>
        <v>#REF!</v>
      </c>
      <c r="E35" s="27" t="str">
        <f>INDEX(РАСКЛАДУШКА!$AY$412:$BO$446,A35,MATCH(B$1,РАСКЛАДУШКА!$AY$411:$BO$411,0))</f>
        <v/>
      </c>
      <c r="G35" s="134">
        <v>27</v>
      </c>
      <c r="H35" s="37">
        <v>6</v>
      </c>
      <c r="I35" s="27" t="str">
        <f>INDEX(РАСКЛАДУШКА!$AY$290:$BO$324,G35,MATCH(H$1,РАСКЛАДУШКА!$AY$289:$BO$289,0))</f>
        <v/>
      </c>
      <c r="J35" s="29" t="e">
        <f>INDEX(РАСКЛАДУШКА!#REF!,G35,MATCH(H$1,РАСКЛАДУШКА!#REF!,0))</f>
        <v>#REF!</v>
      </c>
      <c r="K35" s="27" t="str">
        <f>INDEX(РАСКЛАДУШКА!$AY$412:$BO$446,G35,MATCH(H$1,РАСКЛАДУШКА!$AY$411:$BO$411,0))</f>
        <v/>
      </c>
    </row>
    <row r="36" spans="1:13" x14ac:dyDescent="0.25">
      <c r="A36" s="134">
        <v>28</v>
      </c>
      <c r="B36" s="37">
        <v>7</v>
      </c>
      <c r="C36" s="27" t="str">
        <f>INDEX(РАСКЛАДУШКА!$AY$290:$BO$324,A36,MATCH(B$1,РАСКЛАДУШКА!$AY$289:$BO$289,0))</f>
        <v/>
      </c>
      <c r="D36" s="29" t="e">
        <f>INDEX(РАСКЛАДУШКА!#REF!,A36,MATCH(B$1,РАСКЛАДУШКА!#REF!,0))</f>
        <v>#REF!</v>
      </c>
      <c r="E36" s="27" t="str">
        <f>INDEX(РАСКЛАДУШКА!$AY$412:$BO$446,A36,MATCH(B$1,РАСКЛАДУШКА!$AY$411:$BO$411,0))</f>
        <v/>
      </c>
      <c r="G36" s="134">
        <v>28</v>
      </c>
      <c r="H36" s="37">
        <v>7</v>
      </c>
      <c r="I36" s="27" t="str">
        <f>INDEX(РАСКЛАДУШКА!$AY$290:$BO$324,G36,MATCH(H$1,РАСКЛАДУШКА!$AY$289:$BO$289,0))</f>
        <v/>
      </c>
      <c r="J36" s="29" t="e">
        <f>INDEX(РАСКЛАДУШКА!#REF!,G36,MATCH(H$1,РАСКЛАДУШКА!#REF!,0))</f>
        <v>#REF!</v>
      </c>
      <c r="K36" s="27" t="str">
        <f>INDEX(РАСКЛАДУШКА!$AY$412:$BO$446,G36,MATCH(H$1,РАСКЛАДУШКА!$AY$411:$BO$411,0))</f>
        <v/>
      </c>
    </row>
    <row r="37" spans="1:13" s="140" customFormat="1" ht="21" customHeight="1" x14ac:dyDescent="0.4">
      <c r="A37" s="120"/>
      <c r="B37" s="1" t="s">
        <v>8</v>
      </c>
      <c r="C37" s="1"/>
      <c r="D37" s="1"/>
      <c r="E37" s="1"/>
      <c r="G37" s="120"/>
      <c r="H37" s="1" t="s">
        <v>8</v>
      </c>
      <c r="I37" s="1"/>
      <c r="J37" s="1"/>
      <c r="K37" s="1"/>
      <c r="M37" s="120"/>
    </row>
    <row r="38" spans="1:13" x14ac:dyDescent="0.25">
      <c r="A38" s="134">
        <v>29</v>
      </c>
      <c r="B38" s="37">
        <v>1</v>
      </c>
      <c r="C38" s="27" t="str">
        <f>INDEX(РАСКЛАДУШКА!$AY$290:$BO$324,A38,MATCH(B$1,РАСКЛАДУШКА!$AY$289:$BO$289,0))</f>
        <v>Математика</v>
      </c>
      <c r="D38" s="29" t="e">
        <f>INDEX(РАСКЛАДУШКА!#REF!,A38,MATCH(B$1,РАСКЛАДУШКА!#REF!,0))</f>
        <v>#REF!</v>
      </c>
      <c r="E38" s="27" t="str">
        <f>INDEX(РАСКЛАДУШКА!$AY$412:$BO$446,A38,MATCH(B$1,РАСКЛАДУШКА!$AY$411:$BO$411,0))</f>
        <v>Нехаева Л.И.</v>
      </c>
      <c r="G38" s="134">
        <v>29</v>
      </c>
      <c r="H38" s="37">
        <v>1</v>
      </c>
      <c r="I38" s="27" t="str">
        <f>INDEX(РАСКЛАДУШКА!$AY$290:$BO$324,G38,MATCH(H$1,РАСКЛАДУШКА!$AY$289:$BO$289,0))</f>
        <v>Человек.и.мир</v>
      </c>
      <c r="J38" s="29" t="e">
        <f>INDEX(РАСКЛАДУШКА!#REF!,G38,MATCH(H$1,РАСКЛАДУШКА!#REF!,0))</f>
        <v>#REF!</v>
      </c>
      <c r="K38" s="27" t="str">
        <f>INDEX(РАСКЛАДУШКА!$AY$412:$BO$446,G38,MATCH(H$1,РАСКЛАДУШКА!$AY$411:$BO$411,0))</f>
        <v>Дубак О.Н.</v>
      </c>
    </row>
    <row r="39" spans="1:13" x14ac:dyDescent="0.25">
      <c r="A39" s="134">
        <v>30</v>
      </c>
      <c r="B39" s="37">
        <v>2</v>
      </c>
      <c r="C39" s="27" t="str">
        <f>INDEX(РАСКЛАДУШКА!$AY$290:$BO$324,A39,MATCH(B$1,РАСКЛАДУШКА!$AY$289:$BO$289,0))</f>
        <v>Человек.и.мир</v>
      </c>
      <c r="D39" s="29" t="e">
        <f>INDEX(РАСКЛАДУШКА!#REF!,A39,MATCH(B$1,РАСКЛАДУШКА!#REF!,0))</f>
        <v>#REF!</v>
      </c>
      <c r="E39" s="27" t="str">
        <f>INDEX(РАСКЛАДУШКА!$AY$412:$BO$446,A39,MATCH(B$1,РАСКЛАДУШКА!$AY$411:$BO$411,0))</f>
        <v>Дубак О.Н.</v>
      </c>
      <c r="G39" s="134">
        <v>30</v>
      </c>
      <c r="H39" s="37">
        <v>2</v>
      </c>
      <c r="I39" s="27" t="str">
        <f>INDEX(РАСКЛАДУШКА!$AY$290:$BO$324,G39,MATCH(H$1,РАСКЛАДУШКА!$AY$289:$BO$289,0))</f>
        <v>Физ.культ.и зд.</v>
      </c>
      <c r="J39" s="29" t="e">
        <f>INDEX(РАСКЛАДУШКА!#REF!,G39,MATCH(H$1,РАСКЛАДУШКА!#REF!,0))</f>
        <v>#REF!</v>
      </c>
      <c r="K39" s="27" t="str">
        <f>INDEX(РАСКЛАДУШКА!$AY$412:$BO$446,G39,MATCH(H$1,РАСКЛАДУШКА!$AY$411:$BO$411,0))</f>
        <v>Коршак О.С.</v>
      </c>
    </row>
    <row r="40" spans="1:13" x14ac:dyDescent="0.25">
      <c r="A40" s="134">
        <v>31</v>
      </c>
      <c r="B40" s="37">
        <v>3</v>
      </c>
      <c r="C40" s="27" t="str">
        <f>INDEX(РАСКЛАДУШКА!$AY$290:$BO$324,A40,MATCH(B$1,РАСКЛАДУШКА!$AY$289:$BO$289,0))</f>
        <v>Русск.язык</v>
      </c>
      <c r="D40" s="29" t="e">
        <f>INDEX(РАСКЛАДУШКА!#REF!,A40,MATCH(B$1,РАСКЛАДУШКА!#REF!,0))</f>
        <v>#REF!</v>
      </c>
      <c r="E40" s="27" t="str">
        <f>INDEX(РАСКЛАДУШКА!$AY$412:$BO$446,A40,MATCH(B$1,РАСКЛАДУШКА!$AY$411:$BO$411,0))</f>
        <v>Сокол Н.В.</v>
      </c>
      <c r="G40" s="134">
        <v>31</v>
      </c>
      <c r="H40" s="37">
        <v>3</v>
      </c>
      <c r="I40" s="27" t="str">
        <f>INDEX(РАСКЛАДУШКА!$AY$290:$BO$324,G40,MATCH(H$1,РАСКЛАДУШКА!$AY$289:$BO$289,0))</f>
        <v>Математика</v>
      </c>
      <c r="J40" s="29" t="e">
        <f>INDEX(РАСКЛАДУШКА!#REF!,G40,MATCH(H$1,РАСКЛАДУШКА!#REF!,0))</f>
        <v>#REF!</v>
      </c>
      <c r="K40" s="27" t="str">
        <f>INDEX(РАСКЛАДУШКА!$AY$412:$BO$446,G40,MATCH(H$1,РАСКЛАДУШКА!$AY$411:$BO$411,0))</f>
        <v>Нехаева Л.И.</v>
      </c>
    </row>
    <row r="41" spans="1:13" x14ac:dyDescent="0.25">
      <c r="A41" s="134">
        <v>32</v>
      </c>
      <c r="B41" s="37">
        <v>4</v>
      </c>
      <c r="C41" s="27" t="str">
        <f>INDEX(РАСКЛАДУШКА!$AY$290:$BO$324,A41,MATCH(B$1,РАСКЛАДУШКА!$AY$289:$BO$289,0))</f>
        <v>Физ.культ.и зд.</v>
      </c>
      <c r="D41" s="29" t="e">
        <f>INDEX(РАСКЛАДУШКА!#REF!,A41,MATCH(B$1,РАСКЛАДУШКА!#REF!,0))</f>
        <v>#REF!</v>
      </c>
      <c r="E41" s="27" t="str">
        <f>INDEX(РАСКЛАДУШКА!$AY$412:$BO$446,A41,MATCH(B$1,РАСКЛАДУШКА!$AY$411:$BO$411,0))</f>
        <v>Каспер В.И.</v>
      </c>
      <c r="G41" s="134">
        <v>32</v>
      </c>
      <c r="H41" s="37">
        <v>4</v>
      </c>
      <c r="I41" s="27" t="str">
        <f>INDEX(РАСКЛАДУШКА!$AY$290:$BO$324,G41,MATCH(H$1,РАСКЛАДУШКА!$AY$289:$BO$289,0))</f>
        <v>Русск.язык</v>
      </c>
      <c r="J41" s="29" t="e">
        <f>INDEX(РАСКЛАДУШКА!#REF!,G41,MATCH(H$1,РАСКЛАДУШКА!#REF!,0))</f>
        <v>#REF!</v>
      </c>
      <c r="K41" s="27" t="str">
        <f>INDEX(РАСКЛАДУШКА!$AY$412:$BO$446,G41,MATCH(H$1,РАСКЛАДУШКА!$AY$411:$BO$411,0))</f>
        <v>Лозовская А.С.</v>
      </c>
    </row>
    <row r="42" spans="1:13" x14ac:dyDescent="0.25">
      <c r="A42" s="134">
        <v>33</v>
      </c>
      <c r="B42" s="37">
        <v>5</v>
      </c>
      <c r="C42" s="27" t="str">
        <f>INDEX(РАСКЛАДУШКА!$AY$290:$BO$324,A42,MATCH(B$1,РАСКЛАДУШКА!$AY$289:$BO$289,0))</f>
        <v>Иностр.язык</v>
      </c>
      <c r="D42" s="29" t="e">
        <f>INDEX(РАСКЛАДУШКА!#REF!,A42,MATCH(B$1,РАСКЛАДУШКА!#REF!,0))</f>
        <v>#REF!</v>
      </c>
      <c r="E42" s="27" t="str">
        <f>INDEX(РАСКЛАДУШКА!$AY$412:$BO$446,A42,MATCH(B$1,РАСКЛАДУШКА!$AY$411:$BO$411,0))</f>
        <v>Псыщаница Н.Н. / Ярмантович К.В.</v>
      </c>
      <c r="G42" s="134">
        <v>33</v>
      </c>
      <c r="H42" s="37">
        <v>5</v>
      </c>
      <c r="I42" s="27" t="str">
        <f>INDEX(РАСКЛАДУШКА!$AY$290:$BO$324,G42,MATCH(H$1,РАСКЛАДУШКА!$AY$289:$BO$289,0))</f>
        <v>Иностр.язык</v>
      </c>
      <c r="J42" s="29" t="e">
        <f>INDEX(РАСКЛАДУШКА!#REF!,G42,MATCH(H$1,РАСКЛАДУШКА!#REF!,0))</f>
        <v>#REF!</v>
      </c>
      <c r="K42" s="27" t="str">
        <f>INDEX(РАСКЛАДУШКА!$AY$412:$BO$446,G42,MATCH(H$1,РАСКЛАДУШКА!$AY$411:$BO$411,0))</f>
        <v>Власевич С.П. / Борисевич Л. А. / Василевская А.В.</v>
      </c>
    </row>
    <row r="43" spans="1:13" x14ac:dyDescent="0.25">
      <c r="A43" s="134">
        <v>34</v>
      </c>
      <c r="B43" s="37">
        <v>6</v>
      </c>
      <c r="C43" s="27" t="str">
        <f>INDEX(РАСКЛАДУШКА!$AY$290:$BO$324,A43,MATCH(B$1,РАСКЛАДУШКА!$AY$289:$BO$289,0))</f>
        <v/>
      </c>
      <c r="D43" s="29" t="e">
        <f>INDEX(РАСКЛАДУШКА!#REF!,A43,MATCH(B$1,РАСКЛАДУШКА!#REF!,0))</f>
        <v>#REF!</v>
      </c>
      <c r="E43" s="27" t="str">
        <f>INDEX(РАСКЛАДУШКА!$AY$412:$BO$446,A43,MATCH(B$1,РАСКЛАДУШКА!$AY$411:$BO$411,0))</f>
        <v/>
      </c>
      <c r="G43" s="134">
        <v>34</v>
      </c>
      <c r="H43" s="37">
        <v>6</v>
      </c>
      <c r="I43" s="27" t="str">
        <f>INDEX(РАСКЛАДУШКА!$AY$290:$BO$324,G43,MATCH(H$1,РАСКЛАДУШКА!$AY$289:$BO$289,0))</f>
        <v/>
      </c>
      <c r="J43" s="29" t="e">
        <f>INDEX(РАСКЛАДУШКА!#REF!,G43,MATCH(H$1,РАСКЛАДУШКА!#REF!,0))</f>
        <v>#REF!</v>
      </c>
      <c r="K43" s="27" t="str">
        <f>INDEX(РАСКЛАДУШКА!$AY$412:$BO$446,G43,MATCH(H$1,РАСКЛАДУШКА!$AY$411:$BO$411,0))</f>
        <v/>
      </c>
    </row>
    <row r="44" spans="1:13" ht="23.4" x14ac:dyDescent="0.45">
      <c r="A44" s="141"/>
      <c r="B44" s="139" t="s">
        <v>267</v>
      </c>
      <c r="C44" s="138" t="s">
        <v>147</v>
      </c>
      <c r="D44" s="142"/>
      <c r="E44" s="138"/>
      <c r="F44" s="138"/>
      <c r="G44" s="141"/>
      <c r="H44" s="139" t="s">
        <v>74</v>
      </c>
      <c r="I44" s="138" t="s">
        <v>147</v>
      </c>
      <c r="J44" s="142"/>
      <c r="K44" s="138"/>
      <c r="L44" s="138"/>
      <c r="M44" s="141"/>
    </row>
    <row r="45" spans="1:13" x14ac:dyDescent="0.25">
      <c r="A45" s="130"/>
      <c r="B45" s="130" t="str">
        <f>"Классный руководитель: "&amp;INDEX(РАСКЛАДУШКА!$AE$120:$AE$153,MATCH(B44,РАСКЛАДУШКА!$E$120:$E$153,0))</f>
        <v>Классный руководитель: 20</v>
      </c>
      <c r="C45" s="130"/>
      <c r="D45" s="143"/>
      <c r="E45" s="130"/>
      <c r="F45" s="130"/>
      <c r="G45" s="130"/>
      <c r="H45" s="130" t="str">
        <f>"Классный руководитель: "&amp;INDEX(РАСКЛАДУШКА!$AE$120:$AE$153,MATCH(H44,РАСКЛАДУШКА!$E$120:$E$153,0))</f>
        <v>Классный руководитель: 19</v>
      </c>
      <c r="I45" s="130"/>
      <c r="J45" s="143"/>
      <c r="K45" s="130"/>
      <c r="L45" s="130"/>
      <c r="M45" s="130"/>
    </row>
    <row r="46" spans="1:13" x14ac:dyDescent="0.25">
      <c r="A46" s="130"/>
      <c r="B46" s="129" t="e">
        <f>"Закрепленный кабинет: №"&amp;INDEX(РАСКЛАДУШКА!#REF!,MATCH(B44,РАСКЛАДУШКА!$DC$66:$DC$76,0))</f>
        <v>#REF!</v>
      </c>
      <c r="C46" s="130"/>
      <c r="D46" s="143"/>
      <c r="E46" s="130"/>
      <c r="F46" s="130"/>
      <c r="G46" s="130"/>
      <c r="H46" s="129" t="e">
        <f>"Закрепленный кабинет: №"&amp;INDEX(РАСКЛАДУШКА!#REF!,MATCH(H44,РАСКЛАДУШКА!$DC$66:$DC$76,0))</f>
        <v>#REF!</v>
      </c>
      <c r="I46" s="130"/>
      <c r="J46" s="143"/>
      <c r="K46" s="130"/>
      <c r="L46" s="130"/>
      <c r="M46" s="130"/>
    </row>
    <row r="47" spans="1:13" x14ac:dyDescent="0.25">
      <c r="B47" s="132" t="s">
        <v>1</v>
      </c>
      <c r="C47" s="132" t="s">
        <v>72</v>
      </c>
      <c r="D47" s="132" t="s">
        <v>256</v>
      </c>
      <c r="E47" s="132" t="s">
        <v>134</v>
      </c>
      <c r="H47" s="132" t="s">
        <v>1</v>
      </c>
      <c r="I47" s="132" t="s">
        <v>72</v>
      </c>
      <c r="J47" s="132" t="s">
        <v>256</v>
      </c>
      <c r="K47" s="132" t="s">
        <v>134</v>
      </c>
    </row>
    <row r="48" spans="1:13" ht="21" x14ac:dyDescent="0.4">
      <c r="A48" s="120"/>
      <c r="B48" s="1" t="s">
        <v>4</v>
      </c>
      <c r="C48" s="1"/>
      <c r="D48" s="1"/>
      <c r="E48" s="1"/>
      <c r="F48" s="140"/>
      <c r="G48" s="120"/>
      <c r="H48" s="1" t="s">
        <v>4</v>
      </c>
      <c r="I48" s="1"/>
      <c r="J48" s="1"/>
      <c r="K48" s="1"/>
      <c r="L48" s="140"/>
      <c r="M48" s="120"/>
    </row>
    <row r="49" spans="1:13" x14ac:dyDescent="0.25">
      <c r="A49" s="134">
        <v>1</v>
      </c>
      <c r="B49" s="37">
        <v>1</v>
      </c>
      <c r="C49" s="27" t="str">
        <f>INDEX(РАСКЛАДУШКА!$AY$290:$BO$324,A49,MATCH(B$44,РАСКЛАДУШКА!$AY$289:$BO$289,0))</f>
        <v>Русск.лит.</v>
      </c>
      <c r="D49" s="29" t="e">
        <f>INDEX(РАСКЛАДУШКА!#REF!,A49,MATCH(B$44,РАСКЛАДУШКА!#REF!,0))</f>
        <v>#REF!</v>
      </c>
      <c r="E49" s="27" t="str">
        <f>INDEX(РАСКЛАДУШКА!$AY$412:$BO$446,A49,MATCH(B$44,РАСКЛАДУШКА!$AY$411:$BO$411,0))</f>
        <v>Лозовская А.С.</v>
      </c>
      <c r="G49" s="134">
        <v>1</v>
      </c>
      <c r="H49" s="37">
        <v>1</v>
      </c>
      <c r="I49" s="27" t="str">
        <f>INDEX(РАСКЛАДУШКА!$AY$290:$BO$324,G49,MATCH(H$44,РАСКЛАДУШКА!$AY$289:$BO$289,0))</f>
        <v>Русск.лит.</v>
      </c>
      <c r="J49" s="29" t="e">
        <f>INDEX(РАСКЛАДУШКА!#REF!,G49,MATCH(H$44,РАСКЛАДУШКА!#REF!,0))</f>
        <v>#REF!</v>
      </c>
      <c r="K49" s="27" t="str">
        <f>INDEX(РАСКЛАДУШКА!$AY$412:$BO$446,G49,MATCH(H$44,РАСКЛАДУШКА!$AY$411:$BO$411,0))</f>
        <v>Сокол Н.В.</v>
      </c>
    </row>
    <row r="50" spans="1:13" x14ac:dyDescent="0.25">
      <c r="A50" s="134">
        <v>2</v>
      </c>
      <c r="B50" s="37">
        <v>2</v>
      </c>
      <c r="C50" s="27" t="str">
        <f>INDEX(РАСКЛАДУШКА!$AY$290:$BO$324,A50,MATCH(B$44,РАСКЛАДУШКА!$AY$289:$BO$289,0))</f>
        <v>Русск.язык</v>
      </c>
      <c r="D50" s="29" t="e">
        <f>INDEX(РАСКЛАДУШКА!#REF!,A50,MATCH(B$44,РАСКЛАДУШКА!#REF!,0))</f>
        <v>#REF!</v>
      </c>
      <c r="E50" s="27" t="str">
        <f>INDEX(РАСКЛАДУШКА!$AY$412:$BO$446,A50,MATCH(B$44,РАСКЛАДУШКА!$AY$411:$BO$411,0))</f>
        <v>Лозовская А.С.</v>
      </c>
      <c r="G50" s="134">
        <v>2</v>
      </c>
      <c r="H50" s="37">
        <v>2</v>
      </c>
      <c r="I50" s="27" t="str">
        <f>INDEX(РАСКЛАДУШКА!$AY$290:$BO$324,G50,MATCH(H$44,РАСКЛАДУШКА!$AY$289:$BO$289,0))</f>
        <v>Русск.язык</v>
      </c>
      <c r="J50" s="29" t="e">
        <f>INDEX(РАСКЛАДУШКА!#REF!,G50,MATCH(H$44,РАСКЛАДУШКА!#REF!,0))</f>
        <v>#REF!</v>
      </c>
      <c r="K50" s="27" t="str">
        <f>INDEX(РАСКЛАДУШКА!$AY$412:$BO$446,G50,MATCH(H$44,РАСКЛАДУШКА!$AY$411:$BO$411,0))</f>
        <v>Сокол Н.В.</v>
      </c>
    </row>
    <row r="51" spans="1:13" x14ac:dyDescent="0.25">
      <c r="A51" s="134">
        <v>3</v>
      </c>
      <c r="B51" s="37">
        <v>3</v>
      </c>
      <c r="C51" s="27" t="str">
        <f>INDEX(РАСКЛАДУШКА!$AY$290:$BO$324,A51,MATCH(B$44,РАСКЛАДУШКА!$AY$289:$BO$289,0))</f>
        <v>Математика</v>
      </c>
      <c r="D51" s="29" t="e">
        <f>INDEX(РАСКЛАДУШКА!#REF!,A51,MATCH(B$44,РАСКЛАДУШКА!#REF!,0))</f>
        <v>#REF!</v>
      </c>
      <c r="E51" s="27" t="str">
        <f>INDEX(РАСКЛАДУШКА!$AY$412:$BO$446,A51,MATCH(B$44,РАСКЛАДУШКА!$AY$411:$BO$411,0))</f>
        <v>Березка Г.А.</v>
      </c>
      <c r="G51" s="134">
        <v>3</v>
      </c>
      <c r="H51" s="37">
        <v>3</v>
      </c>
      <c r="I51" s="27" t="str">
        <f>INDEX(РАСКЛАДУШКА!$AY$290:$BO$324,G51,MATCH(H$44,РАСКЛАДУШКА!$AY$289:$BO$289,0))</f>
        <v>Математика</v>
      </c>
      <c r="J51" s="29" t="e">
        <f>INDEX(РАСКЛАДУШКА!#REF!,G51,MATCH(H$44,РАСКЛАДУШКА!#REF!,0))</f>
        <v>#REF!</v>
      </c>
      <c r="K51" s="27" t="str">
        <f>INDEX(РАСКЛАДУШКА!$AY$412:$BO$446,G51,MATCH(H$44,РАСКЛАДУШКА!$AY$411:$BO$411,0))</f>
        <v>Новогродская С.Г.</v>
      </c>
    </row>
    <row r="52" spans="1:13" x14ac:dyDescent="0.25">
      <c r="A52" s="134">
        <v>4</v>
      </c>
      <c r="B52" s="37">
        <v>4</v>
      </c>
      <c r="C52" s="27" t="str">
        <f>INDEX(РАСКЛАДУШКА!$AY$290:$BO$324,A52,MATCH(B$44,РАСКЛАДУШКА!$AY$289:$BO$289,0))</f>
        <v>Физ.культ.и зд.</v>
      </c>
      <c r="D52" s="29" t="e">
        <f>INDEX(РАСКЛАДУШКА!#REF!,A52,MATCH(B$44,РАСКЛАДУШКА!#REF!,0))</f>
        <v>#REF!</v>
      </c>
      <c r="E52" s="27" t="str">
        <f>INDEX(РАСКЛАДУШКА!$AY$412:$BO$446,A52,MATCH(B$44,РАСКЛАДУШКА!$AY$411:$BO$411,0))</f>
        <v>Коршак О.С.</v>
      </c>
      <c r="G52" s="134">
        <v>4</v>
      </c>
      <c r="H52" s="37">
        <v>4</v>
      </c>
      <c r="I52" s="27" t="str">
        <f>INDEX(РАСКЛАДУШКА!$AY$290:$BO$324,G52,MATCH(H$44,РАСКЛАДУШКА!$AY$289:$BO$289,0))</f>
        <v>Физ.культ.и зд.</v>
      </c>
      <c r="J52" s="29" t="e">
        <f>INDEX(РАСКЛАДУШКА!#REF!,G52,MATCH(H$44,РАСКЛАДУШКА!#REF!,0))</f>
        <v>#REF!</v>
      </c>
      <c r="K52" s="27" t="str">
        <f>INDEX(РАСКЛАДУШКА!$AY$412:$BO$446,G52,MATCH(H$44,РАСКЛАДУШКА!$AY$411:$BO$411,0))</f>
        <v>Каспер В.И.</v>
      </c>
    </row>
    <row r="53" spans="1:13" x14ac:dyDescent="0.25">
      <c r="A53" s="134">
        <v>5</v>
      </c>
      <c r="B53" s="37">
        <v>5</v>
      </c>
      <c r="C53" s="27" t="str">
        <f>INDEX(РАСКЛАДУШКА!$AY$290:$BO$324,A53,MATCH(B$44,РАСКЛАДУШКА!$AY$289:$BO$289,0))</f>
        <v>Осн.безоп.жизн.</v>
      </c>
      <c r="D53" s="29" t="e">
        <f>INDEX(РАСКЛАДУШКА!#REF!,A53,MATCH(B$44,РАСКЛАДУШКА!#REF!,0))</f>
        <v>#REF!</v>
      </c>
      <c r="E53" s="27" t="str">
        <f>INDEX(РАСКЛАДУШКА!$AY$412:$BO$446,A53,MATCH(B$44,РАСКЛАДУШКА!$AY$411:$BO$411,0))</f>
        <v>Горбач Н.Л.</v>
      </c>
      <c r="G53" s="134">
        <v>5</v>
      </c>
      <c r="H53" s="37">
        <v>5</v>
      </c>
      <c r="I53" s="27" t="str">
        <f>INDEX(РАСКЛАДУШКА!$AY$290:$BO$324,G53,MATCH(H$44,РАСКЛАДУШКА!$AY$289:$BO$289,0))</f>
        <v>География</v>
      </c>
      <c r="J53" s="29" t="e">
        <f>INDEX(РАСКЛАДУШКА!#REF!,G53,MATCH(H$44,РАСКЛАДУШКА!#REF!,0))</f>
        <v>#REF!</v>
      </c>
      <c r="K53" s="27" t="str">
        <f>INDEX(РАСКЛАДУШКА!$AY$412:$BO$446,G53,MATCH(H$44,РАСКЛАДУШКА!$AY$411:$BO$411,0))</f>
        <v>Дубак О.Н.</v>
      </c>
    </row>
    <row r="54" spans="1:13" x14ac:dyDescent="0.25">
      <c r="A54" s="134">
        <v>6</v>
      </c>
      <c r="B54" s="37">
        <v>6</v>
      </c>
      <c r="C54" s="27" t="str">
        <f>INDEX(РАСКЛАДУШКА!$AY$290:$BO$324,A54,MATCH(B$44,РАСКЛАДУШКА!$AY$289:$BO$289,0))</f>
        <v/>
      </c>
      <c r="D54" s="29" t="e">
        <f>INDEX(РАСКЛАДУШКА!#REF!,A54,MATCH(B$44,РАСКЛАДУШКА!#REF!,0))</f>
        <v>#REF!</v>
      </c>
      <c r="E54" s="27" t="str">
        <f>INDEX(РАСКЛАДУШКА!$AY$412:$BO$446,A54,MATCH(B$44,РАСКЛАДУШКА!$AY$411:$BO$411,0))</f>
        <v/>
      </c>
      <c r="G54" s="134">
        <v>6</v>
      </c>
      <c r="H54" s="37">
        <v>6</v>
      </c>
      <c r="I54" s="27" t="str">
        <f>INDEX(РАСКЛАДУШКА!$AY$290:$BO$324,G54,MATCH(H$44,РАСКЛАДУШКА!$AY$289:$BO$289,0))</f>
        <v/>
      </c>
      <c r="J54" s="29" t="e">
        <f>INDEX(РАСКЛАДУШКА!#REF!,G54,MATCH(H$44,РАСКЛАДУШКА!#REF!,0))</f>
        <v>#REF!</v>
      </c>
      <c r="K54" s="27" t="str">
        <f>INDEX(РАСКЛАДУШКА!$AY$412:$BO$446,G54,MATCH(H$44,РАСКЛАДУШКА!$AY$411:$BO$411,0))</f>
        <v/>
      </c>
    </row>
    <row r="55" spans="1:13" x14ac:dyDescent="0.25">
      <c r="A55" s="134">
        <v>7</v>
      </c>
      <c r="B55" s="37">
        <v>7</v>
      </c>
      <c r="C55" s="27" t="str">
        <f>INDEX(РАСКЛАДУШКА!$AY$290:$BO$324,A55,MATCH(B$44,РАСКЛАДУШКА!$AY$289:$BO$289,0))</f>
        <v/>
      </c>
      <c r="D55" s="29" t="e">
        <f>INDEX(РАСКЛАДУШКА!#REF!,A55,MATCH(B$44,РАСКЛАДУШКА!#REF!,0))</f>
        <v>#REF!</v>
      </c>
      <c r="E55" s="27" t="str">
        <f>INDEX(РАСКЛАДУШКА!$AY$412:$BO$446,A55,MATCH(B$44,РАСКЛАДУШКА!$AY$411:$BO$411,0))</f>
        <v/>
      </c>
      <c r="G55" s="134">
        <v>7</v>
      </c>
      <c r="H55" s="37">
        <v>7</v>
      </c>
      <c r="I55" s="27" t="str">
        <f>INDEX(РАСКЛАДУШКА!$AY$290:$BO$324,G55,MATCH(H$44,РАСКЛАДУШКА!$AY$289:$BO$289,0))</f>
        <v/>
      </c>
      <c r="J55" s="29" t="e">
        <f>INDEX(РАСКЛАДУШКА!#REF!,G55,MATCH(H$44,РАСКЛАДУШКА!#REF!,0))</f>
        <v>#REF!</v>
      </c>
      <c r="K55" s="27" t="str">
        <f>INDEX(РАСКЛАДУШКА!$AY$412:$BO$446,G55,MATCH(H$44,РАСКЛАДУШКА!$AY$411:$BO$411,0))</f>
        <v/>
      </c>
    </row>
    <row r="56" spans="1:13" ht="21" x14ac:dyDescent="0.4">
      <c r="A56" s="120"/>
      <c r="B56" s="1" t="s">
        <v>5</v>
      </c>
      <c r="C56" s="1"/>
      <c r="D56" s="1"/>
      <c r="E56" s="1"/>
      <c r="F56" s="140"/>
      <c r="G56" s="120"/>
      <c r="H56" s="1" t="s">
        <v>5</v>
      </c>
      <c r="I56" s="1"/>
      <c r="J56" s="1"/>
      <c r="K56" s="1"/>
      <c r="L56" s="140"/>
      <c r="M56" s="120"/>
    </row>
    <row r="57" spans="1:13" x14ac:dyDescent="0.25">
      <c r="A57" s="134">
        <v>8</v>
      </c>
      <c r="B57" s="37">
        <v>1</v>
      </c>
      <c r="C57" s="27" t="str">
        <f>INDEX(РАСКЛАДУШКА!$AY$290:$BO$324,A57,MATCH(B$44,РАСКЛАДУШКА!$AY$289:$BO$289,0))</f>
        <v>Бел.лит.</v>
      </c>
      <c r="D57" s="29" t="e">
        <f>INDEX(РАСКЛАДУШКА!#REF!,A57,MATCH(B$44,РАСКЛАДУШКА!#REF!,0))</f>
        <v>#REF!</v>
      </c>
      <c r="E57" s="27" t="str">
        <f>INDEX(РАСКЛАДУШКА!$AY$412:$BO$446,A57,MATCH(B$44,РАСКЛАДУШКА!$AY$411:$BO$411,0))</f>
        <v>Захарова Т.И.</v>
      </c>
      <c r="G57" s="134">
        <v>8</v>
      </c>
      <c r="H57" s="37">
        <v>1</v>
      </c>
      <c r="I57" s="27" t="str">
        <f>INDEX(РАСКЛАДУШКА!$AY$290:$BO$324,G57,MATCH(H$44,РАСКЛАДУШКА!$AY$289:$BO$289,0))</f>
        <v>Иностр.язык</v>
      </c>
      <c r="J57" s="29" t="e">
        <f>INDEX(РАСКЛАДУШКА!#REF!,G57,MATCH(H$44,РАСКЛАДУШКА!#REF!,0))</f>
        <v>#REF!</v>
      </c>
      <c r="K57" s="27" t="str">
        <f>INDEX(РАСКЛАДУШКА!$AY$412:$BO$446,G57,MATCH(H$44,РАСКЛАДУШКА!$AY$411:$BO$411,0))</f>
        <v>Власевич С.П. / Борисевич Л. А. / Ярмантович К.В.</v>
      </c>
    </row>
    <row r="58" spans="1:13" x14ac:dyDescent="0.25">
      <c r="A58" s="134">
        <v>9</v>
      </c>
      <c r="B58" s="37">
        <v>2</v>
      </c>
      <c r="C58" s="27" t="str">
        <f>INDEX(РАСКЛАДУШКА!$AY$290:$BO$324,A58,MATCH(B$44,РАСКЛАДУШКА!$AY$289:$BO$289,0))</f>
        <v>Бел.язык</v>
      </c>
      <c r="D58" s="29" t="e">
        <f>INDEX(РАСКЛАДУШКА!#REF!,A58,MATCH(B$44,РАСКЛАДУШКА!#REF!,0))</f>
        <v>#REF!</v>
      </c>
      <c r="E58" s="27" t="str">
        <f>INDEX(РАСКЛАДУШКА!$AY$412:$BO$446,A58,MATCH(B$44,РАСКЛАДУШКА!$AY$411:$BO$411,0))</f>
        <v>Захарова Т.И.</v>
      </c>
      <c r="G58" s="134">
        <v>9</v>
      </c>
      <c r="H58" s="37">
        <v>2</v>
      </c>
      <c r="I58" s="27" t="str">
        <f>INDEX(РАСКЛАДУШКА!$AY$290:$BO$324,G58,MATCH(H$44,РАСКЛАДУШКА!$AY$289:$BO$289,0))</f>
        <v>Математика</v>
      </c>
      <c r="J58" s="29" t="e">
        <f>INDEX(РАСКЛАДУШКА!#REF!,G58,MATCH(H$44,РАСКЛАДУШКА!#REF!,0))</f>
        <v>#REF!</v>
      </c>
      <c r="K58" s="27" t="str">
        <f>INDEX(РАСКЛАДУШКА!$AY$412:$BO$446,G58,MATCH(H$44,РАСКЛАДУШКА!$AY$411:$BO$411,0))</f>
        <v>Новогродская С.Г.</v>
      </c>
    </row>
    <row r="59" spans="1:13" x14ac:dyDescent="0.25">
      <c r="A59" s="134">
        <v>10</v>
      </c>
      <c r="B59" s="37">
        <v>3</v>
      </c>
      <c r="C59" s="27" t="str">
        <f>INDEX(РАСКЛАДУШКА!$AY$290:$BO$324,A59,MATCH(B$44,РАСКЛАДУШКА!$AY$289:$BO$289,0))</f>
        <v>История</v>
      </c>
      <c r="D59" s="29" t="e">
        <f>INDEX(РАСКЛАДУШКА!#REF!,A59,MATCH(B$44,РАСКЛАДУШКА!#REF!,0))</f>
        <v>#REF!</v>
      </c>
      <c r="E59" s="27" t="str">
        <f>INDEX(РАСКЛАДУШКА!$AY$412:$BO$446,A59,MATCH(B$44,РАСКЛАДУШКА!$AY$411:$BO$411,0))</f>
        <v>Жегало Т.В.</v>
      </c>
      <c r="G59" s="134">
        <v>10</v>
      </c>
      <c r="H59" s="37">
        <v>3</v>
      </c>
      <c r="I59" s="27" t="str">
        <f>INDEX(РАСКЛАДУШКА!$AY$290:$BO$324,G59,MATCH(H$44,РАСКЛАДУШКА!$AY$289:$BO$289,0))</f>
        <v>Бел.лит.</v>
      </c>
      <c r="J59" s="29" t="e">
        <f>INDEX(РАСКЛАДУШКА!#REF!,G59,MATCH(H$44,РАСКЛАДУШКА!#REF!,0))</f>
        <v>#REF!</v>
      </c>
      <c r="K59" s="27" t="str">
        <f>INDEX(РАСКЛАДУШКА!$AY$412:$BO$446,G59,MATCH(H$44,РАСКЛАДУШКА!$AY$411:$BO$411,0))</f>
        <v>Змитревич А.Ю.</v>
      </c>
    </row>
    <row r="60" spans="1:13" x14ac:dyDescent="0.25">
      <c r="A60" s="134">
        <v>11</v>
      </c>
      <c r="B60" s="37">
        <v>4</v>
      </c>
      <c r="C60" s="27" t="str">
        <f>INDEX(РАСКЛАДУШКА!$AY$290:$BO$324,A60,MATCH(B$44,РАСКЛАДУШКА!$AY$289:$BO$289,0))</f>
        <v>Труд.обуч.</v>
      </c>
      <c r="D60" s="29" t="e">
        <f>INDEX(РАСКЛАДУШКА!#REF!,A60,MATCH(B$44,РАСКЛАДУШКА!#REF!,0))</f>
        <v>#REF!</v>
      </c>
      <c r="E60" s="27" t="str">
        <f>INDEX(РАСКЛАДУШКА!$AY$412:$BO$446,A60,MATCH(B$44,РАСКЛАДУШКА!$AY$411:$BO$411,0))</f>
        <v>Червоная Т.Р. / Хоменко Ю.В.</v>
      </c>
      <c r="G60" s="134">
        <v>11</v>
      </c>
      <c r="H60" s="37">
        <v>4</v>
      </c>
      <c r="I60" s="27" t="str">
        <f>INDEX(РАСКЛАДУШКА!$AY$290:$BO$324,G60,MATCH(H$44,РАСКЛАДУШКА!$AY$289:$BO$289,0))</f>
        <v>Бел.язык</v>
      </c>
      <c r="J60" s="29" t="e">
        <f>INDEX(РАСКЛАДУШКА!#REF!,G60,MATCH(H$44,РАСКЛАДУШКА!#REF!,0))</f>
        <v>#REF!</v>
      </c>
      <c r="K60" s="27" t="str">
        <f>INDEX(РАСКЛАДУШКА!$AY$412:$BO$446,G60,MATCH(H$44,РАСКЛАДУШКА!$AY$411:$BO$411,0))</f>
        <v>Змитревич А.Ю.</v>
      </c>
    </row>
    <row r="61" spans="1:13" x14ac:dyDescent="0.25">
      <c r="A61" s="134">
        <v>12</v>
      </c>
      <c r="B61" s="37">
        <v>5</v>
      </c>
      <c r="C61" s="27" t="str">
        <f>INDEX(РАСКЛАДУШКА!$AY$290:$BO$324,A61,MATCH(B$44,РАСКЛАДУШКА!$AY$289:$BO$289,0))</f>
        <v>Иностр.язык</v>
      </c>
      <c r="D61" s="29" t="e">
        <f>INDEX(РАСКЛАДУШКА!#REF!,A61,MATCH(B$44,РАСКЛАДУШКА!#REF!,0))</f>
        <v>#REF!</v>
      </c>
      <c r="E61" s="27" t="str">
        <f>INDEX(РАСКЛАДУШКА!$AY$412:$BO$446,A61,MATCH(B$44,РАСКЛАДУШКА!$AY$411:$BO$411,0))</f>
        <v>Ярошевич Е. В. / Дембя М.Э.</v>
      </c>
      <c r="G61" s="134">
        <v>12</v>
      </c>
      <c r="H61" s="37">
        <v>5</v>
      </c>
      <c r="I61" s="27" t="str">
        <f>INDEX(РАСКЛАДУШКА!$AY$290:$BO$324,G61,MATCH(H$44,РАСКЛАДУШКА!$AY$289:$BO$289,0))</f>
        <v>Биология</v>
      </c>
      <c r="J61" s="29" t="e">
        <f>INDEX(РАСКЛАДУШКА!#REF!,G61,MATCH(H$44,РАСКЛАДУШКА!#REF!,0))</f>
        <v>#REF!</v>
      </c>
      <c r="K61" s="27" t="str">
        <f>INDEX(РАСКЛАДУШКА!$AY$412:$BO$446,G61,MATCH(H$44,РАСКЛАДУШКА!$AY$411:$BO$411,0))</f>
        <v>Труханович С.С.</v>
      </c>
    </row>
    <row r="62" spans="1:13" x14ac:dyDescent="0.25">
      <c r="A62" s="134">
        <v>13</v>
      </c>
      <c r="B62" s="37">
        <v>6</v>
      </c>
      <c r="C62" s="27" t="str">
        <f>INDEX(РАСКЛАДУШКА!$AY$290:$BO$324,A62,MATCH(B$44,РАСКЛАДУШКА!$AY$289:$BO$289,0))</f>
        <v>Математика</v>
      </c>
      <c r="D62" s="29" t="e">
        <f>INDEX(РАСКЛАДУШКА!#REF!,A62,MATCH(B$44,РАСКЛАДУШКА!#REF!,0))</f>
        <v>#REF!</v>
      </c>
      <c r="E62" s="27" t="str">
        <f>INDEX(РАСКЛАДУШКА!$AY$412:$BO$446,A62,MATCH(B$44,РАСКЛАДУШКА!$AY$411:$BO$411,0))</f>
        <v>Березка Г.А.</v>
      </c>
      <c r="G62" s="134">
        <v>13</v>
      </c>
      <c r="H62" s="37">
        <v>6</v>
      </c>
      <c r="I62" s="27" t="str">
        <f>INDEX(РАСКЛАДУШКА!$AY$290:$BO$324,G62,MATCH(H$44,РАСКЛАДУШКА!$AY$289:$BO$289,0))</f>
        <v>Искусство</v>
      </c>
      <c r="J62" s="29" t="e">
        <f>INDEX(РАСКЛАДУШКА!#REF!,G62,MATCH(H$44,РАСКЛАДУШКА!#REF!,0))</f>
        <v>#REF!</v>
      </c>
      <c r="K62" s="27" t="str">
        <f>INDEX(РАСКЛАДУШКА!$AY$412:$BO$446,G62,MATCH(H$44,РАСКЛАДУШКА!$AY$411:$BO$411,0))</f>
        <v>Бинкевич И.В.</v>
      </c>
    </row>
    <row r="63" spans="1:13" x14ac:dyDescent="0.25">
      <c r="A63" s="134">
        <v>14</v>
      </c>
      <c r="B63" s="37">
        <v>7</v>
      </c>
      <c r="C63" s="27" t="str">
        <f>INDEX(РАСКЛАДУШКА!$AY$290:$BO$324,A63,MATCH(B$44,РАСКЛАДУШКА!$AY$289:$BO$289,0))</f>
        <v/>
      </c>
      <c r="D63" s="29" t="e">
        <f>INDEX(РАСКЛАДУШКА!#REF!,A63,MATCH(B$44,РАСКЛАДУШКА!#REF!,0))</f>
        <v>#REF!</v>
      </c>
      <c r="E63" s="27" t="str">
        <f>INDEX(РАСКЛАДУШКА!$AY$412:$BO$446,A63,MATCH(B$44,РАСКЛАДУШКА!$AY$411:$BO$411,0))</f>
        <v/>
      </c>
      <c r="G63" s="134">
        <v>14</v>
      </c>
      <c r="H63" s="37">
        <v>7</v>
      </c>
      <c r="I63" s="27" t="str">
        <f>INDEX(РАСКЛАДУШКА!$AY$290:$BO$324,G63,MATCH(H$44,РАСКЛАДУШКА!$AY$289:$BO$289,0))</f>
        <v/>
      </c>
      <c r="J63" s="29" t="e">
        <f>INDEX(РАСКЛАДУШКА!#REF!,G63,MATCH(H$44,РАСКЛАДУШКА!#REF!,0))</f>
        <v>#REF!</v>
      </c>
      <c r="K63" s="27" t="str">
        <f>INDEX(РАСКЛАДУШКА!$AY$412:$BO$446,G63,MATCH(H$44,РАСКЛАДУШКА!$AY$411:$BO$411,0))</f>
        <v/>
      </c>
    </row>
    <row r="64" spans="1:13" ht="21" x14ac:dyDescent="0.4">
      <c r="A64" s="120"/>
      <c r="B64" s="1" t="s">
        <v>6</v>
      </c>
      <c r="C64" s="1"/>
      <c r="D64" s="1"/>
      <c r="E64" s="1"/>
      <c r="F64" s="140"/>
      <c r="G64" s="120"/>
      <c r="H64" s="1" t="s">
        <v>6</v>
      </c>
      <c r="I64" s="1"/>
      <c r="J64" s="1"/>
      <c r="K64" s="1"/>
      <c r="L64" s="140"/>
      <c r="M64" s="120"/>
    </row>
    <row r="65" spans="1:13" x14ac:dyDescent="0.25">
      <c r="A65" s="134">
        <v>15</v>
      </c>
      <c r="B65" s="37">
        <v>1</v>
      </c>
      <c r="C65" s="27" t="str">
        <f>INDEX(РАСКЛАДУШКА!$AY$290:$BO$324,A65,MATCH(B$44,РАСКЛАДУШКА!$AY$289:$BO$289,0))</f>
        <v>Русск.язык</v>
      </c>
      <c r="D65" s="29" t="e">
        <f>INDEX(РАСКЛАДУШКА!#REF!,A65,MATCH(B$44,РАСКЛАДУШКА!#REF!,0))</f>
        <v>#REF!</v>
      </c>
      <c r="E65" s="27" t="str">
        <f>INDEX(РАСКЛАДУШКА!$AY$412:$BO$446,A65,MATCH(B$44,РАСКЛАДУШКА!$AY$411:$BO$411,0))</f>
        <v>Лозовская А.С.</v>
      </c>
      <c r="G65" s="134">
        <v>15</v>
      </c>
      <c r="H65" s="37">
        <v>1</v>
      </c>
      <c r="I65" s="27" t="str">
        <f>INDEX(РАСКЛАДУШКА!$AY$290:$BO$324,G65,MATCH(H$44,РАСКЛАДУШКА!$AY$289:$BO$289,0))</f>
        <v>Русск.язык</v>
      </c>
      <c r="J65" s="29" t="e">
        <f>INDEX(РАСКЛАДУШКА!#REF!,G65,MATCH(H$44,РАСКЛАДУШКА!#REF!,0))</f>
        <v>#REF!</v>
      </c>
      <c r="K65" s="27" t="str">
        <f>INDEX(РАСКЛАДУШКА!$AY$412:$BO$446,G65,MATCH(H$44,РАСКЛАДУШКА!$AY$411:$BO$411,0))</f>
        <v>Сокол Н.В.</v>
      </c>
    </row>
    <row r="66" spans="1:13" x14ac:dyDescent="0.25">
      <c r="A66" s="134">
        <v>16</v>
      </c>
      <c r="B66" s="37">
        <v>2</v>
      </c>
      <c r="C66" s="27" t="str">
        <f>INDEX(РАСКЛАДУШКА!$AY$290:$BO$324,A66,MATCH(B$44,РАСКЛАДУШКА!$AY$289:$BO$289,0))</f>
        <v>Русск.лит.</v>
      </c>
      <c r="D66" s="29" t="e">
        <f>INDEX(РАСКЛАДУШКА!#REF!,A66,MATCH(B$44,РАСКЛАДУШКА!#REF!,0))</f>
        <v>#REF!</v>
      </c>
      <c r="E66" s="27" t="str">
        <f>INDEX(РАСКЛАДУШКА!$AY$412:$BO$446,A66,MATCH(B$44,РАСКЛАДУШКА!$AY$411:$BO$411,0))</f>
        <v>Лозовская А.С.</v>
      </c>
      <c r="G66" s="134">
        <v>16</v>
      </c>
      <c r="H66" s="37">
        <v>2</v>
      </c>
      <c r="I66" s="27" t="str">
        <f>INDEX(РАСКЛАДУШКА!$AY$290:$BO$324,G66,MATCH(H$44,РАСКЛАДУШКА!$AY$289:$BO$289,0))</f>
        <v>История</v>
      </c>
      <c r="J66" s="29" t="e">
        <f>INDEX(РАСКЛАДУШКА!#REF!,G66,MATCH(H$44,РАСКЛАДУШКА!#REF!,0))</f>
        <v>#REF!</v>
      </c>
      <c r="K66" s="27" t="str">
        <f>INDEX(РАСКЛАДУШКА!$AY$412:$BO$446,G66,MATCH(H$44,РАСКЛАДУШКА!$AY$411:$BO$411,0))</f>
        <v>Бинкевич И.В.</v>
      </c>
    </row>
    <row r="67" spans="1:13" x14ac:dyDescent="0.25">
      <c r="A67" s="134">
        <v>17</v>
      </c>
      <c r="B67" s="37">
        <v>3</v>
      </c>
      <c r="C67" s="27" t="str">
        <f>INDEX(РАСКЛАДУШКА!$AY$290:$BO$324,A67,MATCH(B$44,РАСКЛАДУШКА!$AY$289:$BO$289,0))</f>
        <v>Бел.язык</v>
      </c>
      <c r="D67" s="29" t="e">
        <f>INDEX(РАСКЛАДУШКА!#REF!,A67,MATCH(B$44,РАСКЛАДУШКА!#REF!,0))</f>
        <v>#REF!</v>
      </c>
      <c r="E67" s="27" t="str">
        <f>INDEX(РАСКЛАДУШКА!$AY$412:$BO$446,A67,MATCH(B$44,РАСКЛАДУШКА!$AY$411:$BO$411,0))</f>
        <v>Захарова Т.И.</v>
      </c>
      <c r="G67" s="134">
        <v>17</v>
      </c>
      <c r="H67" s="37">
        <v>3</v>
      </c>
      <c r="I67" s="27" t="str">
        <f>INDEX(РАСКЛАДУШКА!$AY$290:$BO$324,G67,MATCH(H$44,РАСКЛАДУШКА!$AY$289:$BO$289,0))</f>
        <v>Математика</v>
      </c>
      <c r="J67" s="29" t="e">
        <f>INDEX(РАСКЛАДУШКА!#REF!,G67,MATCH(H$44,РАСКЛАДУШКА!#REF!,0))</f>
        <v>#REF!</v>
      </c>
      <c r="K67" s="27" t="str">
        <f>INDEX(РАСКЛАДУШКА!$AY$412:$BO$446,G67,MATCH(H$44,РАСКЛАДУШКА!$AY$411:$BO$411,0))</f>
        <v>Новогродская С.Г.</v>
      </c>
    </row>
    <row r="68" spans="1:13" x14ac:dyDescent="0.25">
      <c r="A68" s="134">
        <v>18</v>
      </c>
      <c r="B68" s="37">
        <v>4</v>
      </c>
      <c r="C68" s="27" t="str">
        <f>INDEX(РАСКЛАДУШКА!$AY$290:$BO$324,A68,MATCH(B$44,РАСКЛАДУШКА!$AY$289:$BO$289,0))</f>
        <v>Бел.лит.</v>
      </c>
      <c r="D68" s="29" t="e">
        <f>INDEX(РАСКЛАДУШКА!#REF!,A68,MATCH(B$44,РАСКЛАДУШКА!#REF!,0))</f>
        <v>#REF!</v>
      </c>
      <c r="E68" s="27" t="str">
        <f>INDEX(РАСКЛАДУШКА!$AY$412:$BO$446,A68,MATCH(B$44,РАСКЛАДУШКА!$AY$411:$BO$411,0))</f>
        <v>Захарова Т.И.</v>
      </c>
      <c r="G68" s="134">
        <v>18</v>
      </c>
      <c r="H68" s="37">
        <v>4</v>
      </c>
      <c r="I68" s="27" t="str">
        <f>INDEX(РАСКЛАДУШКА!$AY$290:$BO$324,G68,MATCH(H$44,РАСКЛАДУШКА!$AY$289:$BO$289,0))</f>
        <v>Русск.лит.</v>
      </c>
      <c r="J68" s="29" t="e">
        <f>INDEX(РАСКЛАДУШКА!#REF!,G68,MATCH(H$44,РАСКЛАДУШКА!#REF!,0))</f>
        <v>#REF!</v>
      </c>
      <c r="K68" s="27" t="str">
        <f>INDEX(РАСКЛАДУШКА!$AY$412:$BO$446,G68,MATCH(H$44,РАСКЛАДУШКА!$AY$411:$BO$411,0))</f>
        <v>Сокол Н.В.</v>
      </c>
    </row>
    <row r="69" spans="1:13" x14ac:dyDescent="0.25">
      <c r="A69" s="134">
        <v>19</v>
      </c>
      <c r="B69" s="37">
        <v>5</v>
      </c>
      <c r="C69" s="27" t="str">
        <f>INDEX(РАСКЛАДУШКА!$AY$290:$BO$324,A69,MATCH(B$44,РАСКЛАДУШКА!$AY$289:$BO$289,0))</f>
        <v>Математика</v>
      </c>
      <c r="D69" s="29" t="e">
        <f>INDEX(РАСКЛАДУШКА!#REF!,A69,MATCH(B$44,РАСКЛАДУШКА!#REF!,0))</f>
        <v>#REF!</v>
      </c>
      <c r="E69" s="27" t="str">
        <f>INDEX(РАСКЛАДУШКА!$AY$412:$BO$446,A69,MATCH(B$44,РАСКЛАДУШКА!$AY$411:$BO$411,0))</f>
        <v>Березка Г.А.</v>
      </c>
      <c r="G69" s="134">
        <v>19</v>
      </c>
      <c r="H69" s="37">
        <v>5</v>
      </c>
      <c r="I69" s="27" t="str">
        <f>INDEX(РАСКЛАДУШКА!$AY$290:$BO$324,G69,MATCH(H$44,РАСКЛАДУШКА!$AY$289:$BO$289,0))</f>
        <v>Бел.язык</v>
      </c>
      <c r="J69" s="29" t="e">
        <f>INDEX(РАСКЛАДУШКА!#REF!,G69,MATCH(H$44,РАСКЛАДУШКА!#REF!,0))</f>
        <v>#REF!</v>
      </c>
      <c r="K69" s="27" t="str">
        <f>INDEX(РАСКЛАДУШКА!$AY$412:$BO$446,G69,MATCH(H$44,РАСКЛАДУШКА!$AY$411:$BO$411,0))</f>
        <v>Змитревич А.Ю.</v>
      </c>
    </row>
    <row r="70" spans="1:13" x14ac:dyDescent="0.25">
      <c r="A70" s="134">
        <v>20</v>
      </c>
      <c r="B70" s="37">
        <v>6</v>
      </c>
      <c r="C70" s="27" t="str">
        <f>INDEX(РАСКЛАДУШКА!$AY$290:$BO$324,A70,MATCH(B$44,РАСКЛАДУШКА!$AY$289:$BO$289,0))</f>
        <v>Искусство</v>
      </c>
      <c r="D70" s="29" t="e">
        <f>INDEX(РАСКЛАДУШКА!#REF!,A70,MATCH(B$44,РАСКЛАДУШКА!#REF!,0))</f>
        <v>#REF!</v>
      </c>
      <c r="E70" s="27" t="str">
        <f>INDEX(РАСКЛАДУШКА!$AY$412:$BO$446,A70,MATCH(B$44,РАСКЛАДУШКА!$AY$411:$BO$411,0))</f>
        <v>Горбач Н.Л.</v>
      </c>
      <c r="G70" s="134">
        <v>20</v>
      </c>
      <c r="H70" s="37">
        <v>6</v>
      </c>
      <c r="I70" s="27" t="str">
        <f>INDEX(РАСКЛАДУШКА!$AY$290:$BO$324,G70,MATCH(H$44,РАСКЛАДУШКА!$AY$289:$BO$289,0))</f>
        <v>Бел.лит.</v>
      </c>
      <c r="J70" s="29" t="e">
        <f>INDEX(РАСКЛАДУШКА!#REF!,G70,MATCH(H$44,РАСКЛАДУШКА!#REF!,0))</f>
        <v>#REF!</v>
      </c>
      <c r="K70" s="27" t="str">
        <f>INDEX(РАСКЛАДУШКА!$AY$412:$BO$446,G70,MATCH(H$44,РАСКЛАДУШКА!$AY$411:$BO$411,0))</f>
        <v>Змитревич А.Ю.</v>
      </c>
    </row>
    <row r="71" spans="1:13" x14ac:dyDescent="0.25">
      <c r="A71" s="134">
        <v>21</v>
      </c>
      <c r="B71" s="37">
        <v>7</v>
      </c>
      <c r="C71" s="27" t="str">
        <f>INDEX(РАСКЛАДУШКА!$AY$290:$BO$324,A71,MATCH(B$44,РАСКЛАДУШКА!$AY$289:$BO$289,0))</f>
        <v/>
      </c>
      <c r="D71" s="29" t="e">
        <f>INDEX(РАСКЛАДУШКА!#REF!,A71,MATCH(B$44,РАСКЛАДУШКА!#REF!,0))</f>
        <v>#REF!</v>
      </c>
      <c r="E71" s="27" t="str">
        <f>INDEX(РАСКЛАДУШКА!$AY$412:$BO$446,A71,MATCH(B$44,РАСКЛАДУШКА!$AY$411:$BO$411,0))</f>
        <v/>
      </c>
      <c r="G71" s="134">
        <v>21</v>
      </c>
      <c r="H71" s="37">
        <v>7</v>
      </c>
      <c r="I71" s="27" t="str">
        <f>INDEX(РАСКЛАДУШКА!$AY$290:$BO$324,G71,MATCH(H$44,РАСКЛАДУШКА!$AY$289:$BO$289,0))</f>
        <v/>
      </c>
      <c r="J71" s="29" t="e">
        <f>INDEX(РАСКЛАДУШКА!#REF!,G71,MATCH(H$44,РАСКЛАДУШКА!#REF!,0))</f>
        <v>#REF!</v>
      </c>
      <c r="K71" s="27" t="str">
        <f>INDEX(РАСКЛАДУШКА!$AY$412:$BO$446,G71,MATCH(H$44,РАСКЛАДУШКА!$AY$411:$BO$411,0))</f>
        <v/>
      </c>
    </row>
    <row r="72" spans="1:13" ht="21" x14ac:dyDescent="0.4">
      <c r="A72" s="120"/>
      <c r="B72" s="1" t="s">
        <v>7</v>
      </c>
      <c r="C72" s="1"/>
      <c r="D72" s="1"/>
      <c r="E72" s="1"/>
      <c r="F72" s="140"/>
      <c r="G72" s="120"/>
      <c r="H72" s="1" t="s">
        <v>7</v>
      </c>
      <c r="I72" s="1"/>
      <c r="J72" s="1"/>
      <c r="K72" s="1"/>
      <c r="L72" s="140"/>
      <c r="M72" s="120"/>
    </row>
    <row r="73" spans="1:13" x14ac:dyDescent="0.25">
      <c r="A73" s="134">
        <v>22</v>
      </c>
      <c r="B73" s="37">
        <v>1</v>
      </c>
      <c r="C73" s="27" t="str">
        <f>INDEX(РАСКЛАДУШКА!$AY$290:$BO$324,A73,MATCH(B$44,РАСКЛАДУШКА!$AY$289:$BO$289,0))</f>
        <v>Человек.и.мир</v>
      </c>
      <c r="D73" s="29" t="e">
        <f>INDEX(РАСКЛАДУШКА!#REF!,A73,MATCH(B$44,РАСКЛАДУШКА!#REF!,0))</f>
        <v>#REF!</v>
      </c>
      <c r="E73" s="27" t="str">
        <f>INDEX(РАСКЛАДУШКА!$AY$412:$BO$446,A73,MATCH(B$44,РАСКЛАДУШКА!$AY$411:$BO$411,0))</f>
        <v>Дубак О.Н.</v>
      </c>
      <c r="G73" s="134">
        <v>22</v>
      </c>
      <c r="H73" s="37">
        <v>1</v>
      </c>
      <c r="I73" s="27" t="str">
        <f>INDEX(РАСКЛАДУШКА!$AY$290:$BO$324,G73,MATCH(H$44,РАСКЛАДУШКА!$AY$289:$BO$289,0))</f>
        <v>Труд.обуч.</v>
      </c>
      <c r="J73" s="29" t="e">
        <f>INDEX(РАСКЛАДУШКА!#REF!,G73,MATCH(H$44,РАСКЛАДУШКА!#REF!,0))</f>
        <v>#REF!</v>
      </c>
      <c r="K73" s="27" t="str">
        <f>INDEX(РАСКЛАДУШКА!$AY$412:$BO$446,G73,MATCH(H$44,РАСКЛАДУШКА!$AY$411:$BO$411,0))</f>
        <v>Червоная Т.Р. / Хоменко Ю.В.</v>
      </c>
    </row>
    <row r="74" spans="1:13" x14ac:dyDescent="0.25">
      <c r="A74" s="134">
        <v>23</v>
      </c>
      <c r="B74" s="37">
        <v>2</v>
      </c>
      <c r="C74" s="27" t="str">
        <f>INDEX(РАСКЛАДУШКА!$AY$290:$BO$324,A74,MATCH(B$44,РАСКЛАДУШКА!$AY$289:$BO$289,0))</f>
        <v>Математика</v>
      </c>
      <c r="D74" s="29" t="e">
        <f>INDEX(РАСКЛАДУШКА!#REF!,A74,MATCH(B$44,РАСКЛАДУШКА!#REF!,0))</f>
        <v>#REF!</v>
      </c>
      <c r="E74" s="27" t="str">
        <f>INDEX(РАСКЛАДУШКА!$AY$412:$BO$446,A74,MATCH(B$44,РАСКЛАДУШКА!$AY$411:$BO$411,0))</f>
        <v>Березка Г.А.</v>
      </c>
      <c r="G74" s="134">
        <v>23</v>
      </c>
      <c r="H74" s="37">
        <v>2</v>
      </c>
      <c r="I74" s="27" t="str">
        <f>INDEX(РАСКЛАДУШКА!$AY$290:$BO$324,G74,MATCH(H$44,РАСКЛАДУШКА!$AY$289:$BO$289,0))</f>
        <v>Труд.обуч.</v>
      </c>
      <c r="J74" s="29" t="e">
        <f>INDEX(РАСКЛАДУШКА!#REF!,G74,MATCH(H$44,РАСКЛАДУШКА!#REF!,0))</f>
        <v>#REF!</v>
      </c>
      <c r="K74" s="27" t="str">
        <f>INDEX(РАСКЛАДУШКА!$AY$412:$BO$446,G74,MATCH(H$44,РАСКЛАДУШКА!$AY$411:$BO$411,0))</f>
        <v>Червоная Т.Р. / Хоменко Ю.В.</v>
      </c>
    </row>
    <row r="75" spans="1:13" x14ac:dyDescent="0.25">
      <c r="A75" s="134">
        <v>24</v>
      </c>
      <c r="B75" s="37">
        <v>3</v>
      </c>
      <c r="C75" s="27" t="str">
        <f>INDEX(РАСКЛАДУШКА!$AY$290:$BO$324,A75,MATCH(B$44,РАСКЛАДУШКА!$AY$289:$BO$289,0))</f>
        <v>Час зд.и спорта</v>
      </c>
      <c r="D75" s="29" t="e">
        <f>INDEX(РАСКЛАДУШКА!#REF!,A75,MATCH(B$44,РАСКЛАДУШКА!#REF!,0))</f>
        <v>#REF!</v>
      </c>
      <c r="E75" s="27" t="str">
        <f>INDEX(РАСКЛАДУШКА!$AY$412:$BO$446,A75,MATCH(B$44,РАСКЛАДУШКА!$AY$411:$BO$411,0))</f>
        <v>Коршак О.С.</v>
      </c>
      <c r="G75" s="134">
        <v>24</v>
      </c>
      <c r="H75" s="37">
        <v>3</v>
      </c>
      <c r="I75" s="27" t="str">
        <f>INDEX(РАСКЛАДУШКА!$AY$290:$BO$324,G75,MATCH(H$44,РАСКЛАДУШКА!$AY$289:$BO$289,0))</f>
        <v>Инф./Ин.яз.</v>
      </c>
      <c r="J75" s="29" t="e">
        <f>INDEX(РАСКЛАДУШКА!#REF!,G75,MATCH(H$44,РАСКЛАДУШКА!#REF!,0))</f>
        <v>#REF!</v>
      </c>
      <c r="K75" s="27" t="str">
        <f>INDEX(РАСКЛАДУШКА!$AY$412:$BO$446,G75,MATCH(H$44,РАСКЛАДУШКА!$AY$411:$BO$411,0))</f>
        <v>Малахова Е.С. / Борисевич Л. А.</v>
      </c>
    </row>
    <row r="76" spans="1:13" x14ac:dyDescent="0.25">
      <c r="A76" s="134">
        <v>25</v>
      </c>
      <c r="B76" s="37">
        <v>4</v>
      </c>
      <c r="C76" s="27" t="str">
        <f>INDEX(РАСКЛАДУШКА!$AY$290:$BO$324,A76,MATCH(B$44,РАСКЛАДУШКА!$AY$289:$BO$289,0))</f>
        <v>Иностр.язык</v>
      </c>
      <c r="D76" s="29" t="e">
        <f>INDEX(РАСКЛАДУШКА!#REF!,A76,MATCH(B$44,РАСКЛАДУШКА!#REF!,0))</f>
        <v>#REF!</v>
      </c>
      <c r="E76" s="27" t="str">
        <f>INDEX(РАСКЛАДУШКА!$AY$412:$BO$446,A76,MATCH(B$44,РАСКЛАДУШКА!$AY$411:$BO$411,0))</f>
        <v>Ярошевич Е. В. / Дембя М.Э.</v>
      </c>
      <c r="G76" s="134">
        <v>25</v>
      </c>
      <c r="H76" s="37">
        <v>4</v>
      </c>
      <c r="I76" s="27" t="str">
        <f>INDEX(РАСКЛАДУШКА!$AY$290:$BO$324,G76,MATCH(H$44,РАСКЛАДУШКА!$AY$289:$BO$289,0))</f>
        <v>Физ.культ.и зд.</v>
      </c>
      <c r="J76" s="29" t="e">
        <f>INDEX(РАСКЛАДУШКА!#REF!,G76,MATCH(H$44,РАСКЛАДУШКА!#REF!,0))</f>
        <v>#REF!</v>
      </c>
      <c r="K76" s="27" t="str">
        <f>INDEX(РАСКЛАДУШКА!$AY$412:$BO$446,G76,MATCH(H$44,РАСКЛАДУШКА!$AY$411:$BO$411,0))</f>
        <v>Каспер В.И.</v>
      </c>
    </row>
    <row r="77" spans="1:13" x14ac:dyDescent="0.25">
      <c r="A77" s="134">
        <v>26</v>
      </c>
      <c r="B77" s="37">
        <v>5</v>
      </c>
      <c r="C77" s="27" t="str">
        <f>INDEX(РАСКЛАДУШКА!$AY$290:$BO$324,A77,MATCH(B$44,РАСКЛАДУШКА!$AY$289:$BO$289,0))</f>
        <v>Бел.язык</v>
      </c>
      <c r="D77" s="29" t="e">
        <f>INDEX(РАСКЛАДУШКА!#REF!,A77,MATCH(B$44,РАСКЛАДУШКА!#REF!,0))</f>
        <v>#REF!</v>
      </c>
      <c r="E77" s="27" t="str">
        <f>INDEX(РАСКЛАДУШКА!$AY$412:$BO$446,A77,MATCH(B$44,РАСКЛАДУШКА!$AY$411:$BO$411,0))</f>
        <v>Захарова Т.И.</v>
      </c>
      <c r="G77" s="134">
        <v>26</v>
      </c>
      <c r="H77" s="37">
        <v>5</v>
      </c>
      <c r="I77" s="27" t="str">
        <f>INDEX(РАСКЛАДУШКА!$AY$290:$BO$324,G77,MATCH(H$44,РАСКЛАДУШКА!$AY$289:$BO$289,0))</f>
        <v>Ин.яз./Инф.</v>
      </c>
      <c r="J77" s="29" t="e">
        <f>INDEX(РАСКЛАДУШКА!#REF!,G77,MATCH(H$44,РАСКЛАДУШКА!#REF!,0))</f>
        <v>#REF!</v>
      </c>
      <c r="K77" s="27" t="str">
        <f>INDEX(РАСКЛАДУШКА!$AY$412:$BO$446,G77,MATCH(H$44,РАСКЛАДУШКА!$AY$411:$BO$411,0))</f>
        <v>Власевич С.П. / Ярмантович К.В. / Малахова Е.С.</v>
      </c>
    </row>
    <row r="78" spans="1:13" x14ac:dyDescent="0.25">
      <c r="A78" s="134">
        <v>27</v>
      </c>
      <c r="B78" s="37">
        <v>6</v>
      </c>
      <c r="C78" s="27" t="str">
        <f>INDEX(РАСКЛАДУШКА!$AY$290:$BO$324,A78,MATCH(B$44,РАСКЛАДУШКА!$AY$289:$BO$289,0))</f>
        <v/>
      </c>
      <c r="D78" s="29" t="e">
        <f>INDEX(РАСКЛАДУШКА!#REF!,A78,MATCH(B$44,РАСКЛАДУШКА!#REF!,0))</f>
        <v>#REF!</v>
      </c>
      <c r="E78" s="27" t="str">
        <f>INDEX(РАСКЛАДУШКА!$AY$412:$BO$446,A78,MATCH(B$44,РАСКЛАДУШКА!$AY$411:$BO$411,0))</f>
        <v/>
      </c>
      <c r="G78" s="134">
        <v>27</v>
      </c>
      <c r="H78" s="37">
        <v>6</v>
      </c>
      <c r="I78" s="27" t="str">
        <f>INDEX(РАСКЛАДУШКА!$AY$290:$BO$324,G78,MATCH(H$44,РАСКЛАДУШКА!$AY$289:$BO$289,0))</f>
        <v>Математика</v>
      </c>
      <c r="J78" s="29" t="e">
        <f>INDEX(РАСКЛАДУШКА!#REF!,G78,MATCH(H$44,РАСКЛАДУШКА!#REF!,0))</f>
        <v>#REF!</v>
      </c>
      <c r="K78" s="27" t="str">
        <f>INDEX(РАСКЛАДУШКА!$AY$412:$BO$446,G78,MATCH(H$44,РАСКЛАДУШКА!$AY$411:$BO$411,0))</f>
        <v>Новогродская С.Г.</v>
      </c>
    </row>
    <row r="79" spans="1:13" x14ac:dyDescent="0.25">
      <c r="A79" s="134">
        <v>28</v>
      </c>
      <c r="B79" s="37">
        <v>7</v>
      </c>
      <c r="C79" s="27" t="str">
        <f>INDEX(РАСКЛАДУШКА!$AY$290:$BO$324,A79,MATCH(B$44,РАСКЛАДУШКА!$AY$289:$BO$289,0))</f>
        <v/>
      </c>
      <c r="D79" s="29" t="e">
        <f>INDEX(РАСКЛАДУШКА!#REF!,A79,MATCH(B$44,РАСКЛАДУШКА!#REF!,0))</f>
        <v>#REF!</v>
      </c>
      <c r="E79" s="27" t="str">
        <f>INDEX(РАСКЛАДУШКА!$AY$412:$BO$446,A79,MATCH(B$44,РАСКЛАДУШКА!$AY$411:$BO$411,0))</f>
        <v/>
      </c>
      <c r="G79" s="134">
        <v>28</v>
      </c>
      <c r="H79" s="37">
        <v>7</v>
      </c>
      <c r="I79" s="27" t="str">
        <f>INDEX(РАСКЛАДУШКА!$AY$290:$BO$324,G79,MATCH(H$44,РАСКЛАДУШКА!$AY$289:$BO$289,0))</f>
        <v/>
      </c>
      <c r="J79" s="29" t="e">
        <f>INDEX(РАСКЛАДУШКА!#REF!,G79,MATCH(H$44,РАСКЛАДУШКА!#REF!,0))</f>
        <v>#REF!</v>
      </c>
      <c r="K79" s="27" t="str">
        <f>INDEX(РАСКЛАДУШКА!$AY$412:$BO$446,G79,MATCH(H$44,РАСКЛАДУШКА!$AY$411:$BO$411,0))</f>
        <v/>
      </c>
    </row>
    <row r="80" spans="1:13" ht="21" x14ac:dyDescent="0.4">
      <c r="A80" s="120"/>
      <c r="B80" s="1" t="s">
        <v>8</v>
      </c>
      <c r="C80" s="1"/>
      <c r="D80" s="1"/>
      <c r="E80" s="1"/>
      <c r="F80" s="140"/>
      <c r="G80" s="120"/>
      <c r="H80" s="1" t="s">
        <v>8</v>
      </c>
      <c r="I80" s="1"/>
      <c r="J80" s="1"/>
      <c r="K80" s="1"/>
      <c r="L80" s="140"/>
      <c r="M80" s="120"/>
    </row>
    <row r="81" spans="1:13" x14ac:dyDescent="0.25">
      <c r="A81" s="134">
        <v>29</v>
      </c>
      <c r="B81" s="37">
        <v>1</v>
      </c>
      <c r="C81" s="27" t="str">
        <f>INDEX(РАСКЛАДУШКА!$AY$290:$BO$324,A81,MATCH(B$44,РАСКЛАДУШКА!$AY$289:$BO$289,0))</f>
        <v>История</v>
      </c>
      <c r="D81" s="29" t="e">
        <f>INDEX(РАСКЛАДУШКА!#REF!,A81,MATCH(B$44,РАСКЛАДУШКА!#REF!,0))</f>
        <v>#REF!</v>
      </c>
      <c r="E81" s="27" t="str">
        <f>INDEX(РАСКЛАДУШКА!$AY$412:$BO$446,A81,MATCH(B$44,РАСКЛАДУШКА!$AY$411:$BO$411,0))</f>
        <v>Жегало Т.В.</v>
      </c>
      <c r="G81" s="134">
        <v>29</v>
      </c>
      <c r="H81" s="37">
        <v>1</v>
      </c>
      <c r="I81" s="27" t="str">
        <f>INDEX(РАСКЛАДУШКА!$AY$290:$BO$324,G81,MATCH(H$44,РАСКЛАДУШКА!$AY$289:$BO$289,0))</f>
        <v>Бел.язык</v>
      </c>
      <c r="J81" s="29" t="e">
        <f>INDEX(РАСКЛАДУШКА!#REF!,G81,MATCH(H$44,РАСКЛАДУШКА!#REF!,0))</f>
        <v>#REF!</v>
      </c>
      <c r="K81" s="27" t="str">
        <f>INDEX(РАСКЛАДУШКА!$AY$412:$BO$446,G81,MATCH(H$44,РАСКЛАДУШКА!$AY$411:$BO$411,0))</f>
        <v>Змитревич А.Ю.</v>
      </c>
    </row>
    <row r="82" spans="1:13" x14ac:dyDescent="0.25">
      <c r="A82" s="134">
        <v>30</v>
      </c>
      <c r="B82" s="37">
        <v>2</v>
      </c>
      <c r="C82" s="27" t="str">
        <f>INDEX(РАСКЛАДУШКА!$AY$290:$BO$324,A82,MATCH(B$44,РАСКЛАДУШКА!$AY$289:$BO$289,0))</f>
        <v>Математика</v>
      </c>
      <c r="D82" s="29" t="e">
        <f>INDEX(РАСКЛАДУШКА!#REF!,A82,MATCH(B$44,РАСКЛАДУШКА!#REF!,0))</f>
        <v>#REF!</v>
      </c>
      <c r="E82" s="27" t="str">
        <f>INDEX(РАСКЛАДУШКА!$AY$412:$BO$446,A82,MATCH(B$44,РАСКЛАДУШКА!$AY$411:$BO$411,0))</f>
        <v>Березка Г.А.</v>
      </c>
      <c r="G82" s="134">
        <v>30</v>
      </c>
      <c r="H82" s="37">
        <v>2</v>
      </c>
      <c r="I82" s="27" t="str">
        <f>INDEX(РАСКЛАДУШКА!$AY$290:$BO$324,G82,MATCH(H$44,РАСКЛАДУШКА!$AY$289:$BO$289,0))</f>
        <v>Час зд.и спорта</v>
      </c>
      <c r="J82" s="29" t="e">
        <f>INDEX(РАСКЛАДУШКА!#REF!,G82,MATCH(H$44,РАСКЛАДУШКА!#REF!,0))</f>
        <v>#REF!</v>
      </c>
      <c r="K82" s="27" t="str">
        <f>INDEX(РАСКЛАДУШКА!$AY$412:$BO$446,G82,MATCH(H$44,РАСКЛАДУШКА!$AY$411:$BO$411,0))</f>
        <v>Каспер В.И.</v>
      </c>
    </row>
    <row r="83" spans="1:13" x14ac:dyDescent="0.25">
      <c r="A83" s="134">
        <v>31</v>
      </c>
      <c r="B83" s="37">
        <v>3</v>
      </c>
      <c r="C83" s="27" t="str">
        <f>INDEX(РАСКЛАДУШКА!$AY$290:$BO$324,A83,MATCH(B$44,РАСКЛАДУШКА!$AY$289:$BO$289,0))</f>
        <v>Русск.язык</v>
      </c>
      <c r="D83" s="29" t="e">
        <f>INDEX(РАСКЛАДУШКА!#REF!,A83,MATCH(B$44,РАСКЛАДУШКА!#REF!,0))</f>
        <v>#REF!</v>
      </c>
      <c r="E83" s="27" t="str">
        <f>INDEX(РАСКЛАДУШКА!$AY$412:$BO$446,A83,MATCH(B$44,РАСКЛАДУШКА!$AY$411:$BO$411,0))</f>
        <v>Лозовская А.С.</v>
      </c>
      <c r="G83" s="134">
        <v>31</v>
      </c>
      <c r="H83" s="37">
        <v>3</v>
      </c>
      <c r="I83" s="27" t="str">
        <f>INDEX(РАСКЛАДУШКА!$AY$290:$BO$324,G83,MATCH(H$44,РАСКЛАДУШКА!$AY$289:$BO$289,0))</f>
        <v>Математика</v>
      </c>
      <c r="J83" s="29" t="e">
        <f>INDEX(РАСКЛАДУШКА!#REF!,G83,MATCH(H$44,РАСКЛАДУШКА!#REF!,0))</f>
        <v>#REF!</v>
      </c>
      <c r="K83" s="27" t="str">
        <f>INDEX(РАСКЛАДУШКА!$AY$412:$BO$446,G83,MATCH(H$44,РАСКЛАДУШКА!$AY$411:$BO$411,0))</f>
        <v>Новогродская С.Г.</v>
      </c>
    </row>
    <row r="84" spans="1:13" x14ac:dyDescent="0.25">
      <c r="A84" s="134">
        <v>32</v>
      </c>
      <c r="B84" s="37">
        <v>4</v>
      </c>
      <c r="C84" s="27" t="str">
        <f>INDEX(РАСКЛАДУШКА!$AY$290:$BO$324,A84,MATCH(B$44,РАСКЛАДУШКА!$AY$289:$BO$289,0))</f>
        <v>Физ.культ.и зд.</v>
      </c>
      <c r="D84" s="29" t="e">
        <f>INDEX(РАСКЛАДУШКА!#REF!,A84,MATCH(B$44,РАСКЛАДУШКА!#REF!,0))</f>
        <v>#REF!</v>
      </c>
      <c r="E84" s="27" t="str">
        <f>INDEX(РАСКЛАДУШКА!$AY$412:$BO$446,A84,MATCH(B$44,РАСКЛАДУШКА!$AY$411:$BO$411,0))</f>
        <v>Коршак О.С.</v>
      </c>
      <c r="G84" s="134">
        <v>32</v>
      </c>
      <c r="H84" s="37">
        <v>4</v>
      </c>
      <c r="I84" s="27" t="str">
        <f>INDEX(РАСКЛАДУШКА!$AY$290:$BO$324,G84,MATCH(H$44,РАСКЛАДУШКА!$AY$289:$BO$289,0))</f>
        <v>История</v>
      </c>
      <c r="J84" s="29" t="e">
        <f>INDEX(РАСКЛАДУШКА!#REF!,G84,MATCH(H$44,РАСКЛАДУШКА!#REF!,0))</f>
        <v>#REF!</v>
      </c>
      <c r="K84" s="27" t="str">
        <f>INDEX(РАСКЛАДУШКА!$AY$412:$BO$446,G84,MATCH(H$44,РАСКЛАДУШКА!$AY$411:$BO$411,0))</f>
        <v>Бинкевич И.В.</v>
      </c>
    </row>
    <row r="85" spans="1:13" x14ac:dyDescent="0.25">
      <c r="A85" s="134">
        <v>33</v>
      </c>
      <c r="B85" s="37">
        <v>5</v>
      </c>
      <c r="C85" s="27" t="str">
        <f>INDEX(РАСКЛАДУШКА!$AY$290:$BO$324,A85,MATCH(B$44,РАСКЛАДУШКА!$AY$289:$BO$289,0))</f>
        <v>Иностр.язык</v>
      </c>
      <c r="D85" s="29" t="e">
        <f>INDEX(РАСКЛАДУШКА!#REF!,A85,MATCH(B$44,РАСКЛАДУШКА!#REF!,0))</f>
        <v>#REF!</v>
      </c>
      <c r="E85" s="27" t="str">
        <f>INDEX(РАСКЛАДУШКА!$AY$412:$BO$446,A85,MATCH(B$44,РАСКЛАДУШКА!$AY$411:$BO$411,0))</f>
        <v>Ярошевич Е. В. / Дембя М.Э.</v>
      </c>
      <c r="G85" s="134">
        <v>33</v>
      </c>
      <c r="H85" s="37">
        <v>5</v>
      </c>
      <c r="I85" s="27" t="str">
        <f>INDEX(РАСКЛАДУШКА!$AY$290:$BO$324,G85,MATCH(H$44,РАСКЛАДУШКА!$AY$289:$BO$289,0))</f>
        <v>Русск.язык</v>
      </c>
      <c r="J85" s="29" t="e">
        <f>INDEX(РАСКЛАДУШКА!#REF!,G85,MATCH(H$44,РАСКЛАДУШКА!#REF!,0))</f>
        <v>#REF!</v>
      </c>
      <c r="K85" s="27" t="str">
        <f>INDEX(РАСКЛАДУШКА!$AY$412:$BO$446,G85,MATCH(H$44,РАСКЛАДУШКА!$AY$411:$BO$411,0))</f>
        <v>Сокол Н.В.</v>
      </c>
    </row>
    <row r="86" spans="1:13" x14ac:dyDescent="0.25">
      <c r="A86" s="134">
        <v>34</v>
      </c>
      <c r="B86" s="37">
        <v>6</v>
      </c>
      <c r="C86" s="27" t="str">
        <f>INDEX(РАСКЛАДУШКА!$AY$290:$BO$324,A86,MATCH(B$44,РАСКЛАДУШКА!$AY$289:$BO$289,0))</f>
        <v/>
      </c>
      <c r="D86" s="29" t="e">
        <f>INDEX(РАСКЛАДУШКА!#REF!,A86,MATCH(B$44,РАСКЛАДУШКА!#REF!,0))</f>
        <v>#REF!</v>
      </c>
      <c r="E86" s="27" t="str">
        <f>INDEX(РАСКЛАДУШКА!$AY$412:$BO$446,A86,MATCH(B$44,РАСКЛАДУШКА!$AY$411:$BO$411,0))</f>
        <v/>
      </c>
      <c r="G86" s="134">
        <v>34</v>
      </c>
      <c r="H86" s="37">
        <v>6</v>
      </c>
      <c r="I86" s="27" t="str">
        <f>INDEX(РАСКЛАДУШКА!$AY$290:$BO$324,G86,MATCH(H$44,РАСКЛАДУШКА!$AY$289:$BO$289,0))</f>
        <v>Иностр.язык</v>
      </c>
      <c r="J86" s="29" t="e">
        <f>INDEX(РАСКЛАДУШКА!#REF!,G86,MATCH(H$44,РАСКЛАДУШКА!#REF!,0))</f>
        <v>#REF!</v>
      </c>
      <c r="K86" s="27" t="str">
        <f>INDEX(РАСКЛАДУШКА!$AY$412:$BO$446,G86,MATCH(H$44,РАСКЛАДУШКА!$AY$411:$BO$411,0))</f>
        <v>Власевич С.П. / Борисевич Л. А. / Ярмантович К.В.</v>
      </c>
    </row>
    <row r="87" spans="1:13" ht="23.4" x14ac:dyDescent="0.45">
      <c r="A87" s="141"/>
      <c r="B87" s="139" t="s">
        <v>248</v>
      </c>
      <c r="C87" s="138" t="s">
        <v>147</v>
      </c>
      <c r="D87" s="142"/>
      <c r="E87" s="138"/>
      <c r="F87" s="138"/>
      <c r="G87" s="141"/>
      <c r="H87" s="139" t="s">
        <v>75</v>
      </c>
      <c r="I87" s="138" t="s">
        <v>147</v>
      </c>
      <c r="J87" s="142"/>
      <c r="K87" s="138"/>
      <c r="L87" s="138"/>
      <c r="M87" s="141"/>
    </row>
    <row r="88" spans="1:13" x14ac:dyDescent="0.25">
      <c r="A88" s="130"/>
      <c r="B88" s="130" t="str">
        <f>"Классный руководитель: "&amp;INDEX(РАСКЛАДУШКА!$AE$120:$AE$153,MATCH(B87,РАСКЛАДУШКА!$E$120:$E$153,0))</f>
        <v>Классный руководитель: 23</v>
      </c>
      <c r="C88" s="130"/>
      <c r="D88" s="143"/>
      <c r="E88" s="130"/>
      <c r="F88" s="130"/>
      <c r="G88" s="130"/>
      <c r="H88" s="130" t="str">
        <f>"Классный руководитель: "&amp;INDEX(РАСКЛАДУШКА!$AE$120:$AE$153,MATCH(H87,РАСКЛАДУШКА!$E$120:$E$153,0))</f>
        <v>Классный руководитель: 25</v>
      </c>
      <c r="I88" s="130"/>
      <c r="J88" s="143"/>
      <c r="K88" s="130"/>
      <c r="L88" s="130"/>
      <c r="M88" s="130"/>
    </row>
    <row r="89" spans="1:13" x14ac:dyDescent="0.25">
      <c r="A89" s="130"/>
      <c r="B89" s="129" t="e">
        <f>"Закрепленный кабинет: №"&amp;INDEX(РАСКЛАДУШКА!#REF!,MATCH(B87,РАСКЛАДУШКА!$DC$66:$DC$76,0))</f>
        <v>#REF!</v>
      </c>
      <c r="C89" s="130"/>
      <c r="D89" s="143"/>
      <c r="E89" s="130"/>
      <c r="F89" s="130"/>
      <c r="G89" s="130"/>
      <c r="H89" s="129" t="e">
        <f>"Закрепленный кабинет: №"&amp;INDEX(РАСКЛАДУШКА!#REF!,MATCH(H87,РАСКЛАДУШКА!$DC$66:$DC$76,0))</f>
        <v>#REF!</v>
      </c>
      <c r="I89" s="130"/>
      <c r="J89" s="143"/>
      <c r="K89" s="130"/>
      <c r="L89" s="130"/>
      <c r="M89" s="130"/>
    </row>
    <row r="90" spans="1:13" x14ac:dyDescent="0.25">
      <c r="B90" s="132" t="s">
        <v>1</v>
      </c>
      <c r="C90" s="132" t="s">
        <v>72</v>
      </c>
      <c r="D90" s="132" t="s">
        <v>256</v>
      </c>
      <c r="E90" s="132" t="s">
        <v>134</v>
      </c>
      <c r="H90" s="132" t="s">
        <v>1</v>
      </c>
      <c r="I90" s="132" t="s">
        <v>72</v>
      </c>
      <c r="J90" s="132" t="s">
        <v>256</v>
      </c>
      <c r="K90" s="132" t="s">
        <v>134</v>
      </c>
    </row>
    <row r="91" spans="1:13" ht="21" x14ac:dyDescent="0.4">
      <c r="A91" s="120"/>
      <c r="B91" s="1" t="s">
        <v>4</v>
      </c>
      <c r="C91" s="1"/>
      <c r="D91" s="1"/>
      <c r="E91" s="1"/>
      <c r="F91" s="140"/>
      <c r="G91" s="120"/>
      <c r="H91" s="1" t="s">
        <v>4</v>
      </c>
      <c r="I91" s="1"/>
      <c r="J91" s="1"/>
      <c r="K91" s="1"/>
      <c r="L91" s="140"/>
      <c r="M91" s="120"/>
    </row>
    <row r="92" spans="1:13" x14ac:dyDescent="0.25">
      <c r="A92" s="134">
        <v>1</v>
      </c>
      <c r="B92" s="37">
        <v>1</v>
      </c>
      <c r="C92" s="27" t="str">
        <f>INDEX(РАСКЛАДУШКА!$AY$290:$BO$324,A92,MATCH(B$87,РАСКЛАДУШКА!$AY$289:$BO$289,0))</f>
        <v>Физ.культ.и зд.</v>
      </c>
      <c r="D92" s="29" t="e">
        <f>INDEX(РАСКЛАДУШКА!#REF!,A92,MATCH(B$87,РАСКЛАДУШКА!#REF!,0))</f>
        <v>#REF!</v>
      </c>
      <c r="E92" s="27" t="str">
        <f>INDEX(РАСКЛАДУШКА!$AY$412:$BO$446,A92,MATCH(B$87,РАСКЛАДУШКА!$AY$411:$BO$411,0))</f>
        <v>Каспер В.И.</v>
      </c>
      <c r="G92" s="134">
        <v>1</v>
      </c>
      <c r="H92" s="37">
        <v>1</v>
      </c>
      <c r="I92" s="27" t="str">
        <f>INDEX(РАСКЛАДУШКА!$AY$290:$BO$324,G92,MATCH(H$87,РАСКЛАДУШКА!$AY$289:$BO$289,0))</f>
        <v>Труд.обуч.</v>
      </c>
      <c r="J92" s="29" t="e">
        <f>INDEX(РАСКЛАДУШКА!#REF!,G92,MATCH(H$87,РАСКЛАДУШКА!#REF!,0))</f>
        <v>#REF!</v>
      </c>
      <c r="K92" s="27" t="str">
        <f>INDEX(РАСКЛАДУШКА!$AY$412:$BO$446,G92,MATCH(H$87,РАСКЛАДУШКА!$AY$411:$BO$411,0))</f>
        <v>Червоная Т.Р. / Хоменко Ю.В.</v>
      </c>
    </row>
    <row r="93" spans="1:13" x14ac:dyDescent="0.25">
      <c r="A93" s="134">
        <v>2</v>
      </c>
      <c r="B93" s="37">
        <v>2</v>
      </c>
      <c r="C93" s="27" t="str">
        <f>INDEX(РАСКЛАДУШКА!$AY$290:$BO$324,A93,MATCH(B$87,РАСКЛАДУШКА!$AY$289:$BO$289,0))</f>
        <v>Математика</v>
      </c>
      <c r="D93" s="29" t="e">
        <f>INDEX(РАСКЛАДУШКА!#REF!,A93,MATCH(B$87,РАСКЛАДУШКА!#REF!,0))</f>
        <v>#REF!</v>
      </c>
      <c r="E93" s="27" t="str">
        <f>INDEX(РАСКЛАДУШКА!$AY$412:$BO$446,A93,MATCH(B$87,РАСКЛАДУШКА!$AY$411:$BO$411,0))</f>
        <v>Березка Г.А.</v>
      </c>
      <c r="G93" s="134">
        <v>2</v>
      </c>
      <c r="H93" s="37">
        <v>2</v>
      </c>
      <c r="I93" s="27" t="str">
        <f>INDEX(РАСКЛАДУШКА!$AY$290:$BO$324,G93,MATCH(H$87,РАСКЛАДУШКА!$AY$289:$BO$289,0))</f>
        <v>Труд.обуч.</v>
      </c>
      <c r="J93" s="29" t="e">
        <f>INDEX(РАСКЛАДУШКА!#REF!,G93,MATCH(H$87,РАСКЛАДУШКА!#REF!,0))</f>
        <v>#REF!</v>
      </c>
      <c r="K93" s="27" t="str">
        <f>INDEX(РАСКЛАДУШКА!$AY$412:$BO$446,G93,MATCH(H$87,РАСКЛАДУШКА!$AY$411:$BO$411,0))</f>
        <v>Червоная Т.Р. / Хоменко Ю.В.</v>
      </c>
    </row>
    <row r="94" spans="1:13" x14ac:dyDescent="0.25">
      <c r="A94" s="134">
        <v>3</v>
      </c>
      <c r="B94" s="37">
        <v>3</v>
      </c>
      <c r="C94" s="27" t="str">
        <f>INDEX(РАСКЛАДУШКА!$AY$290:$BO$324,A94,MATCH(B$87,РАСКЛАДУШКА!$AY$289:$BO$289,0))</f>
        <v>География</v>
      </c>
      <c r="D94" s="29" t="e">
        <f>INDEX(РАСКЛАДУШКА!#REF!,A94,MATCH(B$87,РАСКЛАДУШКА!#REF!,0))</f>
        <v>#REF!</v>
      </c>
      <c r="E94" s="27" t="str">
        <f>INDEX(РАСКЛАДУШКА!$AY$412:$BO$446,A94,MATCH(B$87,РАСКЛАДУШКА!$AY$411:$BO$411,0))</f>
        <v>Дубак О.Н.</v>
      </c>
      <c r="G94" s="134">
        <v>3</v>
      </c>
      <c r="H94" s="37">
        <v>3</v>
      </c>
      <c r="I94" s="27" t="str">
        <f>INDEX(РАСКЛАДУШКА!$AY$290:$BO$324,G94,MATCH(H$87,РАСКЛАДУШКА!$AY$289:$BO$289,0))</f>
        <v>Ин.яз./Инф.</v>
      </c>
      <c r="J94" s="29" t="e">
        <f>INDEX(РАСКЛАДУШКА!#REF!,G94,MATCH(H$87,РАСКЛАДУШКА!#REF!,0))</f>
        <v>#REF!</v>
      </c>
      <c r="K94" s="27" t="str">
        <f>INDEX(РАСКЛАДУШКА!$AY$412:$BO$446,G94,MATCH(H$87,РАСКЛАДУШКА!$AY$411:$BO$411,0))</f>
        <v>Василевская А.В. / Малахова Е.С.</v>
      </c>
    </row>
    <row r="95" spans="1:13" x14ac:dyDescent="0.25">
      <c r="A95" s="134">
        <v>4</v>
      </c>
      <c r="B95" s="37">
        <v>4</v>
      </c>
      <c r="C95" s="27" t="str">
        <f>INDEX(РАСКЛАДУШКА!$AY$290:$BO$324,A95,MATCH(B$87,РАСКЛАДУШКА!$AY$289:$BO$289,0))</f>
        <v>Русск.язык</v>
      </c>
      <c r="D95" s="29" t="e">
        <f>INDEX(РАСКЛАДУШКА!#REF!,A95,MATCH(B$87,РАСКЛАДУШКА!#REF!,0))</f>
        <v>#REF!</v>
      </c>
      <c r="E95" s="27" t="str">
        <f>INDEX(РАСКЛАДУШКА!$AY$412:$BO$446,A95,MATCH(B$87,РАСКЛАДУШКА!$AY$411:$BO$411,0))</f>
        <v>Москаль Т.К.</v>
      </c>
      <c r="G95" s="134">
        <v>4</v>
      </c>
      <c r="H95" s="37">
        <v>4</v>
      </c>
      <c r="I95" s="27" t="str">
        <f>INDEX(РАСКЛАДУШКА!$AY$290:$BO$324,G95,MATCH(H$87,РАСКЛАДУШКА!$AY$289:$BO$289,0))</f>
        <v>Математика</v>
      </c>
      <c r="J95" s="29" t="e">
        <f>INDEX(РАСКЛАДУШКА!#REF!,G95,MATCH(H$87,РАСКЛАДУШКА!#REF!,0))</f>
        <v>#REF!</v>
      </c>
      <c r="K95" s="27" t="str">
        <f>INDEX(РАСКЛАДУШКА!$AY$412:$BO$446,G95,MATCH(H$87,РАСКЛАДУШКА!$AY$411:$BO$411,0))</f>
        <v>Новогродская С.Г.</v>
      </c>
    </row>
    <row r="96" spans="1:13" x14ac:dyDescent="0.25">
      <c r="A96" s="134">
        <v>5</v>
      </c>
      <c r="B96" s="37">
        <v>5</v>
      </c>
      <c r="C96" s="27" t="str">
        <f>INDEX(РАСКЛАДУШКА!$AY$290:$BO$324,A96,MATCH(B$87,РАСКЛАДУШКА!$AY$289:$BO$289,0))</f>
        <v>Русск.лит.</v>
      </c>
      <c r="D96" s="29" t="e">
        <f>INDEX(РАСКЛАДУШКА!#REF!,A96,MATCH(B$87,РАСКЛАДУШКА!#REF!,0))</f>
        <v>#REF!</v>
      </c>
      <c r="E96" s="27" t="str">
        <f>INDEX(РАСКЛАДУШКА!$AY$412:$BO$446,A96,MATCH(B$87,РАСКЛАДУШКА!$AY$411:$BO$411,0))</f>
        <v>Москаль Т.К.</v>
      </c>
      <c r="G96" s="134">
        <v>5</v>
      </c>
      <c r="H96" s="37">
        <v>5</v>
      </c>
      <c r="I96" s="27" t="str">
        <f>INDEX(РАСКЛАДУШКА!$AY$290:$BO$324,G96,MATCH(H$87,РАСКЛАДУШКА!$AY$289:$BO$289,0))</f>
        <v>Инф./Ин.яз.</v>
      </c>
      <c r="J96" s="29" t="e">
        <f>INDEX(РАСКЛАДУШКА!#REF!,G96,MATCH(H$87,РАСКЛАДУШКА!#REF!,0))</f>
        <v>#REF!</v>
      </c>
      <c r="K96" s="27" t="str">
        <f>INDEX(РАСКЛАДУШКА!$AY$412:$BO$446,G96,MATCH(H$87,РАСКЛАДУШКА!$AY$411:$BO$411,0))</f>
        <v>Малахова Е.С. / Власевич С.П.</v>
      </c>
    </row>
    <row r="97" spans="1:13" x14ac:dyDescent="0.25">
      <c r="A97" s="134">
        <v>6</v>
      </c>
      <c r="B97" s="37">
        <v>6</v>
      </c>
      <c r="C97" s="27" t="str">
        <f>INDEX(РАСКЛАДУШКА!$AY$290:$BO$324,A97,MATCH(B$87,РАСКЛАДУШКА!$AY$289:$BO$289,0))</f>
        <v/>
      </c>
      <c r="D97" s="29" t="e">
        <f>INDEX(РАСКЛАДУШКА!#REF!,A97,MATCH(B$87,РАСКЛАДУШКА!#REF!,0))</f>
        <v>#REF!</v>
      </c>
      <c r="E97" s="27" t="str">
        <f>INDEX(РАСКЛАДУШКА!$AY$412:$BO$446,A97,MATCH(B$87,РАСКЛАДУШКА!$AY$411:$BO$411,0))</f>
        <v/>
      </c>
      <c r="G97" s="134">
        <v>6</v>
      </c>
      <c r="H97" s="37">
        <v>6</v>
      </c>
      <c r="I97" s="27" t="str">
        <f>INDEX(РАСКЛАДУШКА!$AY$290:$BO$324,G97,MATCH(H$87,РАСКЛАДУШКА!$AY$289:$BO$289,0))</f>
        <v>География</v>
      </c>
      <c r="J97" s="29" t="e">
        <f>INDEX(РАСКЛАДУШКА!#REF!,G97,MATCH(H$87,РАСКЛАДУШКА!#REF!,0))</f>
        <v>#REF!</v>
      </c>
      <c r="K97" s="27" t="str">
        <f>INDEX(РАСКЛАДУШКА!$AY$412:$BO$446,G97,MATCH(H$87,РАСКЛАДУШКА!$AY$411:$BO$411,0))</f>
        <v>Дубак О.Н.</v>
      </c>
    </row>
    <row r="98" spans="1:13" x14ac:dyDescent="0.25">
      <c r="A98" s="134">
        <v>7</v>
      </c>
      <c r="B98" s="37">
        <v>7</v>
      </c>
      <c r="C98" s="27" t="str">
        <f>INDEX(РАСКЛАДУШКА!$AY$290:$BO$324,A98,MATCH(B$87,РАСКЛАДУШКА!$AY$289:$BO$289,0))</f>
        <v/>
      </c>
      <c r="D98" s="29" t="e">
        <f>INDEX(РАСКЛАДУШКА!#REF!,A98,MATCH(B$87,РАСКЛАДУШКА!#REF!,0))</f>
        <v>#REF!</v>
      </c>
      <c r="E98" s="27" t="str">
        <f>INDEX(РАСКЛАДУШКА!$AY$412:$BO$446,A98,MATCH(B$87,РАСКЛАДУШКА!$AY$411:$BO$411,0))</f>
        <v/>
      </c>
      <c r="G98" s="134">
        <v>7</v>
      </c>
      <c r="H98" s="37">
        <v>7</v>
      </c>
      <c r="I98" s="27" t="str">
        <f>INDEX(РАСКЛАДУШКА!$AY$290:$BO$324,G98,MATCH(H$87,РАСКЛАДУШКА!$AY$289:$BO$289,0))</f>
        <v/>
      </c>
      <c r="J98" s="29" t="e">
        <f>INDEX(РАСКЛАДУШКА!#REF!,G98,MATCH(H$87,РАСКЛАДУШКА!#REF!,0))</f>
        <v>#REF!</v>
      </c>
      <c r="K98" s="27" t="str">
        <f>INDEX(РАСКЛАДУШКА!$AY$412:$BO$446,G98,MATCH(H$87,РАСКЛАДУШКА!$AY$411:$BO$411,0))</f>
        <v/>
      </c>
    </row>
    <row r="99" spans="1:13" ht="21" x14ac:dyDescent="0.4">
      <c r="A99" s="120"/>
      <c r="B99" s="1" t="s">
        <v>5</v>
      </c>
      <c r="C99" s="1"/>
      <c r="D99" s="1"/>
      <c r="E99" s="1"/>
      <c r="F99" s="140"/>
      <c r="G99" s="120"/>
      <c r="H99" s="1" t="s">
        <v>5</v>
      </c>
      <c r="I99" s="1"/>
      <c r="J99" s="1"/>
      <c r="K99" s="1"/>
      <c r="L99" s="140"/>
      <c r="M99" s="120"/>
    </row>
    <row r="100" spans="1:13" x14ac:dyDescent="0.25">
      <c r="A100" s="134">
        <v>8</v>
      </c>
      <c r="B100" s="37">
        <v>1</v>
      </c>
      <c r="C100" s="27" t="str">
        <f>INDEX(РАСКЛАДУШКА!$AY$290:$BO$324,A100,MATCH(B$87,РАСКЛАДУШКА!$AY$289:$BO$289,0))</f>
        <v>Биология</v>
      </c>
      <c r="D100" s="29" t="e">
        <f>INDEX(РАСКЛАДУШКА!#REF!,A100,MATCH(B$87,РАСКЛАДУШКА!#REF!,0))</f>
        <v>#REF!</v>
      </c>
      <c r="E100" s="27" t="str">
        <f>INDEX(РАСКЛАДУШКА!$AY$412:$BO$446,A100,MATCH(B$87,РАСКЛАДУШКА!$AY$411:$BO$411,0))</f>
        <v>Труханович С.С.</v>
      </c>
      <c r="G100" s="134">
        <v>8</v>
      </c>
      <c r="H100" s="37">
        <v>1</v>
      </c>
      <c r="I100" s="27" t="str">
        <f>INDEX(РАСКЛАДУШКА!$AY$290:$BO$324,G100,MATCH(H$87,РАСКЛАДУШКА!$AY$289:$BO$289,0))</f>
        <v>Математика</v>
      </c>
      <c r="J100" s="29" t="e">
        <f>INDEX(РАСКЛАДУШКА!#REF!,G100,MATCH(H$87,РАСКЛАДУШКА!#REF!,0))</f>
        <v>#REF!</v>
      </c>
      <c r="K100" s="27" t="str">
        <f>INDEX(РАСКЛАДУШКА!$AY$412:$BO$446,G100,MATCH(H$87,РАСКЛАДУШКА!$AY$411:$BO$411,0))</f>
        <v>Новогродская С.Г.</v>
      </c>
    </row>
    <row r="101" spans="1:13" x14ac:dyDescent="0.25">
      <c r="A101" s="134">
        <v>9</v>
      </c>
      <c r="B101" s="37">
        <v>2</v>
      </c>
      <c r="C101" s="27" t="str">
        <f>INDEX(РАСКЛАДУШКА!$AY$290:$BO$324,A101,MATCH(B$87,РАСКЛАДУШКА!$AY$289:$BO$289,0))</f>
        <v>Математика</v>
      </c>
      <c r="D101" s="29" t="e">
        <f>INDEX(РАСКЛАДУШКА!#REF!,A101,MATCH(B$87,РАСКЛАДУШКА!#REF!,0))</f>
        <v>#REF!</v>
      </c>
      <c r="E101" s="27" t="str">
        <f>INDEX(РАСКЛАДУШКА!$AY$412:$BO$446,A101,MATCH(B$87,РАСКЛАДУШКА!$AY$411:$BO$411,0))</f>
        <v>Березка Г.А.</v>
      </c>
      <c r="G101" s="134">
        <v>9</v>
      </c>
      <c r="H101" s="37">
        <v>2</v>
      </c>
      <c r="I101" s="27" t="str">
        <f>INDEX(РАСКЛАДУШКА!$AY$290:$BO$324,G101,MATCH(H$87,РАСКЛАДУШКА!$AY$289:$BO$289,0))</f>
        <v>Биология</v>
      </c>
      <c r="J101" s="29" t="e">
        <f>INDEX(РАСКЛАДУШКА!#REF!,G101,MATCH(H$87,РАСКЛАДУШКА!#REF!,0))</f>
        <v>#REF!</v>
      </c>
      <c r="K101" s="27" t="str">
        <f>INDEX(РАСКЛАДУШКА!$AY$412:$BO$446,G101,MATCH(H$87,РАСКЛАДУШКА!$AY$411:$BO$411,0))</f>
        <v>Милейко Е.С.</v>
      </c>
    </row>
    <row r="102" spans="1:13" x14ac:dyDescent="0.25">
      <c r="A102" s="134">
        <v>10</v>
      </c>
      <c r="B102" s="37">
        <v>3</v>
      </c>
      <c r="C102" s="27" t="str">
        <f>INDEX(РАСКЛАДУШКА!$AY$290:$BO$324,A102,MATCH(B$87,РАСКЛАДУШКА!$AY$289:$BO$289,0))</f>
        <v>Бел.язык</v>
      </c>
      <c r="D102" s="29" t="e">
        <f>INDEX(РАСКЛАДУШКА!#REF!,A102,MATCH(B$87,РАСКЛАДУШКА!#REF!,0))</f>
        <v>#REF!</v>
      </c>
      <c r="E102" s="27" t="str">
        <f>INDEX(РАСКЛАДУШКА!$AY$412:$BO$446,A102,MATCH(B$87,РАСКЛАДУШКА!$AY$411:$BO$411,0))</f>
        <v>Бородач Е.В.</v>
      </c>
      <c r="G102" s="134">
        <v>10</v>
      </c>
      <c r="H102" s="37">
        <v>3</v>
      </c>
      <c r="I102" s="27" t="str">
        <f>INDEX(РАСКЛАДУШКА!$AY$290:$BO$324,G102,MATCH(H$87,РАСКЛАДУШКА!$AY$289:$BO$289,0))</f>
        <v>Физика</v>
      </c>
      <c r="J102" s="29" t="e">
        <f>INDEX(РАСКЛАДУШКА!#REF!,G102,MATCH(H$87,РАСКЛАДУШКА!#REF!,0))</f>
        <v>#REF!</v>
      </c>
      <c r="K102" s="27" t="str">
        <f>INDEX(РАСКЛАДУШКА!$AY$412:$BO$446,G102,MATCH(H$87,РАСКЛАДУШКА!$AY$411:$BO$411,0))</f>
        <v>Семашко Г.М.</v>
      </c>
    </row>
    <row r="103" spans="1:13" x14ac:dyDescent="0.25">
      <c r="A103" s="134">
        <v>11</v>
      </c>
      <c r="B103" s="37">
        <v>4</v>
      </c>
      <c r="C103" s="27" t="str">
        <f>INDEX(РАСКЛАДУШКА!$AY$290:$BO$324,A103,MATCH(B$87,РАСКЛАДУШКА!$AY$289:$BO$289,0))</f>
        <v>Бел.лит.</v>
      </c>
      <c r="D103" s="29" t="e">
        <f>INDEX(РАСКЛАДУШКА!#REF!,A103,MATCH(B$87,РАСКЛАДУШКА!#REF!,0))</f>
        <v>#REF!</v>
      </c>
      <c r="E103" s="27" t="str">
        <f>INDEX(РАСКЛАДУШКА!$AY$412:$BO$446,A103,MATCH(B$87,РАСКЛАДУШКА!$AY$411:$BO$411,0))</f>
        <v>Бородач Е.В.</v>
      </c>
      <c r="G103" s="134">
        <v>11</v>
      </c>
      <c r="H103" s="37">
        <v>4</v>
      </c>
      <c r="I103" s="27" t="str">
        <f>INDEX(РАСКЛАДУШКА!$AY$290:$BO$324,G103,MATCH(H$87,РАСКЛАДУШКА!$AY$289:$BO$289,0))</f>
        <v>История</v>
      </c>
      <c r="J103" s="29" t="e">
        <f>INDEX(РАСКЛАДУШКА!#REF!,G103,MATCH(H$87,РАСКЛАДУШКА!#REF!,0))</f>
        <v>#REF!</v>
      </c>
      <c r="K103" s="27" t="str">
        <f>INDEX(РАСКЛАДУШКА!$AY$412:$BO$446,G103,MATCH(H$87,РАСКЛАДУШКА!$AY$411:$BO$411,0))</f>
        <v>Бинкевич И.В.</v>
      </c>
    </row>
    <row r="104" spans="1:13" x14ac:dyDescent="0.25">
      <c r="A104" s="134">
        <v>12</v>
      </c>
      <c r="B104" s="37">
        <v>5</v>
      </c>
      <c r="C104" s="27" t="str">
        <f>INDEX(РАСКЛАДУШКА!$AY$290:$BO$324,A104,MATCH(B$87,РАСКЛАДУШКА!$AY$289:$BO$289,0))</f>
        <v>Русск.язык</v>
      </c>
      <c r="D104" s="29" t="e">
        <f>INDEX(РАСКЛАДУШКА!#REF!,A104,MATCH(B$87,РАСКЛАДУШКА!#REF!,0))</f>
        <v>#REF!</v>
      </c>
      <c r="E104" s="27" t="str">
        <f>INDEX(РАСКЛАДУШКА!$AY$412:$BO$446,A104,MATCH(B$87,РАСКЛАДУШКА!$AY$411:$BO$411,0))</f>
        <v>Москаль Т.К.</v>
      </c>
      <c r="G104" s="134">
        <v>12</v>
      </c>
      <c r="H104" s="37">
        <v>5</v>
      </c>
      <c r="I104" s="27" t="str">
        <f>INDEX(РАСКЛАДУШКА!$AY$290:$BO$324,G104,MATCH(H$87,РАСКЛАДУШКА!$AY$289:$BO$289,0))</f>
        <v>Русск.язык</v>
      </c>
      <c r="J104" s="29" t="e">
        <f>INDEX(РАСКЛАДУШКА!#REF!,G104,MATCH(H$87,РАСКЛАДУШКА!#REF!,0))</f>
        <v>#REF!</v>
      </c>
      <c r="K104" s="27" t="str">
        <f>INDEX(РАСКЛАДУШКА!$AY$412:$BO$446,G104,MATCH(H$87,РАСКЛАДУШКА!$AY$411:$BO$411,0))</f>
        <v>Сокол Н.В.</v>
      </c>
    </row>
    <row r="105" spans="1:13" x14ac:dyDescent="0.25">
      <c r="A105" s="134">
        <v>13</v>
      </c>
      <c r="B105" s="37">
        <v>6</v>
      </c>
      <c r="C105" s="27" t="str">
        <f>INDEX(РАСКЛАДУШКА!$AY$290:$BO$324,A105,MATCH(B$87,РАСКЛАДУШКА!$AY$289:$BO$289,0))</f>
        <v>Русск.лит.</v>
      </c>
      <c r="D105" s="29" t="e">
        <f>INDEX(РАСКЛАДУШКА!#REF!,A105,MATCH(B$87,РАСКЛАДУШКА!#REF!,0))</f>
        <v>#REF!</v>
      </c>
      <c r="E105" s="27" t="str">
        <f>INDEX(РАСКЛАДУШКА!$AY$412:$BO$446,A105,MATCH(B$87,РАСКЛАДУШКА!$AY$411:$BO$411,0))</f>
        <v>Москаль Т.К.</v>
      </c>
      <c r="G105" s="134">
        <v>13</v>
      </c>
      <c r="H105" s="37">
        <v>6</v>
      </c>
      <c r="I105" s="27" t="str">
        <f>INDEX(РАСКЛАДУШКА!$AY$290:$BO$324,G105,MATCH(H$87,РАСКЛАДУШКА!$AY$289:$BO$289,0))</f>
        <v>Русск.лит.</v>
      </c>
      <c r="J105" s="29" t="e">
        <f>INDEX(РАСКЛАДУШКА!#REF!,G105,MATCH(H$87,РАСКЛАДУШКА!#REF!,0))</f>
        <v>#REF!</v>
      </c>
      <c r="K105" s="27" t="str">
        <f>INDEX(РАСКЛАДУШКА!$AY$412:$BO$446,G105,MATCH(H$87,РАСКЛАДУШКА!$AY$411:$BO$411,0))</f>
        <v>Сокол Н.В.</v>
      </c>
    </row>
    <row r="106" spans="1:13" x14ac:dyDescent="0.25">
      <c r="A106" s="134">
        <v>14</v>
      </c>
      <c r="B106" s="37">
        <v>7</v>
      </c>
      <c r="C106" s="27" t="str">
        <f>INDEX(РАСКЛАДУШКА!$AY$290:$BO$324,A106,MATCH(B$87,РАСКЛАДУШКА!$AY$289:$BO$289,0))</f>
        <v/>
      </c>
      <c r="D106" s="29" t="e">
        <f>INDEX(РАСКЛАДУШКА!#REF!,A106,MATCH(B$87,РАСКЛАДУШКА!#REF!,0))</f>
        <v>#REF!</v>
      </c>
      <c r="E106" s="27" t="str">
        <f>INDEX(РАСКЛАДУШКА!$AY$412:$BO$446,A106,MATCH(B$87,РАСКЛАДУШКА!$AY$411:$BO$411,0))</f>
        <v/>
      </c>
      <c r="G106" s="134">
        <v>14</v>
      </c>
      <c r="H106" s="37">
        <v>7</v>
      </c>
      <c r="I106" s="27" t="str">
        <f>INDEX(РАСКЛАДУШКА!$AY$290:$BO$324,G106,MATCH(H$87,РАСКЛАДУШКА!$AY$289:$BO$289,0))</f>
        <v/>
      </c>
      <c r="J106" s="29" t="e">
        <f>INDEX(РАСКЛАДУШКА!#REF!,G106,MATCH(H$87,РАСКЛАДУШКА!#REF!,0))</f>
        <v>#REF!</v>
      </c>
      <c r="K106" s="27" t="str">
        <f>INDEX(РАСКЛАДУШКА!$AY$412:$BO$446,G106,MATCH(H$87,РАСКЛАДУШКА!$AY$411:$BO$411,0))</f>
        <v/>
      </c>
    </row>
    <row r="107" spans="1:13" ht="21" x14ac:dyDescent="0.4">
      <c r="A107" s="120"/>
      <c r="B107" s="1" t="s">
        <v>6</v>
      </c>
      <c r="C107" s="1"/>
      <c r="D107" s="1"/>
      <c r="E107" s="1"/>
      <c r="F107" s="140"/>
      <c r="G107" s="120"/>
      <c r="H107" s="1" t="s">
        <v>6</v>
      </c>
      <c r="I107" s="1"/>
      <c r="J107" s="1"/>
      <c r="K107" s="1"/>
      <c r="L107" s="140"/>
      <c r="M107" s="120"/>
    </row>
    <row r="108" spans="1:13" x14ac:dyDescent="0.25">
      <c r="A108" s="134">
        <v>15</v>
      </c>
      <c r="B108" s="37">
        <v>1</v>
      </c>
      <c r="C108" s="27" t="str">
        <f>INDEX(РАСКЛАДУШКА!$AY$290:$BO$324,A108,MATCH(B$87,РАСКЛАДУШКА!$AY$289:$BO$289,0))</f>
        <v>Математика</v>
      </c>
      <c r="D108" s="29" t="e">
        <f>INDEX(РАСКЛАДУШКА!#REF!,A108,MATCH(B$87,РАСКЛАДУШКА!#REF!,0))</f>
        <v>#REF!</v>
      </c>
      <c r="E108" s="27" t="str">
        <f>INDEX(РАСКЛАДУШКА!$AY$412:$BO$446,A108,MATCH(B$87,РАСКЛАДУШКА!$AY$411:$BO$411,0))</f>
        <v>Березка Г.А.</v>
      </c>
      <c r="G108" s="134">
        <v>15</v>
      </c>
      <c r="H108" s="37">
        <v>1</v>
      </c>
      <c r="I108" s="27" t="str">
        <f>INDEX(РАСКЛАДУШКА!$AY$290:$BO$324,G108,MATCH(H$87,РАСКЛАДУШКА!$AY$289:$BO$289,0))</f>
        <v>Бел.язык</v>
      </c>
      <c r="J108" s="29" t="e">
        <f>INDEX(РАСКЛАДУШКА!#REF!,G108,MATCH(H$87,РАСКЛАДУШКА!#REF!,0))</f>
        <v>#REF!</v>
      </c>
      <c r="K108" s="27" t="str">
        <f>INDEX(РАСКЛАДУШКА!$AY$412:$BO$446,G108,MATCH(H$87,РАСКЛАДУШКА!$AY$411:$BO$411,0))</f>
        <v>Бородач Е.В.</v>
      </c>
    </row>
    <row r="109" spans="1:13" x14ac:dyDescent="0.25">
      <c r="A109" s="134">
        <v>16</v>
      </c>
      <c r="B109" s="37">
        <v>2</v>
      </c>
      <c r="C109" s="27" t="str">
        <f>INDEX(РАСКЛАДУШКА!$AY$290:$BO$324,A109,MATCH(B$87,РАСКЛАДУШКА!$AY$289:$BO$289,0))</f>
        <v>Физ.культ.и зд.</v>
      </c>
      <c r="D109" s="29" t="e">
        <f>INDEX(РАСКЛАДУШКА!#REF!,A109,MATCH(B$87,РАСКЛАДУШКА!#REF!,0))</f>
        <v>#REF!</v>
      </c>
      <c r="E109" s="27" t="str">
        <f>INDEX(РАСКЛАДУШКА!$AY$412:$BO$446,A109,MATCH(B$87,РАСКЛАДУШКА!$AY$411:$BO$411,0))</f>
        <v>Каспер В.И.</v>
      </c>
      <c r="G109" s="134">
        <v>16</v>
      </c>
      <c r="H109" s="37">
        <v>2</v>
      </c>
      <c r="I109" s="27" t="str">
        <f>INDEX(РАСКЛАДУШКА!$AY$290:$BO$324,G109,MATCH(H$87,РАСКЛАДУШКА!$AY$289:$BO$289,0))</f>
        <v>Бел.лит.</v>
      </c>
      <c r="J109" s="29" t="e">
        <f>INDEX(РАСКЛАДУШКА!#REF!,G109,MATCH(H$87,РАСКЛАДУШКА!#REF!,0))</f>
        <v>#REF!</v>
      </c>
      <c r="K109" s="27" t="str">
        <f>INDEX(РАСКЛАДУШКА!$AY$412:$BO$446,G109,MATCH(H$87,РАСКЛАДУШКА!$AY$411:$BO$411,0))</f>
        <v>Бородач Е.В.</v>
      </c>
    </row>
    <row r="110" spans="1:13" x14ac:dyDescent="0.25">
      <c r="A110" s="134">
        <v>17</v>
      </c>
      <c r="B110" s="37">
        <v>3</v>
      </c>
      <c r="C110" s="27" t="str">
        <f>INDEX(РАСКЛАДУШКА!$AY$290:$BO$324,A110,MATCH(B$87,РАСКЛАДУШКА!$AY$289:$BO$289,0))</f>
        <v>Иностр.язык</v>
      </c>
      <c r="D110" s="29" t="e">
        <f>INDEX(РАСКЛАДУШКА!#REF!,A110,MATCH(B$87,РАСКЛАДУШКА!#REF!,0))</f>
        <v>#REF!</v>
      </c>
      <c r="E110" s="27" t="str">
        <f>INDEX(РАСКЛАДУШКА!$AY$412:$BO$446,A110,MATCH(B$87,РАСКЛАДУШКА!$AY$411:$BO$411,0))</f>
        <v>Василевская А.В. / Ярмантович К.В.</v>
      </c>
      <c r="G110" s="134">
        <v>17</v>
      </c>
      <c r="H110" s="37">
        <v>3</v>
      </c>
      <c r="I110" s="27" t="str">
        <f>INDEX(РАСКЛАДУШКА!$AY$290:$BO$324,G110,MATCH(H$87,РАСКЛАДУШКА!$AY$289:$BO$289,0))</f>
        <v>Химия</v>
      </c>
      <c r="J110" s="29" t="e">
        <f>INDEX(РАСКЛАДУШКА!#REF!,G110,MATCH(H$87,РАСКЛАДУШКА!#REF!,0))</f>
        <v>#REF!</v>
      </c>
      <c r="K110" s="27" t="str">
        <f>INDEX(РАСКЛАДУШКА!$AY$412:$BO$446,G110,MATCH(H$87,РАСКЛАДУШКА!$AY$411:$BO$411,0))</f>
        <v>Мохарь Н.А.</v>
      </c>
    </row>
    <row r="111" spans="1:13" x14ac:dyDescent="0.25">
      <c r="A111" s="134">
        <v>18</v>
      </c>
      <c r="B111" s="37">
        <v>4</v>
      </c>
      <c r="C111" s="27" t="str">
        <f>INDEX(РАСКЛАДУШКА!$AY$290:$BO$324,A111,MATCH(B$87,РАСКЛАДУШКА!$AY$289:$BO$289,0))</f>
        <v>История</v>
      </c>
      <c r="D111" s="29" t="e">
        <f>INDEX(РАСКЛАДУШКА!#REF!,A111,MATCH(B$87,РАСКЛАДУШКА!#REF!,0))</f>
        <v>#REF!</v>
      </c>
      <c r="E111" s="27" t="str">
        <f>INDEX(РАСКЛАДУШКА!$AY$412:$BO$446,A111,MATCH(B$87,РАСКЛАДУШКА!$AY$411:$BO$411,0))</f>
        <v>Саврас А.Е.</v>
      </c>
      <c r="G111" s="134">
        <v>18</v>
      </c>
      <c r="H111" s="37">
        <v>4</v>
      </c>
      <c r="I111" s="27" t="str">
        <f>INDEX(РАСКЛАДУШКА!$AY$290:$BO$324,G111,MATCH(H$87,РАСКЛАДУШКА!$AY$289:$BO$289,0))</f>
        <v>Иностр.язык</v>
      </c>
      <c r="J111" s="29" t="e">
        <f>INDEX(РАСКЛАДУШКА!#REF!,G111,MATCH(H$87,РАСКЛАДУШКА!#REF!,0))</f>
        <v>#REF!</v>
      </c>
      <c r="K111" s="27" t="str">
        <f>INDEX(РАСКЛАДУШКА!$AY$412:$BO$446,G111,MATCH(H$87,РАСКЛАДУШКА!$AY$411:$BO$411,0))</f>
        <v>Власевич С.П. / Василевская А.В.</v>
      </c>
    </row>
    <row r="112" spans="1:13" x14ac:dyDescent="0.25">
      <c r="A112" s="134">
        <v>19</v>
      </c>
      <c r="B112" s="37">
        <v>5</v>
      </c>
      <c r="C112" s="27" t="str">
        <f>INDEX(РАСКЛАДУШКА!$AY$290:$BO$324,A112,MATCH(B$87,РАСКЛАДУШКА!$AY$289:$BO$289,0))</f>
        <v>Бел.язык</v>
      </c>
      <c r="D112" s="29" t="e">
        <f>INDEX(РАСКЛАДУШКА!#REF!,A112,MATCH(B$87,РАСКЛАДУШКА!#REF!,0))</f>
        <v>#REF!</v>
      </c>
      <c r="E112" s="27" t="str">
        <f>INDEX(РАСКЛАДУШКА!$AY$412:$BO$446,A112,MATCH(B$87,РАСКЛАДУШКА!$AY$411:$BO$411,0))</f>
        <v>Бородач Е.В.</v>
      </c>
      <c r="G112" s="134">
        <v>19</v>
      </c>
      <c r="H112" s="37">
        <v>5</v>
      </c>
      <c r="I112" s="27" t="str">
        <f>INDEX(РАСКЛАДУШКА!$AY$290:$BO$324,G112,MATCH(H$87,РАСКЛАДУШКА!$AY$289:$BO$289,0))</f>
        <v>Физ.культ.и зд.</v>
      </c>
      <c r="J112" s="29" t="e">
        <f>INDEX(РАСКЛАДУШКА!#REF!,G112,MATCH(H$87,РАСКЛАДУШКА!#REF!,0))</f>
        <v>#REF!</v>
      </c>
      <c r="K112" s="27" t="str">
        <f>INDEX(РАСКЛАДУШКА!$AY$412:$BO$446,G112,MATCH(H$87,РАСКЛАДУШКА!$AY$411:$BO$411,0))</f>
        <v>Каспер В.И.</v>
      </c>
    </row>
    <row r="113" spans="1:13" x14ac:dyDescent="0.25">
      <c r="A113" s="134">
        <v>20</v>
      </c>
      <c r="B113" s="37">
        <v>6</v>
      </c>
      <c r="C113" s="27" t="str">
        <f>INDEX(РАСКЛАДУШКА!$AY$290:$BO$324,A113,MATCH(B$87,РАСКЛАДУШКА!$AY$289:$BO$289,0))</f>
        <v>Русск.язык</v>
      </c>
      <c r="D113" s="29" t="e">
        <f>INDEX(РАСКЛАДУШКА!#REF!,A113,MATCH(B$87,РАСКЛАДУШКА!#REF!,0))</f>
        <v>#REF!</v>
      </c>
      <c r="E113" s="27" t="str">
        <f>INDEX(РАСКЛАДУШКА!$AY$412:$BO$446,A113,MATCH(B$87,РАСКЛАДУШКА!$AY$411:$BO$411,0))</f>
        <v>Москаль Т.К.</v>
      </c>
      <c r="G113" s="134">
        <v>20</v>
      </c>
      <c r="H113" s="37">
        <v>6</v>
      </c>
      <c r="I113" s="27" t="str">
        <f>INDEX(РАСКЛАДУШКА!$AY$290:$BO$324,G113,MATCH(H$87,РАСКЛАДУШКА!$AY$289:$BO$289,0))</f>
        <v>Математика</v>
      </c>
      <c r="J113" s="29" t="e">
        <f>INDEX(РАСКЛАДУШКА!#REF!,G113,MATCH(H$87,РАСКЛАДУШКА!#REF!,0))</f>
        <v>#REF!</v>
      </c>
      <c r="K113" s="27" t="str">
        <f>INDEX(РАСКЛАДУШКА!$AY$412:$BO$446,G113,MATCH(H$87,РАСКЛАДУШКА!$AY$411:$BO$411,0))</f>
        <v>Новогродская С.Г.</v>
      </c>
    </row>
    <row r="114" spans="1:13" x14ac:dyDescent="0.25">
      <c r="A114" s="134">
        <v>21</v>
      </c>
      <c r="B114" s="37">
        <v>7</v>
      </c>
      <c r="C114" s="27" t="str">
        <f>INDEX(РАСКЛАДУШКА!$AY$290:$BO$324,A114,MATCH(B$87,РАСКЛАДУШКА!$AY$289:$BO$289,0))</f>
        <v/>
      </c>
      <c r="D114" s="29" t="e">
        <f>INDEX(РАСКЛАДУШКА!#REF!,A114,MATCH(B$87,РАСКЛАДУШКА!#REF!,0))</f>
        <v>#REF!</v>
      </c>
      <c r="E114" s="27" t="str">
        <f>INDEX(РАСКЛАДУШКА!$AY$412:$BO$446,A114,MATCH(B$87,РАСКЛАДУШКА!$AY$411:$BO$411,0))</f>
        <v/>
      </c>
      <c r="G114" s="134">
        <v>21</v>
      </c>
      <c r="H114" s="37">
        <v>7</v>
      </c>
      <c r="I114" s="27" t="str">
        <f>INDEX(РАСКЛАДУШКА!$AY$290:$BO$324,G114,MATCH(H$87,РАСКЛАДУШКА!$AY$289:$BO$289,0))</f>
        <v/>
      </c>
      <c r="J114" s="29" t="e">
        <f>INDEX(РАСКЛАДУШКА!#REF!,G114,MATCH(H$87,РАСКЛАДУШКА!#REF!,0))</f>
        <v>#REF!</v>
      </c>
      <c r="K114" s="27" t="str">
        <f>INDEX(РАСКЛАДУШКА!$AY$412:$BO$446,G114,MATCH(H$87,РАСКЛАДУШКА!$AY$411:$BO$411,0))</f>
        <v/>
      </c>
    </row>
    <row r="115" spans="1:13" ht="21" x14ac:dyDescent="0.4">
      <c r="A115" s="120"/>
      <c r="B115" s="1" t="s">
        <v>7</v>
      </c>
      <c r="C115" s="1"/>
      <c r="D115" s="1"/>
      <c r="E115" s="1"/>
      <c r="F115" s="140"/>
      <c r="G115" s="120"/>
      <c r="H115" s="1" t="s">
        <v>7</v>
      </c>
      <c r="I115" s="1"/>
      <c r="J115" s="1"/>
      <c r="K115" s="1"/>
      <c r="L115" s="140"/>
      <c r="M115" s="120"/>
    </row>
    <row r="116" spans="1:13" x14ac:dyDescent="0.25">
      <c r="A116" s="134">
        <v>22</v>
      </c>
      <c r="B116" s="37">
        <v>1</v>
      </c>
      <c r="C116" s="27" t="str">
        <f>INDEX(РАСКЛАДУШКА!$AY$290:$BO$324,A116,MATCH(B$87,РАСКЛАДУШКА!$AY$289:$BO$289,0))</f>
        <v>Инф./Ин.яз.</v>
      </c>
      <c r="D116" s="29" t="e">
        <f>INDEX(РАСКЛАДУШКА!#REF!,A116,MATCH(B$87,РАСКЛАДУШКА!#REF!,0))</f>
        <v>#REF!</v>
      </c>
      <c r="E116" s="27" t="str">
        <f>INDEX(РАСКЛАДУШКА!$AY$412:$BO$446,A116,MATCH(B$87,РАСКЛАДУШКА!$AY$411:$BO$411,0))</f>
        <v>Малахова Е.С. / Ярмантович К.В.</v>
      </c>
      <c r="G116" s="134">
        <v>22</v>
      </c>
      <c r="H116" s="37">
        <v>1</v>
      </c>
      <c r="I116" s="27" t="str">
        <f>INDEX(РАСКЛАДУШКА!$AY$290:$BO$324,G116,MATCH(H$87,РАСКЛАДУШКА!$AY$289:$BO$289,0))</f>
        <v>Час зд.и спорта</v>
      </c>
      <c r="J116" s="29" t="e">
        <f>INDEX(РАСКЛАДУШКА!#REF!,G116,MATCH(H$87,РАСКЛАДУШКА!#REF!,0))</f>
        <v>#REF!</v>
      </c>
      <c r="K116" s="27" t="str">
        <f>INDEX(РАСКЛАДУШКА!$AY$412:$BO$446,G116,MATCH(H$87,РАСКЛАДУШКА!$AY$411:$BO$411,0))</f>
        <v>Каспер В.И.</v>
      </c>
    </row>
    <row r="117" spans="1:13" x14ac:dyDescent="0.25">
      <c r="A117" s="134">
        <v>23</v>
      </c>
      <c r="B117" s="37">
        <v>2</v>
      </c>
      <c r="C117" s="27" t="str">
        <f>INDEX(РАСКЛАДУШКА!$AY$290:$BO$324,A117,MATCH(B$87,РАСКЛАДУШКА!$AY$289:$BO$289,0))</f>
        <v>Ин.яз./Инф.</v>
      </c>
      <c r="D117" s="29" t="e">
        <f>INDEX(РАСКЛАДУШКА!#REF!,A117,MATCH(B$87,РАСКЛАДУШКА!#REF!,0))</f>
        <v>#REF!</v>
      </c>
      <c r="E117" s="27" t="str">
        <f>INDEX(РАСКЛАДУШКА!$AY$412:$BO$446,A117,MATCH(B$87,РАСКЛАДУШКА!$AY$411:$BO$411,0))</f>
        <v>Василевская А.В. / Малахова Е.С.</v>
      </c>
      <c r="G117" s="134">
        <v>23</v>
      </c>
      <c r="H117" s="37">
        <v>2</v>
      </c>
      <c r="I117" s="27" t="str">
        <f>INDEX(РАСКЛАДУШКА!$AY$290:$BO$324,G117,MATCH(H$87,РАСКЛАДУШКА!$AY$289:$BO$289,0))</f>
        <v>Бел.язык</v>
      </c>
      <c r="J117" s="29" t="e">
        <f>INDEX(РАСКЛАДУШКА!#REF!,G117,MATCH(H$87,РАСКЛАДУШКА!#REF!,0))</f>
        <v>#REF!</v>
      </c>
      <c r="K117" s="27" t="str">
        <f>INDEX(РАСКЛАДУШКА!$AY$412:$BO$446,G117,MATCH(H$87,РАСКЛАДУШКА!$AY$411:$BO$411,0))</f>
        <v>Бородач Е.В.</v>
      </c>
    </row>
    <row r="118" spans="1:13" x14ac:dyDescent="0.25">
      <c r="A118" s="134">
        <v>24</v>
      </c>
      <c r="B118" s="37">
        <v>3</v>
      </c>
      <c r="C118" s="27" t="str">
        <f>INDEX(РАСКЛАДУШКА!$AY$290:$BO$324,A118,MATCH(B$87,РАСКЛАДУШКА!$AY$289:$BO$289,0))</f>
        <v>Час зд.и спорта</v>
      </c>
      <c r="D118" s="29" t="e">
        <f>INDEX(РАСКЛАДУШКА!#REF!,A118,MATCH(B$87,РАСКЛАДУШКА!#REF!,0))</f>
        <v>#REF!</v>
      </c>
      <c r="E118" s="27" t="str">
        <f>INDEX(РАСКЛАДУШКА!$AY$412:$BO$446,A118,MATCH(B$87,РАСКЛАДУШКА!$AY$411:$BO$411,0))</f>
        <v>Каспер В.И.</v>
      </c>
      <c r="G118" s="134">
        <v>24</v>
      </c>
      <c r="H118" s="37">
        <v>3</v>
      </c>
      <c r="I118" s="27" t="str">
        <f>INDEX(РАСКЛАДУШКА!$AY$290:$BO$324,G118,MATCH(H$87,РАСКЛАДУШКА!$AY$289:$BO$289,0))</f>
        <v>Бел.лит.</v>
      </c>
      <c r="J118" s="29" t="e">
        <f>INDEX(РАСКЛАДУШКА!#REF!,G118,MATCH(H$87,РАСКЛАДУШКА!#REF!,0))</f>
        <v>#REF!</v>
      </c>
      <c r="K118" s="27" t="str">
        <f>INDEX(РАСКЛАДУШКА!$AY$412:$BO$446,G118,MATCH(H$87,РАСКЛАДУШКА!$AY$411:$BO$411,0))</f>
        <v>Бородач Е.В.</v>
      </c>
    </row>
    <row r="119" spans="1:13" x14ac:dyDescent="0.25">
      <c r="A119" s="134">
        <v>25</v>
      </c>
      <c r="B119" s="37">
        <v>4</v>
      </c>
      <c r="C119" s="27" t="str">
        <f>INDEX(РАСКЛАДУШКА!$AY$290:$BO$324,A119,MATCH(B$87,РАСКЛАДУШКА!$AY$289:$BO$289,0))</f>
        <v>Математика</v>
      </c>
      <c r="D119" s="29" t="e">
        <f>INDEX(РАСКЛАДУШКА!#REF!,A119,MATCH(B$87,РАСКЛАДУШКА!#REF!,0))</f>
        <v>#REF!</v>
      </c>
      <c r="E119" s="27" t="str">
        <f>INDEX(РАСКЛАДУШКА!$AY$412:$BO$446,A119,MATCH(B$87,РАСКЛАДУШКА!$AY$411:$BO$411,0))</f>
        <v>Березка Г.А.</v>
      </c>
      <c r="G119" s="134">
        <v>25</v>
      </c>
      <c r="H119" s="37">
        <v>4</v>
      </c>
      <c r="I119" s="27" t="str">
        <f>INDEX(РАСКЛАДУШКА!$AY$290:$BO$324,G119,MATCH(H$87,РАСКЛАДУШКА!$AY$289:$BO$289,0))</f>
        <v>Математика</v>
      </c>
      <c r="J119" s="29" t="e">
        <f>INDEX(РАСКЛАДУШКА!#REF!,G119,MATCH(H$87,РАСКЛАДУШКА!#REF!,0))</f>
        <v>#REF!</v>
      </c>
      <c r="K119" s="27" t="str">
        <f>INDEX(РАСКЛАДУШКА!$AY$412:$BO$446,G119,MATCH(H$87,РАСКЛАДУШКА!$AY$411:$BO$411,0))</f>
        <v>Новогродская С.Г.</v>
      </c>
    </row>
    <row r="120" spans="1:13" x14ac:dyDescent="0.25">
      <c r="A120" s="134">
        <v>26</v>
      </c>
      <c r="B120" s="37">
        <v>5</v>
      </c>
      <c r="C120" s="27" t="str">
        <f>INDEX(РАСКЛАДУШКА!$AY$290:$BO$324,A120,MATCH(B$87,РАСКЛАДУШКА!$AY$289:$BO$289,0))</f>
        <v>История</v>
      </c>
      <c r="D120" s="29" t="e">
        <f>INDEX(РАСКЛАДУШКА!#REF!,A120,MATCH(B$87,РАСКЛАДУШКА!#REF!,0))</f>
        <v>#REF!</v>
      </c>
      <c r="E120" s="27" t="str">
        <f>INDEX(РАСКЛАДУШКА!$AY$412:$BO$446,A120,MATCH(B$87,РАСКЛАДУШКА!$AY$411:$BO$411,0))</f>
        <v>Саврас А.Е.</v>
      </c>
      <c r="G120" s="134">
        <v>26</v>
      </c>
      <c r="H120" s="37">
        <v>5</v>
      </c>
      <c r="I120" s="27" t="str">
        <f>INDEX(РАСКЛАДУШКА!$AY$290:$BO$324,G120,MATCH(H$87,РАСКЛАДУШКА!$AY$289:$BO$289,0))</f>
        <v>Искусство</v>
      </c>
      <c r="J120" s="29" t="e">
        <f>INDEX(РАСКЛАДУШКА!#REF!,G120,MATCH(H$87,РАСКЛАДУШКА!#REF!,0))</f>
        <v>#REF!</v>
      </c>
      <c r="K120" s="27" t="str">
        <f>INDEX(РАСКЛАДУШКА!$AY$412:$BO$446,G120,MATCH(H$87,РАСКЛАДУШКА!$AY$411:$BO$411,0))</f>
        <v>Бинкевич И.В.</v>
      </c>
    </row>
    <row r="121" spans="1:13" x14ac:dyDescent="0.25">
      <c r="A121" s="134">
        <v>27</v>
      </c>
      <c r="B121" s="37">
        <v>6</v>
      </c>
      <c r="C121" s="27" t="str">
        <f>INDEX(РАСКЛАДУШКА!$AY$290:$BO$324,A121,MATCH(B$87,РАСКЛАДУШКА!$AY$289:$BO$289,0))</f>
        <v>Искусство</v>
      </c>
      <c r="D121" s="29" t="e">
        <f>INDEX(РАСКЛАДУШКА!#REF!,A121,MATCH(B$87,РАСКЛАДУШКА!#REF!,0))</f>
        <v>#REF!</v>
      </c>
      <c r="E121" s="27" t="str">
        <f>INDEX(РАСКЛАДУШКА!$AY$412:$BO$446,A121,MATCH(B$87,РАСКЛАДУШКА!$AY$411:$BO$411,0))</f>
        <v>Бинкевич И.В.</v>
      </c>
      <c r="G121" s="134">
        <v>27</v>
      </c>
      <c r="H121" s="37">
        <v>6</v>
      </c>
      <c r="I121" s="27" t="str">
        <f>INDEX(РАСКЛАДУШКА!$AY$290:$BO$324,G121,MATCH(H$87,РАСКЛАДУШКА!$AY$289:$BO$289,0))</f>
        <v>Иностр.язык</v>
      </c>
      <c r="J121" s="29" t="e">
        <f>INDEX(РАСКЛАДУШКА!#REF!,G121,MATCH(H$87,РАСКЛАДУШКА!#REF!,0))</f>
        <v>#REF!</v>
      </c>
      <c r="K121" s="27" t="str">
        <f>INDEX(РАСКЛАДУШКА!$AY$412:$BO$446,G121,MATCH(H$87,РАСКЛАДУШКА!$AY$411:$BO$411,0))</f>
        <v>Власевич С.П. / Василевская А.В.</v>
      </c>
    </row>
    <row r="122" spans="1:13" x14ac:dyDescent="0.25">
      <c r="A122" s="134">
        <v>28</v>
      </c>
      <c r="B122" s="37">
        <v>7</v>
      </c>
      <c r="C122" s="27" t="str">
        <f>INDEX(РАСКЛАДУШКА!$AY$290:$BO$324,A122,MATCH(B$87,РАСКЛАДУШКА!$AY$289:$BO$289,0))</f>
        <v/>
      </c>
      <c r="D122" s="29" t="e">
        <f>INDEX(РАСКЛАДУШКА!#REF!,A122,MATCH(B$87,РАСКЛАДУШКА!#REF!,0))</f>
        <v>#REF!</v>
      </c>
      <c r="E122" s="27" t="str">
        <f>INDEX(РАСКЛАДУШКА!$AY$412:$BO$446,A122,MATCH(B$87,РАСКЛАДУШКА!$AY$411:$BO$411,0))</f>
        <v/>
      </c>
      <c r="G122" s="134">
        <v>28</v>
      </c>
      <c r="H122" s="37">
        <v>7</v>
      </c>
      <c r="I122" s="27" t="str">
        <f>INDEX(РАСКЛАДУШКА!$AY$290:$BO$324,G122,MATCH(H$87,РАСКЛАДУШКА!$AY$289:$BO$289,0))</f>
        <v/>
      </c>
      <c r="J122" s="29" t="e">
        <f>INDEX(РАСКЛАДУШКА!#REF!,G122,MATCH(H$87,РАСКЛАДУШКА!#REF!,0))</f>
        <v>#REF!</v>
      </c>
      <c r="K122" s="27" t="str">
        <f>INDEX(РАСКЛАДУШКА!$AY$412:$BO$446,G122,MATCH(H$87,РАСКЛАДУШКА!$AY$411:$BO$411,0))</f>
        <v/>
      </c>
    </row>
    <row r="123" spans="1:13" ht="21" x14ac:dyDescent="0.4">
      <c r="A123" s="120"/>
      <c r="B123" s="1" t="s">
        <v>8</v>
      </c>
      <c r="C123" s="1"/>
      <c r="D123" s="1"/>
      <c r="E123" s="1"/>
      <c r="F123" s="140"/>
      <c r="G123" s="120"/>
      <c r="H123" s="1" t="s">
        <v>8</v>
      </c>
      <c r="I123" s="1"/>
      <c r="J123" s="1"/>
      <c r="K123" s="1"/>
      <c r="L123" s="140"/>
      <c r="M123" s="120"/>
    </row>
    <row r="124" spans="1:13" x14ac:dyDescent="0.25">
      <c r="A124" s="134">
        <v>29</v>
      </c>
      <c r="B124" s="37">
        <v>1</v>
      </c>
      <c r="C124" s="27" t="str">
        <f>INDEX(РАСКЛАДУШКА!$AY$290:$BO$324,A124,MATCH(B$87,РАСКЛАДУШКА!$AY$289:$BO$289,0))</f>
        <v>Труд.обуч.</v>
      </c>
      <c r="D124" s="29" t="e">
        <f>INDEX(РАСКЛАДУШКА!#REF!,A124,MATCH(B$87,РАСКЛАДУШКА!#REF!,0))</f>
        <v>#REF!</v>
      </c>
      <c r="E124" s="27" t="str">
        <f>INDEX(РАСКЛАДУШКА!$AY$412:$BO$446,A124,MATCH(B$87,РАСКЛАДУШКА!$AY$411:$BO$411,0))</f>
        <v>Червоная Т.Р. / Хоменко Ю.В.</v>
      </c>
      <c r="G124" s="134">
        <v>29</v>
      </c>
      <c r="H124" s="37">
        <v>1</v>
      </c>
      <c r="I124" s="27" t="str">
        <f>INDEX(РАСКЛАДУШКА!$AY$290:$BO$324,G124,MATCH(H$87,РАСКЛАДУШКА!$AY$289:$BO$289,0))</f>
        <v>Русск.язык</v>
      </c>
      <c r="J124" s="29" t="e">
        <f>INDEX(РАСКЛАДУШКА!#REF!,G124,MATCH(H$87,РАСКЛАДУШКА!#REF!,0))</f>
        <v>#REF!</v>
      </c>
      <c r="K124" s="27" t="str">
        <f>INDEX(РАСКЛАДУШКА!$AY$412:$BO$446,G124,MATCH(H$87,РАСКЛАДУШКА!$AY$411:$BO$411,0))</f>
        <v>Сокол Н.В.</v>
      </c>
    </row>
    <row r="125" spans="1:13" x14ac:dyDescent="0.25">
      <c r="A125" s="134">
        <v>30</v>
      </c>
      <c r="B125" s="37">
        <v>2</v>
      </c>
      <c r="C125" s="27" t="str">
        <f>INDEX(РАСКЛАДУШКА!$AY$290:$BO$324,A125,MATCH(B$87,РАСКЛАДУШКА!$AY$289:$BO$289,0))</f>
        <v>Труд.обуч.</v>
      </c>
      <c r="D125" s="29" t="e">
        <f>INDEX(РАСКЛАДУШКА!#REF!,A125,MATCH(B$87,РАСКЛАДУШКА!#REF!,0))</f>
        <v>#REF!</v>
      </c>
      <c r="E125" s="27" t="str">
        <f>INDEX(РАСКЛАДУШКА!$AY$412:$BO$446,A125,MATCH(B$87,РАСКЛАДУШКА!$AY$411:$BO$411,0))</f>
        <v>Червоная Т.Р. / Хоменко Ю.В.</v>
      </c>
      <c r="G125" s="134">
        <v>30</v>
      </c>
      <c r="H125" s="37">
        <v>2</v>
      </c>
      <c r="I125" s="27" t="str">
        <f>INDEX(РАСКЛАДУШКА!$AY$290:$BO$324,G125,MATCH(H$87,РАСКЛАДУШКА!$AY$289:$BO$289,0))</f>
        <v>История</v>
      </c>
      <c r="J125" s="29" t="e">
        <f>INDEX(РАСКЛАДУШКА!#REF!,G125,MATCH(H$87,РАСКЛАДУШКА!#REF!,0))</f>
        <v>#REF!</v>
      </c>
      <c r="K125" s="27" t="str">
        <f>INDEX(РАСКЛАДУШКА!$AY$412:$BO$446,G125,MATCH(H$87,РАСКЛАДУШКА!$AY$411:$BO$411,0))</f>
        <v>Бинкевич И.В.</v>
      </c>
    </row>
    <row r="126" spans="1:13" x14ac:dyDescent="0.25">
      <c r="A126" s="134">
        <v>31</v>
      </c>
      <c r="B126" s="37">
        <v>3</v>
      </c>
      <c r="C126" s="27" t="str">
        <f>INDEX(РАСКЛАДУШКА!$AY$290:$BO$324,A126,MATCH(B$87,РАСКЛАДУШКА!$AY$289:$BO$289,0))</f>
        <v>Бел.язык</v>
      </c>
      <c r="D126" s="29" t="e">
        <f>INDEX(РАСКЛАДУШКА!#REF!,A126,MATCH(B$87,РАСКЛАДУШКА!#REF!,0))</f>
        <v>#REF!</v>
      </c>
      <c r="E126" s="27" t="str">
        <f>INDEX(РАСКЛАДУШКА!$AY$412:$BO$446,A126,MATCH(B$87,РАСКЛАДУШКА!$AY$411:$BO$411,0))</f>
        <v>Бородач Е.В.</v>
      </c>
      <c r="G126" s="134">
        <v>31</v>
      </c>
      <c r="H126" s="37">
        <v>3</v>
      </c>
      <c r="I126" s="27" t="str">
        <f>INDEX(РАСКЛАДУШКА!$AY$290:$BO$324,G126,MATCH(H$87,РАСКЛАДУШКА!$AY$289:$BO$289,0))</f>
        <v>Физика</v>
      </c>
      <c r="J126" s="29" t="e">
        <f>INDEX(РАСКЛАДУШКА!#REF!,G126,MATCH(H$87,РАСКЛАДУШКА!#REF!,0))</f>
        <v>#REF!</v>
      </c>
      <c r="K126" s="27" t="str">
        <f>INDEX(РАСКЛАДУШКА!$AY$412:$BO$446,G126,MATCH(H$87,РАСКЛАДУШКА!$AY$411:$BO$411,0))</f>
        <v>Семашко Г.М.</v>
      </c>
    </row>
    <row r="127" spans="1:13" x14ac:dyDescent="0.25">
      <c r="A127" s="134">
        <v>32</v>
      </c>
      <c r="B127" s="37">
        <v>4</v>
      </c>
      <c r="C127" s="27" t="str">
        <f>INDEX(РАСКЛАДУШКА!$AY$290:$BO$324,A127,MATCH(B$87,РАСКЛАДУШКА!$AY$289:$BO$289,0))</f>
        <v>Иностр.язык</v>
      </c>
      <c r="D127" s="29" t="e">
        <f>INDEX(РАСКЛАДУШКА!#REF!,A127,MATCH(B$87,РАСКЛАДУШКА!#REF!,0))</f>
        <v>#REF!</v>
      </c>
      <c r="E127" s="27" t="str">
        <f>INDEX(РАСКЛАДУШКА!$AY$412:$BO$446,A127,MATCH(B$87,РАСКЛАДУШКА!$AY$411:$BO$411,0))</f>
        <v>Василевская А.В. / Ярмантович К.В.</v>
      </c>
      <c r="G127" s="134">
        <v>32</v>
      </c>
      <c r="H127" s="37">
        <v>4</v>
      </c>
      <c r="I127" s="27" t="str">
        <f>INDEX(РАСКЛАДУШКА!$AY$290:$BO$324,G127,MATCH(H$87,РАСКЛАДУШКА!$AY$289:$BO$289,0))</f>
        <v>Математика</v>
      </c>
      <c r="J127" s="29" t="e">
        <f>INDEX(РАСКЛАДУШКА!#REF!,G127,MATCH(H$87,РАСКЛАДУШКА!#REF!,0))</f>
        <v>#REF!</v>
      </c>
      <c r="K127" s="27" t="str">
        <f>INDEX(РАСКЛАДУШКА!$AY$412:$BO$446,G127,MATCH(H$87,РАСКЛАДУШКА!$AY$411:$BO$411,0))</f>
        <v>Новогродская С.Г.</v>
      </c>
    </row>
    <row r="128" spans="1:13" x14ac:dyDescent="0.25">
      <c r="A128" s="134">
        <v>33</v>
      </c>
      <c r="B128" s="37">
        <v>5</v>
      </c>
      <c r="C128" s="27" t="str">
        <f>INDEX(РАСКЛАДУШКА!$AY$290:$BO$324,A128,MATCH(B$87,РАСКЛАДУШКА!$AY$289:$BO$289,0))</f>
        <v>Математика</v>
      </c>
      <c r="D128" s="29" t="e">
        <f>INDEX(РАСКЛАДУШКА!#REF!,A128,MATCH(B$87,РАСКЛАДУШКА!#REF!,0))</f>
        <v>#REF!</v>
      </c>
      <c r="E128" s="27" t="str">
        <f>INDEX(РАСКЛАДУШКА!$AY$412:$BO$446,A128,MATCH(B$87,РАСКЛАДУШКА!$AY$411:$BO$411,0))</f>
        <v>Березка Г.А.</v>
      </c>
      <c r="G128" s="134">
        <v>33</v>
      </c>
      <c r="H128" s="37">
        <v>5</v>
      </c>
      <c r="I128" s="27" t="str">
        <f>INDEX(РАСКЛАДУШКА!$AY$290:$BO$324,G128,MATCH(H$87,РАСКЛАДУШКА!$AY$289:$BO$289,0))</f>
        <v>Физ.культ.и зд.</v>
      </c>
      <c r="J128" s="29" t="e">
        <f>INDEX(РАСКЛАДУШКА!#REF!,G128,MATCH(H$87,РАСКЛАДУШКА!#REF!,0))</f>
        <v>#REF!</v>
      </c>
      <c r="K128" s="27" t="str">
        <f>INDEX(РАСКЛАДУШКА!$AY$412:$BO$446,G128,MATCH(H$87,РАСКЛАДУШКА!$AY$411:$BO$411,0))</f>
        <v>Каспер В.И.</v>
      </c>
    </row>
    <row r="129" spans="1:13" x14ac:dyDescent="0.25">
      <c r="A129" s="134">
        <v>34</v>
      </c>
      <c r="B129" s="37">
        <v>6</v>
      </c>
      <c r="C129" s="27" t="str">
        <f>INDEX(РАСКЛАДУШКА!$AY$290:$BO$324,A129,MATCH(B$87,РАСКЛАДУШКА!$AY$289:$BO$289,0))</f>
        <v>Бел.лит.</v>
      </c>
      <c r="D129" s="29" t="e">
        <f>INDEX(РАСКЛАДУШКА!#REF!,A129,MATCH(B$87,РАСКЛАДУШКА!#REF!,0))</f>
        <v>#REF!</v>
      </c>
      <c r="E129" s="27" t="str">
        <f>INDEX(РАСКЛАДУШКА!$AY$412:$BO$446,A129,MATCH(B$87,РАСКЛАДУШКА!$AY$411:$BO$411,0))</f>
        <v>Бородач Е.В.</v>
      </c>
      <c r="G129" s="134">
        <v>34</v>
      </c>
      <c r="H129" s="37">
        <v>6</v>
      </c>
      <c r="I129" s="27" t="str">
        <f>INDEX(РАСКЛАДУШКА!$AY$290:$BO$324,G129,MATCH(H$87,РАСКЛАДУШКА!$AY$289:$BO$289,0))</f>
        <v>Биология</v>
      </c>
      <c r="J129" s="29" t="e">
        <f>INDEX(РАСКЛАДУШКА!#REF!,G129,MATCH(H$87,РАСКЛАДУШКА!#REF!,0))</f>
        <v>#REF!</v>
      </c>
      <c r="K129" s="27" t="str">
        <f>INDEX(РАСКЛАДУШКА!$AY$412:$BO$446,G129,MATCH(H$87,РАСКЛАДУШКА!$AY$411:$BO$411,0))</f>
        <v>Милейко Е.С.</v>
      </c>
    </row>
    <row r="130" spans="1:13" ht="23.4" x14ac:dyDescent="0.45">
      <c r="A130" s="141"/>
      <c r="B130" s="139" t="s">
        <v>76</v>
      </c>
      <c r="C130" s="138" t="s">
        <v>147</v>
      </c>
      <c r="D130" s="142"/>
      <c r="E130" s="138"/>
      <c r="F130" s="138"/>
      <c r="G130" s="141"/>
      <c r="H130" s="139" t="s">
        <v>15</v>
      </c>
      <c r="I130" s="138" t="s">
        <v>147</v>
      </c>
      <c r="J130" s="142"/>
      <c r="K130" s="138"/>
      <c r="L130" s="138"/>
      <c r="M130" s="141"/>
    </row>
    <row r="131" spans="1:13" x14ac:dyDescent="0.25">
      <c r="A131" s="130"/>
      <c r="B131" s="130" t="str">
        <f>"Классный руководитель: "&amp;INDEX(РАСКЛАДУШКА!$AE$120:$AE$153,MATCH(B130,РАСКЛАДУШКА!$E$120:$E$153,0))</f>
        <v>Классный руководитель: 22</v>
      </c>
      <c r="C131" s="130"/>
      <c r="D131" s="143"/>
      <c r="E131" s="130"/>
      <c r="F131" s="130"/>
      <c r="G131" s="130"/>
      <c r="H131" s="130" t="str">
        <f>"Классный руководитель: "&amp;INDEX(РАСКЛАДУШКА!$AE$120:$AE$153,MATCH(H130,РАСКЛАДУШКА!$E$120:$E$153,0))</f>
        <v>Классный руководитель: 24</v>
      </c>
      <c r="I131" s="130"/>
      <c r="J131" s="143"/>
      <c r="K131" s="130"/>
      <c r="L131" s="130"/>
      <c r="M131" s="130"/>
    </row>
    <row r="132" spans="1:13" x14ac:dyDescent="0.25">
      <c r="A132" s="130"/>
      <c r="B132" s="129" t="e">
        <f>"Закрепленный кабинет: №"&amp;INDEX(РАСКЛАДУШКА!#REF!,MATCH(B130,РАСКЛАДУШКА!$DC$66:$DC$76,0))</f>
        <v>#REF!</v>
      </c>
      <c r="C132" s="130"/>
      <c r="D132" s="143"/>
      <c r="E132" s="130"/>
      <c r="F132" s="130"/>
      <c r="G132" s="130"/>
      <c r="H132" s="129" t="e">
        <f>"Закрепленный кабинет: №"&amp;INDEX(РАСКЛАДУШКА!#REF!,MATCH(H130,РАСКЛАДУШКА!$DC$66:$DC$76,0))</f>
        <v>#REF!</v>
      </c>
      <c r="I132" s="130"/>
      <c r="J132" s="143"/>
      <c r="K132" s="130"/>
      <c r="L132" s="130"/>
      <c r="M132" s="130"/>
    </row>
    <row r="133" spans="1:13" x14ac:dyDescent="0.25">
      <c r="B133" s="132" t="s">
        <v>1</v>
      </c>
      <c r="C133" s="132" t="s">
        <v>72</v>
      </c>
      <c r="D133" s="132" t="s">
        <v>256</v>
      </c>
      <c r="E133" s="132" t="s">
        <v>134</v>
      </c>
      <c r="H133" s="132" t="s">
        <v>1</v>
      </c>
      <c r="I133" s="132" t="s">
        <v>72</v>
      </c>
      <c r="J133" s="132" t="s">
        <v>256</v>
      </c>
      <c r="K133" s="132" t="s">
        <v>134</v>
      </c>
    </row>
    <row r="134" spans="1:13" ht="21" x14ac:dyDescent="0.4">
      <c r="A134" s="120"/>
      <c r="B134" s="1" t="s">
        <v>4</v>
      </c>
      <c r="C134" s="1"/>
      <c r="D134" s="1"/>
      <c r="E134" s="1"/>
      <c r="F134" s="140"/>
      <c r="G134" s="120"/>
      <c r="H134" s="1" t="s">
        <v>4</v>
      </c>
      <c r="I134" s="1"/>
      <c r="J134" s="1"/>
      <c r="K134" s="1"/>
      <c r="L134" s="140"/>
      <c r="M134" s="120"/>
    </row>
    <row r="135" spans="1:13" x14ac:dyDescent="0.25">
      <c r="A135" s="134">
        <v>1</v>
      </c>
      <c r="B135" s="37">
        <v>1</v>
      </c>
      <c r="C135" s="27" t="str">
        <f>INDEX(РАСКЛАДУШКА!$AY$290:$BO$324,A135,MATCH(B$130,РАСКЛАДУШКА!$AY$289:$BO$289,0))</f>
        <v>Математика</v>
      </c>
      <c r="D135" s="29" t="e">
        <f>INDEX(РАСКЛАДУШКА!#REF!,A135,MATCH(B$130,РАСКЛАДУШКА!#REF!,0))</f>
        <v>#REF!</v>
      </c>
      <c r="E135" s="27" t="str">
        <f>INDEX(РАСКЛАДУШКА!$AY$412:$BO$446,A135,MATCH(B$130,РАСКЛАДУШКА!$AY$411:$BO$411,0))</f>
        <v>Орда В.Т.</v>
      </c>
      <c r="G135" s="134">
        <v>1</v>
      </c>
      <c r="H135" s="37">
        <v>1</v>
      </c>
      <c r="I135" s="27" t="str">
        <f>INDEX(РАСКЛАДУШКА!$AY$290:$BO$324,G135,MATCH(H$130,РАСКЛАДУШКА!$AY$289:$BO$289,0))</f>
        <v>География</v>
      </c>
      <c r="J135" s="29" t="e">
        <f>INDEX(РАСКЛАДУШКА!#REF!,G135,MATCH(H$130,РАСКЛАДУШКА!#REF!,0))</f>
        <v>#REF!</v>
      </c>
      <c r="K135" s="27" t="str">
        <f>INDEX(РАСКЛАДУШКА!$AY$412:$BO$446,G135,MATCH(H$130,РАСКЛАДУШКА!$AY$411:$BO$411,0))</f>
        <v>Дубак О.Н.</v>
      </c>
    </row>
    <row r="136" spans="1:13" x14ac:dyDescent="0.25">
      <c r="A136" s="134">
        <v>2</v>
      </c>
      <c r="B136" s="37">
        <v>2</v>
      </c>
      <c r="C136" s="27" t="str">
        <f>INDEX(РАСКЛАДУШКА!$AY$290:$BO$324,A136,MATCH(B$130,РАСКЛАДУШКА!$AY$289:$BO$289,0))</f>
        <v>Час зд.и спорта</v>
      </c>
      <c r="D136" s="29" t="e">
        <f>INDEX(РАСКЛАДУШКА!#REF!,A136,MATCH(B$130,РАСКЛАДУШКА!#REF!,0))</f>
        <v>#REF!</v>
      </c>
      <c r="E136" s="27" t="str">
        <f>INDEX(РАСКЛАДУШКА!$AY$412:$BO$446,A136,MATCH(B$130,РАСКЛАДУШКА!$AY$411:$BO$411,0))</f>
        <v>Морозов А.Ю.</v>
      </c>
      <c r="G136" s="134">
        <v>2</v>
      </c>
      <c r="H136" s="37">
        <v>2</v>
      </c>
      <c r="I136" s="27" t="str">
        <f>INDEX(РАСКЛАДУШКА!$AY$290:$BO$324,G136,MATCH(H$130,РАСКЛАДУШКА!$AY$289:$BO$289,0))</f>
        <v>Математика</v>
      </c>
      <c r="J136" s="29" t="e">
        <f>INDEX(РАСКЛАДУШКА!#REF!,G136,MATCH(H$130,РАСКЛАДУШКА!#REF!,0))</f>
        <v>#REF!</v>
      </c>
      <c r="K136" s="27" t="str">
        <f>INDEX(РАСКЛАДУШКА!$AY$412:$BO$446,G136,MATCH(H$130,РАСКЛАДУШКА!$AY$411:$BO$411,0))</f>
        <v>Новогродская С.Г.</v>
      </c>
    </row>
    <row r="137" spans="1:13" x14ac:dyDescent="0.25">
      <c r="A137" s="134">
        <v>3</v>
      </c>
      <c r="B137" s="37">
        <v>3</v>
      </c>
      <c r="C137" s="27" t="str">
        <f>INDEX(РАСКЛАДУШКА!$AY$290:$BO$324,A137,MATCH(B$130,РАСКЛАДУШКА!$AY$289:$BO$289,0))</f>
        <v>Иностр.язык</v>
      </c>
      <c r="D137" s="29" t="e">
        <f>INDEX(РАСКЛАДУШКА!#REF!,A137,MATCH(B$130,РАСКЛАДУШКА!#REF!,0))</f>
        <v>#REF!</v>
      </c>
      <c r="E137" s="27" t="str">
        <f>INDEX(РАСКЛАДУШКА!$AY$412:$BO$446,A137,MATCH(B$130,РАСКЛАДУШКА!$AY$411:$BO$411,0))</f>
        <v>Ярошевич Е. В. / Псыщаница Н.Н.</v>
      </c>
      <c r="G137" s="134">
        <v>3</v>
      </c>
      <c r="H137" s="37">
        <v>3</v>
      </c>
      <c r="I137" s="27" t="str">
        <f>INDEX(РАСКЛАДУШКА!$AY$290:$BO$324,G137,MATCH(H$130,РАСКЛАДУШКА!$AY$289:$BO$289,0))</f>
        <v>Иностр.язык</v>
      </c>
      <c r="J137" s="29" t="e">
        <f>INDEX(РАСКЛАДУШКА!#REF!,G137,MATCH(H$130,РАСКЛАДУШКА!#REF!,0))</f>
        <v>#REF!</v>
      </c>
      <c r="K137" s="27" t="str">
        <f>INDEX(РАСКЛАДУШКА!$AY$412:$BO$446,G137,MATCH(H$130,РАСКЛАДУШКА!$AY$411:$BO$411,0))</f>
        <v>Борисевич Л. А. / Ярмантович К.В.</v>
      </c>
    </row>
    <row r="138" spans="1:13" x14ac:dyDescent="0.25">
      <c r="A138" s="134">
        <v>4</v>
      </c>
      <c r="B138" s="37">
        <v>4</v>
      </c>
      <c r="C138" s="27" t="str">
        <f>INDEX(РАСКЛАДУШКА!$AY$290:$BO$324,A138,MATCH(B$130,РАСКЛАДУШКА!$AY$289:$BO$289,0))</f>
        <v>География</v>
      </c>
      <c r="D138" s="29" t="e">
        <f>INDEX(РАСКЛАДУШКА!#REF!,A138,MATCH(B$130,РАСКЛАДУШКА!#REF!,0))</f>
        <v>#REF!</v>
      </c>
      <c r="E138" s="27" t="str">
        <f>INDEX(РАСКЛАДУШКА!$AY$412:$BO$446,A138,MATCH(B$130,РАСКЛАДУШКА!$AY$411:$BO$411,0))</f>
        <v>Дубак О.Н.</v>
      </c>
      <c r="G138" s="134">
        <v>4</v>
      </c>
      <c r="H138" s="37">
        <v>4</v>
      </c>
      <c r="I138" s="27" t="str">
        <f>INDEX(РАСКЛАДУШКА!$AY$290:$BO$324,G138,MATCH(H$130,РАСКЛАДУШКА!$AY$289:$BO$289,0))</f>
        <v>Инф./Труд.обуч.</v>
      </c>
      <c r="J138" s="29" t="e">
        <f>INDEX(РАСКЛАДУШКА!#REF!,G138,MATCH(H$130,РАСКЛАДУШКА!#REF!,0))</f>
        <v>#REF!</v>
      </c>
      <c r="K138" s="27" t="str">
        <f>INDEX(РАСКЛАДУШКА!$AY$412:$BO$446,G138,MATCH(H$130,РАСКЛАДУШКА!$AY$411:$BO$411,0))</f>
        <v>Малахова Е.С. / Хоменко Ю.В.</v>
      </c>
    </row>
    <row r="139" spans="1:13" x14ac:dyDescent="0.25">
      <c r="A139" s="134">
        <v>5</v>
      </c>
      <c r="B139" s="37">
        <v>5</v>
      </c>
      <c r="C139" s="27" t="str">
        <f>INDEX(РАСКЛАДУШКА!$AY$290:$BO$324,A139,MATCH(B$130,РАСКЛАДУШКА!$AY$289:$BO$289,0))</f>
        <v>Русск.язык</v>
      </c>
      <c r="D139" s="29" t="e">
        <f>INDEX(РАСКЛАДУШКА!#REF!,A139,MATCH(B$130,РАСКЛАДУШКА!#REF!,0))</f>
        <v>#REF!</v>
      </c>
      <c r="E139" s="27" t="str">
        <f>INDEX(РАСКЛАДУШКА!$AY$412:$BO$446,A139,MATCH(B$130,РАСКЛАДУШКА!$AY$411:$BO$411,0))</f>
        <v>Сокол Н.В.</v>
      </c>
      <c r="G139" s="134">
        <v>5</v>
      </c>
      <c r="H139" s="37">
        <v>5</v>
      </c>
      <c r="I139" s="27" t="str">
        <f>INDEX(РАСКЛАДУШКА!$AY$290:$BO$324,G139,MATCH(H$130,РАСКЛАДУШКА!$AY$289:$BO$289,0))</f>
        <v>Труд.обуч.</v>
      </c>
      <c r="J139" s="29" t="e">
        <f>INDEX(РАСКЛАДУШКА!#REF!,G139,MATCH(H$130,РАСКЛАДУШКА!#REF!,0))</f>
        <v>#REF!</v>
      </c>
      <c r="K139" s="27" t="str">
        <f>INDEX(РАСКЛАДУШКА!$AY$412:$BO$446,G139,MATCH(H$130,РАСКЛАДУШКА!$AY$411:$BO$411,0))</f>
        <v>Червоная Т.Р. / Хоменко Ю.В.</v>
      </c>
    </row>
    <row r="140" spans="1:13" x14ac:dyDescent="0.25">
      <c r="A140" s="134">
        <v>6</v>
      </c>
      <c r="B140" s="37">
        <v>6</v>
      </c>
      <c r="C140" s="27" t="str">
        <f>INDEX(РАСКЛАДУШКА!$AY$290:$BO$324,A140,MATCH(B$130,РАСКЛАДУШКА!$AY$289:$BO$289,0))</f>
        <v>История</v>
      </c>
      <c r="D140" s="29" t="e">
        <f>INDEX(РАСКЛАДУШКА!#REF!,A140,MATCH(B$130,РАСКЛАДУШКА!#REF!,0))</f>
        <v>#REF!</v>
      </c>
      <c r="E140" s="27" t="str">
        <f>INDEX(РАСКЛАДУШКА!$AY$412:$BO$446,A140,MATCH(B$130,РАСКЛАДУШКА!$AY$411:$BO$411,0))</f>
        <v>Саврас А.Е.</v>
      </c>
      <c r="G140" s="134">
        <v>6</v>
      </c>
      <c r="H140" s="37">
        <v>6</v>
      </c>
      <c r="I140" s="27" t="str">
        <f>INDEX(РАСКЛАДУШКА!$AY$290:$BO$324,G140,MATCH(H$130,РАСКЛАДУШКА!$AY$289:$BO$289,0))</f>
        <v>Труд.обуч./Инф.</v>
      </c>
      <c r="J140" s="29" t="e">
        <f>INDEX(РАСКЛАДУШКА!#REF!,G140,MATCH(H$130,РАСКЛАДУШКА!#REF!,0))</f>
        <v>#REF!</v>
      </c>
      <c r="K140" s="27" t="str">
        <f>INDEX(РАСКЛАДУШКА!$AY$412:$BO$446,G140,MATCH(H$130,РАСКЛАДУШКА!$AY$411:$BO$411,0))</f>
        <v>Червоная Т.Р. / Малахова Е.С.</v>
      </c>
    </row>
    <row r="141" spans="1:13" x14ac:dyDescent="0.25">
      <c r="A141" s="134">
        <v>7</v>
      </c>
      <c r="B141" s="37">
        <v>7</v>
      </c>
      <c r="C141" s="27" t="str">
        <f>INDEX(РАСКЛАДУШКА!$AY$290:$BO$324,A141,MATCH(B$130,РАСКЛАДУШКА!$AY$289:$BO$289,0))</f>
        <v/>
      </c>
      <c r="D141" s="29" t="e">
        <f>INDEX(РАСКЛАДУШКА!#REF!,A141,MATCH(B$130,РАСКЛАДУШКА!#REF!,0))</f>
        <v>#REF!</v>
      </c>
      <c r="E141" s="27" t="str">
        <f>INDEX(РАСКЛАДУШКА!$AY$412:$BO$446,A141,MATCH(B$130,РАСКЛАДУШКА!$AY$411:$BO$411,0))</f>
        <v/>
      </c>
      <c r="G141" s="134">
        <v>7</v>
      </c>
      <c r="H141" s="37">
        <v>7</v>
      </c>
      <c r="I141" s="27" t="str">
        <f>INDEX(РАСКЛАДУШКА!$AY$290:$BO$324,G141,MATCH(H$130,РАСКЛАДУШКА!$AY$289:$BO$289,0))</f>
        <v/>
      </c>
      <c r="J141" s="29" t="e">
        <f>INDEX(РАСКЛАДУШКА!#REF!,G141,MATCH(H$130,РАСКЛАДУШКА!#REF!,0))</f>
        <v>#REF!</v>
      </c>
      <c r="K141" s="27" t="str">
        <f>INDEX(РАСКЛАДУШКА!$AY$412:$BO$446,G141,MATCH(H$130,РАСКЛАДУШКА!$AY$411:$BO$411,0))</f>
        <v/>
      </c>
    </row>
    <row r="142" spans="1:13" ht="21" x14ac:dyDescent="0.4">
      <c r="A142" s="120"/>
      <c r="B142" s="1" t="s">
        <v>5</v>
      </c>
      <c r="C142" s="1"/>
      <c r="D142" s="1"/>
      <c r="E142" s="1"/>
      <c r="F142" s="140"/>
      <c r="G142" s="120"/>
      <c r="H142" s="1" t="s">
        <v>5</v>
      </c>
      <c r="I142" s="1"/>
      <c r="J142" s="1"/>
      <c r="K142" s="1"/>
      <c r="L142" s="140"/>
      <c r="M142" s="120"/>
    </row>
    <row r="143" spans="1:13" x14ac:dyDescent="0.25">
      <c r="A143" s="134">
        <v>8</v>
      </c>
      <c r="B143" s="37">
        <v>1</v>
      </c>
      <c r="C143" s="27" t="str">
        <f>INDEX(РАСКЛАДУШКА!$AY$290:$BO$324,A143,MATCH(B$130,РАСКЛАДУШКА!$AY$289:$BO$289,0))</f>
        <v>Биология</v>
      </c>
      <c r="D143" s="29" t="e">
        <f>INDEX(РАСКЛАДУШКА!#REF!,A143,MATCH(B$130,РАСКЛАДУШКА!#REF!,0))</f>
        <v>#REF!</v>
      </c>
      <c r="E143" s="27" t="str">
        <f>INDEX(РАСКЛАДУШКА!$AY$412:$BO$446,A143,MATCH(B$130,РАСКЛАДУШКА!$AY$411:$BO$411,0))</f>
        <v>Милейко Е.С.</v>
      </c>
      <c r="G143" s="134">
        <v>8</v>
      </c>
      <c r="H143" s="37">
        <v>1</v>
      </c>
      <c r="I143" s="27" t="str">
        <f>INDEX(РАСКЛАДУШКА!$AY$290:$BO$324,G143,MATCH(H$130,РАСКЛАДУШКА!$AY$289:$BO$289,0))</f>
        <v>Русск.язык</v>
      </c>
      <c r="J143" s="29" t="e">
        <f>INDEX(РАСКЛАДУШКА!#REF!,G143,MATCH(H$130,РАСКЛАДУШКА!#REF!,0))</f>
        <v>#REF!</v>
      </c>
      <c r="K143" s="27" t="str">
        <f>INDEX(РАСКЛАДУШКА!$AY$412:$BO$446,G143,MATCH(H$130,РАСКЛАДУШКА!$AY$411:$BO$411,0))</f>
        <v>Сокол Н.В.</v>
      </c>
    </row>
    <row r="144" spans="1:13" x14ac:dyDescent="0.25">
      <c r="A144" s="134">
        <v>9</v>
      </c>
      <c r="B144" s="37">
        <v>2</v>
      </c>
      <c r="C144" s="27" t="str">
        <f>INDEX(РАСКЛАДУШКА!$AY$290:$BO$324,A144,MATCH(B$130,РАСКЛАДУШКА!$AY$289:$BO$289,0))</f>
        <v>Физ.культ.и зд.</v>
      </c>
      <c r="D144" s="29" t="e">
        <f>INDEX(РАСКЛАДУШКА!#REF!,A144,MATCH(B$130,РАСКЛАДУШКА!#REF!,0))</f>
        <v>#REF!</v>
      </c>
      <c r="E144" s="27" t="str">
        <f>INDEX(РАСКЛАДУШКА!$AY$412:$BO$446,A144,MATCH(B$130,РАСКЛАДУШКА!$AY$411:$BO$411,0))</f>
        <v>Морозов А.Ю.</v>
      </c>
      <c r="G144" s="134">
        <v>9</v>
      </c>
      <c r="H144" s="37">
        <v>2</v>
      </c>
      <c r="I144" s="27" t="str">
        <f>INDEX(РАСКЛАДУШКА!$AY$290:$BO$324,G144,MATCH(H$130,РАСКЛАДУШКА!$AY$289:$BO$289,0))</f>
        <v>Русск.лит.</v>
      </c>
      <c r="J144" s="29" t="e">
        <f>INDEX(РАСКЛАДУШКА!#REF!,G144,MATCH(H$130,РАСКЛАДУШКА!#REF!,0))</f>
        <v>#REF!</v>
      </c>
      <c r="K144" s="27" t="str">
        <f>INDEX(РАСКЛАДУШКА!$AY$412:$BO$446,G144,MATCH(H$130,РАСКЛАДУШКА!$AY$411:$BO$411,0))</f>
        <v>Сокол Н.В.</v>
      </c>
    </row>
    <row r="145" spans="1:13" x14ac:dyDescent="0.25">
      <c r="A145" s="134">
        <v>10</v>
      </c>
      <c r="B145" s="37">
        <v>3</v>
      </c>
      <c r="C145" s="27" t="str">
        <f>INDEX(РАСКЛАДУШКА!$AY$290:$BO$324,A145,MATCH(B$130,РАСКЛАДУШКА!$AY$289:$BO$289,0))</f>
        <v>Русск.язык</v>
      </c>
      <c r="D145" s="29" t="e">
        <f>INDEX(РАСКЛАДУШКА!#REF!,A145,MATCH(B$130,РАСКЛАДУШКА!#REF!,0))</f>
        <v>#REF!</v>
      </c>
      <c r="E145" s="27" t="str">
        <f>INDEX(РАСКЛАДУШКА!$AY$412:$BO$446,A145,MATCH(B$130,РАСКЛАДУШКА!$AY$411:$BO$411,0))</f>
        <v>Сокол Н.В.</v>
      </c>
      <c r="G145" s="134">
        <v>10</v>
      </c>
      <c r="H145" s="37">
        <v>3</v>
      </c>
      <c r="I145" s="27" t="str">
        <f>INDEX(РАСКЛАДУШКА!$AY$290:$BO$324,G145,MATCH(H$130,РАСКЛАДУШКА!$AY$289:$BO$289,0))</f>
        <v>Математика</v>
      </c>
      <c r="J145" s="29" t="e">
        <f>INDEX(РАСКЛАДУШКА!#REF!,G145,MATCH(H$130,РАСКЛАДУШКА!#REF!,0))</f>
        <v>#REF!</v>
      </c>
      <c r="K145" s="27" t="str">
        <f>INDEX(РАСКЛАДУШКА!$AY$412:$BO$446,G145,MATCH(H$130,РАСКЛАДУШКА!$AY$411:$BO$411,0))</f>
        <v>Новогродская С.Г.</v>
      </c>
    </row>
    <row r="146" spans="1:13" x14ac:dyDescent="0.25">
      <c r="A146" s="134">
        <v>11</v>
      </c>
      <c r="B146" s="37">
        <v>4</v>
      </c>
      <c r="C146" s="27" t="str">
        <f>INDEX(РАСКЛАДУШКА!$AY$290:$BO$324,A146,MATCH(B$130,РАСКЛАДУШКА!$AY$289:$BO$289,0))</f>
        <v>Русск.лит.</v>
      </c>
      <c r="D146" s="29" t="e">
        <f>INDEX(РАСКЛАДУШКА!#REF!,A146,MATCH(B$130,РАСКЛАДУШКА!#REF!,0))</f>
        <v>#REF!</v>
      </c>
      <c r="E146" s="27" t="str">
        <f>INDEX(РАСКЛАДУШКА!$AY$412:$BO$446,A146,MATCH(B$130,РАСКЛАДУШКА!$AY$411:$BO$411,0))</f>
        <v>Сокол Н.В.</v>
      </c>
      <c r="G146" s="134">
        <v>11</v>
      </c>
      <c r="H146" s="37">
        <v>4</v>
      </c>
      <c r="I146" s="27" t="str">
        <f>INDEX(РАСКЛАДУШКА!$AY$290:$BO$324,G146,MATCH(H$130,РАСКЛАДУШКА!$AY$289:$BO$289,0))</f>
        <v>Химия</v>
      </c>
      <c r="J146" s="29" t="e">
        <f>INDEX(РАСКЛАДУШКА!#REF!,G146,MATCH(H$130,РАСКЛАДУШКА!#REF!,0))</f>
        <v>#REF!</v>
      </c>
      <c r="K146" s="27" t="str">
        <f>INDEX(РАСКЛАДУШКА!$AY$412:$BO$446,G146,MATCH(H$130,РАСКЛАДУШКА!$AY$411:$BO$411,0))</f>
        <v>Труханович С.С.</v>
      </c>
    </row>
    <row r="147" spans="1:13" x14ac:dyDescent="0.25">
      <c r="A147" s="134">
        <v>12</v>
      </c>
      <c r="B147" s="37">
        <v>5</v>
      </c>
      <c r="C147" s="27" t="str">
        <f>INDEX(РАСКЛАДУШКА!$AY$290:$BO$324,A147,MATCH(B$130,РАСКЛАДУШКА!$AY$289:$BO$289,0))</f>
        <v>Математика</v>
      </c>
      <c r="D147" s="29" t="e">
        <f>INDEX(РАСКЛАДУШКА!#REF!,A147,MATCH(B$130,РАСКЛАДУШКА!#REF!,0))</f>
        <v>#REF!</v>
      </c>
      <c r="E147" s="27" t="str">
        <f>INDEX(РАСКЛАДУШКА!$AY$412:$BO$446,A147,MATCH(B$130,РАСКЛАДУШКА!$AY$411:$BO$411,0))</f>
        <v>Орда В.Т.</v>
      </c>
      <c r="G147" s="134">
        <v>12</v>
      </c>
      <c r="H147" s="37">
        <v>5</v>
      </c>
      <c r="I147" s="27" t="str">
        <f>INDEX(РАСКЛАДУШКА!$AY$290:$BO$324,G147,MATCH(H$130,РАСКЛАДУШКА!$AY$289:$BO$289,0))</f>
        <v>История</v>
      </c>
      <c r="J147" s="29" t="e">
        <f>INDEX(РАСКЛАДУШКА!#REF!,G147,MATCH(H$130,РАСКЛАДУШКА!#REF!,0))</f>
        <v>#REF!</v>
      </c>
      <c r="K147" s="27" t="str">
        <f>INDEX(РАСКЛАДУШКА!$AY$412:$BO$446,G147,MATCH(H$130,РАСКЛАДУШКА!$AY$411:$BO$411,0))</f>
        <v>Бинкевич И.В.</v>
      </c>
    </row>
    <row r="148" spans="1:13" x14ac:dyDescent="0.25">
      <c r="A148" s="134">
        <v>13</v>
      </c>
      <c r="B148" s="37">
        <v>6</v>
      </c>
      <c r="C148" s="27" t="str">
        <f>INDEX(РАСКЛАДУШКА!$AY$290:$BO$324,A148,MATCH(B$130,РАСКЛАДУШКА!$AY$289:$BO$289,0))</f>
        <v>Физика</v>
      </c>
      <c r="D148" s="29" t="e">
        <f>INDEX(РАСКЛАДУШКА!#REF!,A148,MATCH(B$130,РАСКЛАДУШКА!#REF!,0))</f>
        <v>#REF!</v>
      </c>
      <c r="E148" s="27" t="str">
        <f>INDEX(РАСКЛАДУШКА!$AY$412:$BO$446,A148,MATCH(B$130,РАСКЛАДУШКА!$AY$411:$BO$411,0))</f>
        <v>Семашко Г.М.</v>
      </c>
      <c r="G148" s="134">
        <v>13</v>
      </c>
      <c r="H148" s="37">
        <v>6</v>
      </c>
      <c r="I148" s="27" t="str">
        <f>INDEX(РАСКЛАДУШКА!$AY$290:$BO$324,G148,MATCH(H$130,РАСКЛАДУШКА!$AY$289:$BO$289,0))</f>
        <v>Биология</v>
      </c>
      <c r="J148" s="29" t="e">
        <f>INDEX(РАСКЛАДУШКА!#REF!,G148,MATCH(H$130,РАСКЛАДУШКА!#REF!,0))</f>
        <v>#REF!</v>
      </c>
      <c r="K148" s="27" t="str">
        <f>INDEX(РАСКЛАДУШКА!$AY$412:$BO$446,G148,MATCH(H$130,РАСКЛАДУШКА!$AY$411:$BO$411,0))</f>
        <v>Милейко Е.С.</v>
      </c>
    </row>
    <row r="149" spans="1:13" x14ac:dyDescent="0.25">
      <c r="A149" s="134">
        <v>14</v>
      </c>
      <c r="B149" s="37">
        <v>7</v>
      </c>
      <c r="C149" s="27" t="str">
        <f>INDEX(РАСКЛАДУШКА!$AY$290:$BO$324,A149,MATCH(B$130,РАСКЛАДУШКА!$AY$289:$BO$289,0))</f>
        <v/>
      </c>
      <c r="D149" s="29" t="e">
        <f>INDEX(РАСКЛАДУШКА!#REF!,A149,MATCH(B$130,РАСКЛАДУШКА!#REF!,0))</f>
        <v>#REF!</v>
      </c>
      <c r="E149" s="27" t="str">
        <f>INDEX(РАСКЛАДУШКА!$AY$412:$BO$446,A149,MATCH(B$130,РАСКЛАДУШКА!$AY$411:$BO$411,0))</f>
        <v/>
      </c>
      <c r="G149" s="134">
        <v>14</v>
      </c>
      <c r="H149" s="37">
        <v>7</v>
      </c>
      <c r="I149" s="27" t="str">
        <f>INDEX(РАСКЛАДУШКА!$AY$290:$BO$324,G149,MATCH(H$130,РАСКЛАДУШКА!$AY$289:$BO$289,0))</f>
        <v/>
      </c>
      <c r="J149" s="29" t="e">
        <f>INDEX(РАСКЛАДУШКА!#REF!,G149,MATCH(H$130,РАСКЛАДУШКА!#REF!,0))</f>
        <v>#REF!</v>
      </c>
      <c r="K149" s="27" t="str">
        <f>INDEX(РАСКЛАДУШКА!$AY$412:$BO$446,G149,MATCH(H$130,РАСКЛАДУШКА!$AY$411:$BO$411,0))</f>
        <v/>
      </c>
    </row>
    <row r="150" spans="1:13" ht="21" x14ac:dyDescent="0.4">
      <c r="A150" s="120"/>
      <c r="B150" s="1" t="s">
        <v>6</v>
      </c>
      <c r="C150" s="1"/>
      <c r="D150" s="1"/>
      <c r="E150" s="1"/>
      <c r="F150" s="140"/>
      <c r="G150" s="120"/>
      <c r="H150" s="1" t="s">
        <v>6</v>
      </c>
      <c r="I150" s="1"/>
      <c r="J150" s="1"/>
      <c r="K150" s="1"/>
      <c r="L150" s="140"/>
      <c r="M150" s="120"/>
    </row>
    <row r="151" spans="1:13" x14ac:dyDescent="0.25">
      <c r="A151" s="134">
        <v>15</v>
      </c>
      <c r="B151" s="37">
        <v>1</v>
      </c>
      <c r="C151" s="27" t="str">
        <f>INDEX(РАСКЛАДУШКА!$AY$290:$BO$324,A151,MATCH(B$130,РАСКЛАДУШКА!$AY$289:$BO$289,0))</f>
        <v>Биология</v>
      </c>
      <c r="D151" s="29" t="e">
        <f>INDEX(РАСКЛАДУШКА!#REF!,A151,MATCH(B$130,РАСКЛАДУШКА!#REF!,0))</f>
        <v>#REF!</v>
      </c>
      <c r="E151" s="27" t="str">
        <f>INDEX(РАСКЛАДУШКА!$AY$412:$BO$446,A151,MATCH(B$130,РАСКЛАДУШКА!$AY$411:$BO$411,0))</f>
        <v>Милейко Е.С.</v>
      </c>
      <c r="G151" s="134">
        <v>15</v>
      </c>
      <c r="H151" s="37">
        <v>1</v>
      </c>
      <c r="I151" s="27" t="str">
        <f>INDEX(РАСКЛАДУШКА!$AY$290:$BO$324,G151,MATCH(H$130,РАСКЛАДУШКА!$AY$289:$BO$289,0))</f>
        <v>История</v>
      </c>
      <c r="J151" s="29" t="e">
        <f>INDEX(РАСКЛАДУШКА!#REF!,G151,MATCH(H$130,РАСКЛАДУШКА!#REF!,0))</f>
        <v>#REF!</v>
      </c>
      <c r="K151" s="27" t="str">
        <f>INDEX(РАСКЛАДУШКА!$AY$412:$BO$446,G151,MATCH(H$130,РАСКЛАДУШКА!$AY$411:$BO$411,0))</f>
        <v>Бинкевич И.В.</v>
      </c>
    </row>
    <row r="152" spans="1:13" x14ac:dyDescent="0.25">
      <c r="A152" s="134">
        <v>16</v>
      </c>
      <c r="B152" s="37">
        <v>2</v>
      </c>
      <c r="C152" s="27" t="str">
        <f>INDEX(РАСКЛАДУШКА!$AY$290:$BO$324,A152,MATCH(B$130,РАСКЛАДУШКА!$AY$289:$BO$289,0))</f>
        <v>Математика</v>
      </c>
      <c r="D152" s="29" t="e">
        <f>INDEX(РАСКЛАДУШКА!#REF!,A152,MATCH(B$130,РАСКЛАДУШКА!#REF!,0))</f>
        <v>#REF!</v>
      </c>
      <c r="E152" s="27" t="str">
        <f>INDEX(РАСКЛАДУШКА!$AY$412:$BO$446,A152,MATCH(B$130,РАСКЛАДУШКА!$AY$411:$BO$411,0))</f>
        <v>Орда В.Т.</v>
      </c>
      <c r="G152" s="134">
        <v>16</v>
      </c>
      <c r="H152" s="37">
        <v>2</v>
      </c>
      <c r="I152" s="27" t="str">
        <f>INDEX(РАСКЛАДУШКА!$AY$290:$BO$324,G152,MATCH(H$130,РАСКЛАДУШКА!$AY$289:$BO$289,0))</f>
        <v>Математика</v>
      </c>
      <c r="J152" s="29" t="e">
        <f>INDEX(РАСКЛАДУШКА!#REF!,G152,MATCH(H$130,РАСКЛАДУШКА!#REF!,0))</f>
        <v>#REF!</v>
      </c>
      <c r="K152" s="27" t="str">
        <f>INDEX(РАСКЛАДУШКА!$AY$412:$BO$446,G152,MATCH(H$130,РАСКЛАДУШКА!$AY$411:$BO$411,0))</f>
        <v>Новогродская С.Г.</v>
      </c>
    </row>
    <row r="153" spans="1:13" x14ac:dyDescent="0.25">
      <c r="A153" s="134">
        <v>17</v>
      </c>
      <c r="B153" s="37">
        <v>3</v>
      </c>
      <c r="C153" s="27" t="str">
        <f>INDEX(РАСКЛАДУШКА!$AY$290:$BO$324,A153,MATCH(B$130,РАСКЛАДУШКА!$AY$289:$BO$289,0))</f>
        <v>Инф./Ин.яз.</v>
      </c>
      <c r="D153" s="29" t="e">
        <f>INDEX(РАСКЛАДУШКА!#REF!,A153,MATCH(B$130,РАСКЛАДУШКА!#REF!,0))</f>
        <v>#REF!</v>
      </c>
      <c r="E153" s="27" t="str">
        <f>INDEX(РАСКЛАДУШКА!$AY$412:$BO$446,A153,MATCH(B$130,РАСКЛАДУШКА!$AY$411:$BO$411,0))</f>
        <v>Малахова Е.С. / Псыщаница Н.Н.</v>
      </c>
      <c r="G153" s="134">
        <v>17</v>
      </c>
      <c r="H153" s="37">
        <v>3</v>
      </c>
      <c r="I153" s="27" t="str">
        <f>INDEX(РАСКЛАДУШКА!$AY$290:$BO$324,G153,MATCH(H$130,РАСКЛАДУШКА!$AY$289:$BO$289,0))</f>
        <v>Физ.культ.и зд.</v>
      </c>
      <c r="J153" s="29" t="e">
        <f>INDEX(РАСКЛАДУШКА!#REF!,G153,MATCH(H$130,РАСКЛАДУШКА!#REF!,0))</f>
        <v>#REF!</v>
      </c>
      <c r="K153" s="27" t="str">
        <f>INDEX(РАСКЛАДУШКА!$AY$412:$BO$446,G153,MATCH(H$130,РАСКЛАДУШКА!$AY$411:$BO$411,0))</f>
        <v>Морозов А.Ю.</v>
      </c>
    </row>
    <row r="154" spans="1:13" x14ac:dyDescent="0.25">
      <c r="A154" s="134">
        <v>18</v>
      </c>
      <c r="B154" s="37">
        <v>4</v>
      </c>
      <c r="C154" s="27" t="str">
        <f>INDEX(РАСКЛАДУШКА!$AY$290:$BO$324,A154,MATCH(B$130,РАСКЛАДУШКА!$AY$289:$BO$289,0))</f>
        <v>Ин.яз./Инф.</v>
      </c>
      <c r="D154" s="29" t="e">
        <f>INDEX(РАСКЛАДУШКА!#REF!,A154,MATCH(B$130,РАСКЛАДУШКА!#REF!,0))</f>
        <v>#REF!</v>
      </c>
      <c r="E154" s="27" t="str">
        <f>INDEX(РАСКЛАДУШКА!$AY$412:$BO$446,A154,MATCH(B$130,РАСКЛАДУШКА!$AY$411:$BO$411,0))</f>
        <v>Ярошевич Е. В. / Малахова Е.С.</v>
      </c>
      <c r="G154" s="134">
        <v>18</v>
      </c>
      <c r="H154" s="37">
        <v>4</v>
      </c>
      <c r="I154" s="27" t="str">
        <f>INDEX(РАСКЛАДУШКА!$AY$290:$BO$324,G154,MATCH(H$130,РАСКЛАДУШКА!$AY$289:$BO$289,0))</f>
        <v>Иностр.язык</v>
      </c>
      <c r="J154" s="29" t="e">
        <f>INDEX(РАСКЛАДУШКА!#REF!,G154,MATCH(H$130,РАСКЛАДУШКА!#REF!,0))</f>
        <v>#REF!</v>
      </c>
      <c r="K154" s="27" t="str">
        <f>INDEX(РАСКЛАДУШКА!$AY$412:$BO$446,G154,MATCH(H$130,РАСКЛАДУШКА!$AY$411:$BO$411,0))</f>
        <v>Борисевич Л. А. / Ярмантович К.В.</v>
      </c>
    </row>
    <row r="155" spans="1:13" x14ac:dyDescent="0.25">
      <c r="A155" s="134">
        <v>19</v>
      </c>
      <c r="B155" s="37">
        <v>5</v>
      </c>
      <c r="C155" s="27" t="str">
        <f>INDEX(РАСКЛАДУШКА!$AY$290:$BO$324,A155,MATCH(B$130,РАСКЛАДУШКА!$AY$289:$BO$289,0))</f>
        <v>История</v>
      </c>
      <c r="D155" s="29" t="e">
        <f>INDEX(РАСКЛАДУШКА!#REF!,A155,MATCH(B$130,РАСКЛАДУШКА!#REF!,0))</f>
        <v>#REF!</v>
      </c>
      <c r="E155" s="27" t="str">
        <f>INDEX(РАСКЛАДУШКА!$AY$412:$BO$446,A155,MATCH(B$130,РАСКЛАДУШКА!$AY$411:$BO$411,0))</f>
        <v>Саврас А.Е.</v>
      </c>
      <c r="G155" s="134">
        <v>19</v>
      </c>
      <c r="H155" s="37">
        <v>5</v>
      </c>
      <c r="I155" s="27" t="str">
        <f>INDEX(РАСКЛАДУШКА!$AY$290:$BO$324,G155,MATCH(H$130,РАСКЛАДУШКА!$AY$289:$BO$289,0))</f>
        <v>Биология</v>
      </c>
      <c r="J155" s="29" t="e">
        <f>INDEX(РАСКЛАДУШКА!#REF!,G155,MATCH(H$130,РАСКЛАДУШКА!#REF!,0))</f>
        <v>#REF!</v>
      </c>
      <c r="K155" s="27" t="str">
        <f>INDEX(РАСКЛАДУШКА!$AY$412:$BO$446,G155,MATCH(H$130,РАСКЛАДУШКА!$AY$411:$BO$411,0))</f>
        <v>Милейко Е.С.</v>
      </c>
    </row>
    <row r="156" spans="1:13" x14ac:dyDescent="0.25">
      <c r="A156" s="134">
        <v>20</v>
      </c>
      <c r="B156" s="37">
        <v>6</v>
      </c>
      <c r="C156" s="27" t="str">
        <f>INDEX(РАСКЛАДУШКА!$AY$290:$BO$324,A156,MATCH(B$130,РАСКЛАДУШКА!$AY$289:$BO$289,0))</f>
        <v>Бел.лит.</v>
      </c>
      <c r="D156" s="29" t="e">
        <f>INDEX(РАСКЛАДУШКА!#REF!,A156,MATCH(B$130,РАСКЛАДУШКА!#REF!,0))</f>
        <v>#REF!</v>
      </c>
      <c r="E156" s="27" t="str">
        <f>INDEX(РАСКЛАДУШКА!$AY$412:$BO$446,A156,MATCH(B$130,РАСКЛАДУШКА!$AY$411:$BO$411,0))</f>
        <v>Бородач Е.В.</v>
      </c>
      <c r="G156" s="134">
        <v>20</v>
      </c>
      <c r="H156" s="37">
        <v>6</v>
      </c>
      <c r="I156" s="27" t="str">
        <f>INDEX(РАСКЛАДУШКА!$AY$290:$BO$324,G156,MATCH(H$130,РАСКЛАДУШКА!$AY$289:$BO$289,0))</f>
        <v>Бел.язык</v>
      </c>
      <c r="J156" s="29" t="e">
        <f>INDEX(РАСКЛАДУШКА!#REF!,G156,MATCH(H$130,РАСКЛАДУШКА!#REF!,0))</f>
        <v>#REF!</v>
      </c>
      <c r="K156" s="27" t="str">
        <f>INDEX(РАСКЛАДУШКА!$AY$412:$BO$446,G156,MATCH(H$130,РАСКЛАДУШКА!$AY$411:$BO$411,0))</f>
        <v>Вайтусенок Л.А.</v>
      </c>
    </row>
    <row r="157" spans="1:13" x14ac:dyDescent="0.25">
      <c r="A157" s="134">
        <v>21</v>
      </c>
      <c r="B157" s="37">
        <v>7</v>
      </c>
      <c r="C157" s="27" t="str">
        <f>INDEX(РАСКЛАДУШКА!$AY$290:$BO$324,A157,MATCH(B$130,РАСКЛАДУШКА!$AY$289:$BO$289,0))</f>
        <v/>
      </c>
      <c r="D157" s="29" t="e">
        <f>INDEX(РАСКЛАДУШКА!#REF!,A157,MATCH(B$130,РАСКЛАДУШКА!#REF!,0))</f>
        <v>#REF!</v>
      </c>
      <c r="E157" s="27" t="str">
        <f>INDEX(РАСКЛАДУШКА!$AY$412:$BO$446,A157,MATCH(B$130,РАСКЛАДУШКА!$AY$411:$BO$411,0))</f>
        <v/>
      </c>
      <c r="G157" s="134">
        <v>21</v>
      </c>
      <c r="H157" s="37">
        <v>7</v>
      </c>
      <c r="I157" s="27" t="str">
        <f>INDEX(РАСКЛАДУШКА!$AY$290:$BO$324,G157,MATCH(H$130,РАСКЛАДУШКА!$AY$289:$BO$289,0))</f>
        <v/>
      </c>
      <c r="J157" s="29" t="e">
        <f>INDEX(РАСКЛАДУШКА!#REF!,G157,MATCH(H$130,РАСКЛАДУШКА!#REF!,0))</f>
        <v>#REF!</v>
      </c>
      <c r="K157" s="27" t="str">
        <f>INDEX(РАСКЛАДУШКА!$AY$412:$BO$446,G157,MATCH(H$130,РАСКЛАДУШКА!$AY$411:$BO$411,0))</f>
        <v/>
      </c>
    </row>
    <row r="158" spans="1:13" ht="21" x14ac:dyDescent="0.4">
      <c r="A158" s="120"/>
      <c r="B158" s="1" t="s">
        <v>7</v>
      </c>
      <c r="C158" s="1"/>
      <c r="D158" s="1"/>
      <c r="E158" s="1"/>
      <c r="F158" s="140"/>
      <c r="G158" s="120"/>
      <c r="H158" s="1" t="s">
        <v>7</v>
      </c>
      <c r="I158" s="1"/>
      <c r="J158" s="1"/>
      <c r="K158" s="1"/>
      <c r="L158" s="140"/>
      <c r="M158" s="120"/>
    </row>
    <row r="159" spans="1:13" x14ac:dyDescent="0.25">
      <c r="A159" s="134">
        <v>22</v>
      </c>
      <c r="B159" s="37">
        <v>1</v>
      </c>
      <c r="C159" s="27" t="str">
        <f>INDEX(РАСКЛАДУШКА!$AY$290:$BO$324,A159,MATCH(B$130,РАСКЛАДУШКА!$AY$289:$BO$289,0))</f>
        <v>Физ.культ.и зд.</v>
      </c>
      <c r="D159" s="29" t="e">
        <f>INDEX(РАСКЛАДУШКА!#REF!,A159,MATCH(B$130,РАСКЛАДУШКА!#REF!,0))</f>
        <v>#REF!</v>
      </c>
      <c r="E159" s="27" t="str">
        <f>INDEX(РАСКЛАДУШКА!$AY$412:$BO$446,A159,MATCH(B$130,РАСКЛАДУШКА!$AY$411:$BO$411,0))</f>
        <v>Морозов А.Ю.</v>
      </c>
      <c r="G159" s="134">
        <v>22</v>
      </c>
      <c r="H159" s="37">
        <v>1</v>
      </c>
      <c r="I159" s="27" t="str">
        <f>INDEX(РАСКЛАДУШКА!$AY$290:$BO$324,G159,MATCH(H$130,РАСКЛАДУШКА!$AY$289:$BO$289,0))</f>
        <v>Математика</v>
      </c>
      <c r="J159" s="29" t="e">
        <f>INDEX(РАСКЛАДУШКА!#REF!,G159,MATCH(H$130,РАСКЛАДУШКА!#REF!,0))</f>
        <v>#REF!</v>
      </c>
      <c r="K159" s="27" t="str">
        <f>INDEX(РАСКЛАДУШКА!$AY$412:$BO$446,G159,MATCH(H$130,РАСКЛАДУШКА!$AY$411:$BO$411,0))</f>
        <v>Новогродская С.Г.</v>
      </c>
    </row>
    <row r="160" spans="1:13" x14ac:dyDescent="0.25">
      <c r="A160" s="134">
        <v>23</v>
      </c>
      <c r="B160" s="37">
        <v>2</v>
      </c>
      <c r="C160" s="27" t="str">
        <f>INDEX(РАСКЛАДУШКА!$AY$290:$BO$324,A160,MATCH(B$130,РАСКЛАДУШКА!$AY$289:$BO$289,0))</f>
        <v>Искусство</v>
      </c>
      <c r="D160" s="29" t="e">
        <f>INDEX(РАСКЛАДУШКА!#REF!,A160,MATCH(B$130,РАСКЛАДУШКА!#REF!,0))</f>
        <v>#REF!</v>
      </c>
      <c r="E160" s="27" t="str">
        <f>INDEX(РАСКЛАДУШКА!$AY$412:$BO$446,A160,MATCH(B$130,РАСКЛАДУШКА!$AY$411:$BO$411,0))</f>
        <v>Бинкевич И.В.</v>
      </c>
      <c r="G160" s="134">
        <v>23</v>
      </c>
      <c r="H160" s="37">
        <v>2</v>
      </c>
      <c r="I160" s="27" t="str">
        <f>INDEX(РАСКЛАДУШКА!$AY$290:$BO$324,G160,MATCH(H$130,РАСКЛАДУШКА!$AY$289:$BO$289,0))</f>
        <v>Час зд.и спорта</v>
      </c>
      <c r="J160" s="29" t="e">
        <f>INDEX(РАСКЛАДУШКА!#REF!,G160,MATCH(H$130,РАСКЛАДУШКА!#REF!,0))</f>
        <v>#REF!</v>
      </c>
      <c r="K160" s="27" t="str">
        <f>INDEX(РАСКЛАДУШКА!$AY$412:$BO$446,G160,MATCH(H$130,РАСКЛАДУШКА!$AY$411:$BO$411,0))</f>
        <v>Морозов А.Ю.</v>
      </c>
    </row>
    <row r="161" spans="1:13" x14ac:dyDescent="0.25">
      <c r="A161" s="134">
        <v>24</v>
      </c>
      <c r="B161" s="37">
        <v>3</v>
      </c>
      <c r="C161" s="27" t="str">
        <f>INDEX(РАСКЛАДУШКА!$AY$290:$BO$324,A161,MATCH(B$130,РАСКЛАДУШКА!$AY$289:$BO$289,0))</f>
        <v>Математика</v>
      </c>
      <c r="D161" s="29" t="e">
        <f>INDEX(РАСКЛАДУШКА!#REF!,A161,MATCH(B$130,РАСКЛАДУШКА!#REF!,0))</f>
        <v>#REF!</v>
      </c>
      <c r="E161" s="27" t="str">
        <f>INDEX(РАСКЛАДУШКА!$AY$412:$BO$446,A161,MATCH(B$130,РАСКЛАДУШКА!$AY$411:$BO$411,0))</f>
        <v>Орда В.Т.</v>
      </c>
      <c r="G161" s="134">
        <v>24</v>
      </c>
      <c r="H161" s="37">
        <v>3</v>
      </c>
      <c r="I161" s="27" t="str">
        <f>INDEX(РАСКЛАДУШКА!$AY$290:$BO$324,G161,MATCH(H$130,РАСКЛАДУШКА!$AY$289:$BO$289,0))</f>
        <v>Искусство</v>
      </c>
      <c r="J161" s="29" t="e">
        <f>INDEX(РАСКЛАДУШКА!#REF!,G161,MATCH(H$130,РАСКЛАДУШКА!#REF!,0))</f>
        <v>#REF!</v>
      </c>
      <c r="K161" s="27" t="str">
        <f>INDEX(РАСКЛАДУШКА!$AY$412:$BO$446,G161,MATCH(H$130,РАСКЛАДУШКА!$AY$411:$BO$411,0))</f>
        <v>Бинкевич И.В.</v>
      </c>
    </row>
    <row r="162" spans="1:13" x14ac:dyDescent="0.25">
      <c r="A162" s="134">
        <v>25</v>
      </c>
      <c r="B162" s="37">
        <v>4</v>
      </c>
      <c r="C162" s="27" t="str">
        <f>INDEX(РАСКЛАДУШКА!$AY$290:$BO$324,A162,MATCH(B$130,РАСКЛАДУШКА!$AY$289:$BO$289,0))</f>
        <v>Бел.язык</v>
      </c>
      <c r="D162" s="29" t="e">
        <f>INDEX(РАСКЛАДУШКА!#REF!,A162,MATCH(B$130,РАСКЛАДУШКА!#REF!,0))</f>
        <v>#REF!</v>
      </c>
      <c r="E162" s="27" t="str">
        <f>INDEX(РАСКЛАДУШКА!$AY$412:$BO$446,A162,MATCH(B$130,РАСКЛАДУШКА!$AY$411:$BO$411,0))</f>
        <v>Бородач Е.В.</v>
      </c>
      <c r="G162" s="134">
        <v>25</v>
      </c>
      <c r="H162" s="37">
        <v>4</v>
      </c>
      <c r="I162" s="27" t="str">
        <f>INDEX(РАСКЛАДУШКА!$AY$290:$BO$324,G162,MATCH(H$130,РАСКЛАДУШКА!$AY$289:$BO$289,0))</f>
        <v>Бел.лит.</v>
      </c>
      <c r="J162" s="29" t="e">
        <f>INDEX(РАСКЛАДУШКА!#REF!,G162,MATCH(H$130,РАСКЛАДУШКА!#REF!,0))</f>
        <v>#REF!</v>
      </c>
      <c r="K162" s="27" t="str">
        <f>INDEX(РАСКЛАДУШКА!$AY$412:$BO$446,G162,MATCH(H$130,РАСКЛАДУШКА!$AY$411:$BO$411,0))</f>
        <v>Вайтусенок Л.А.</v>
      </c>
    </row>
    <row r="163" spans="1:13" x14ac:dyDescent="0.25">
      <c r="A163" s="134">
        <v>26</v>
      </c>
      <c r="B163" s="37">
        <v>5</v>
      </c>
      <c r="C163" s="27" t="str">
        <f>INDEX(РАСКЛАДУШКА!$AY$290:$BO$324,A163,MATCH(B$130,РАСКЛАДУШКА!$AY$289:$BO$289,0))</f>
        <v>Бел.лит.</v>
      </c>
      <c r="D163" s="29" t="e">
        <f>INDEX(РАСКЛАДУШКА!#REF!,A163,MATCH(B$130,РАСКЛАДУШКА!#REF!,0))</f>
        <v>#REF!</v>
      </c>
      <c r="E163" s="27" t="str">
        <f>INDEX(РАСКЛАДУШКА!$AY$412:$BO$446,A163,MATCH(B$130,РАСКЛАДУШКА!$AY$411:$BO$411,0))</f>
        <v>Бородач Е.В.</v>
      </c>
      <c r="G163" s="134">
        <v>26</v>
      </c>
      <c r="H163" s="37">
        <v>5</v>
      </c>
      <c r="I163" s="27" t="str">
        <f>INDEX(РАСКЛАДУШКА!$AY$290:$BO$324,G163,MATCH(H$130,РАСКЛАДУШКА!$AY$289:$BO$289,0))</f>
        <v>Физика</v>
      </c>
      <c r="J163" s="29" t="e">
        <f>INDEX(РАСКЛАДУШКА!#REF!,G163,MATCH(H$130,РАСКЛАДУШКА!#REF!,0))</f>
        <v>#REF!</v>
      </c>
      <c r="K163" s="27" t="str">
        <f>INDEX(РАСКЛАДУШКА!$AY$412:$BO$446,G163,MATCH(H$130,РАСКЛАДУШКА!$AY$411:$BO$411,0))</f>
        <v>Семашко Г.М.</v>
      </c>
    </row>
    <row r="164" spans="1:13" x14ac:dyDescent="0.25">
      <c r="A164" s="134">
        <v>27</v>
      </c>
      <c r="B164" s="37">
        <v>6</v>
      </c>
      <c r="C164" s="27" t="str">
        <f>INDEX(РАСКЛАДУШКА!$AY$290:$BO$324,A164,MATCH(B$130,РАСКЛАДУШКА!$AY$289:$BO$289,0))</f>
        <v>Иностр.язык</v>
      </c>
      <c r="D164" s="29" t="e">
        <f>INDEX(РАСКЛАДУШКА!#REF!,A164,MATCH(B$130,РАСКЛАДУШКА!#REF!,0))</f>
        <v>#REF!</v>
      </c>
      <c r="E164" s="27" t="str">
        <f>INDEX(РАСКЛАДУШКА!$AY$412:$BO$446,A164,MATCH(B$130,РАСКЛАДУШКА!$AY$411:$BO$411,0))</f>
        <v>Ярошевич Е. В. / Псыщаница Н.Н.</v>
      </c>
      <c r="G164" s="134">
        <v>27</v>
      </c>
      <c r="H164" s="37">
        <v>6</v>
      </c>
      <c r="I164" s="27" t="str">
        <f>INDEX(РАСКЛАДУШКА!$AY$290:$BO$324,G164,MATCH(H$130,РАСКЛАДУШКА!$AY$289:$BO$289,0))</f>
        <v>Иностр.язык</v>
      </c>
      <c r="J164" s="29" t="e">
        <f>INDEX(РАСКЛАДУШКА!#REF!,G164,MATCH(H$130,РАСКЛАДУШКА!#REF!,0))</f>
        <v>#REF!</v>
      </c>
      <c r="K164" s="27" t="str">
        <f>INDEX(РАСКЛАДУШКА!$AY$412:$BO$446,G164,MATCH(H$130,РАСКЛАДУШКА!$AY$411:$BO$411,0))</f>
        <v>Борисевич Л. А. / Ярмантович К.В.</v>
      </c>
    </row>
    <row r="165" spans="1:13" x14ac:dyDescent="0.25">
      <c r="A165" s="134">
        <v>28</v>
      </c>
      <c r="B165" s="37">
        <v>7</v>
      </c>
      <c r="C165" s="27" t="str">
        <f>INDEX(РАСКЛАДУШКА!$AY$290:$BO$324,A165,MATCH(B$130,РАСКЛАДУШКА!$AY$289:$BO$289,0))</f>
        <v/>
      </c>
      <c r="D165" s="29" t="e">
        <f>INDEX(РАСКЛАДУШКА!#REF!,A165,MATCH(B$130,РАСКЛАДУШКА!#REF!,0))</f>
        <v>#REF!</v>
      </c>
      <c r="E165" s="27" t="str">
        <f>INDEX(РАСКЛАДУШКА!$AY$412:$BO$446,A165,MATCH(B$130,РАСКЛАДУШКА!$AY$411:$BO$411,0))</f>
        <v/>
      </c>
      <c r="G165" s="134">
        <v>28</v>
      </c>
      <c r="H165" s="37">
        <v>7</v>
      </c>
      <c r="I165" s="27" t="str">
        <f>INDEX(РАСКЛАДУШКА!$AY$290:$BO$324,G165,MATCH(H$130,РАСКЛАДУШКА!$AY$289:$BO$289,0))</f>
        <v/>
      </c>
      <c r="J165" s="29" t="e">
        <f>INDEX(РАСКЛАДУШКА!#REF!,G165,MATCH(H$130,РАСКЛАДУШКА!#REF!,0))</f>
        <v>#REF!</v>
      </c>
      <c r="K165" s="27" t="str">
        <f>INDEX(РАСКЛАДУШКА!$AY$412:$BO$446,G165,MATCH(H$130,РАСКЛАДУШКА!$AY$411:$BO$411,0))</f>
        <v/>
      </c>
    </row>
    <row r="166" spans="1:13" ht="21" x14ac:dyDescent="0.4">
      <c r="A166" s="120"/>
      <c r="B166" s="1" t="s">
        <v>8</v>
      </c>
      <c r="C166" s="1"/>
      <c r="D166" s="1"/>
      <c r="E166" s="1"/>
      <c r="F166" s="140"/>
      <c r="G166" s="120"/>
      <c r="H166" s="1" t="s">
        <v>8</v>
      </c>
      <c r="I166" s="1"/>
      <c r="J166" s="1"/>
      <c r="K166" s="1"/>
      <c r="L166" s="140"/>
      <c r="M166" s="120"/>
    </row>
    <row r="167" spans="1:13" x14ac:dyDescent="0.25">
      <c r="A167" s="134">
        <v>29</v>
      </c>
      <c r="B167" s="37">
        <v>1</v>
      </c>
      <c r="C167" s="27" t="str">
        <f>INDEX(РАСКЛАДУШКА!$AY$290:$BO$324,A167,MATCH(B$130,РАСКЛАДУШКА!$AY$289:$BO$289,0))</f>
        <v>Физика</v>
      </c>
      <c r="D167" s="29" t="e">
        <f>INDEX(РАСКЛАДУШКА!#REF!,A167,MATCH(B$130,РАСКЛАДУШКА!#REF!,0))</f>
        <v>#REF!</v>
      </c>
      <c r="E167" s="27" t="str">
        <f>INDEX(РАСКЛАДУШКА!$AY$412:$BO$446,A167,MATCH(B$130,РАСКЛАДУШКА!$AY$411:$BO$411,0))</f>
        <v>Семашко Г.М.</v>
      </c>
      <c r="G167" s="134">
        <v>29</v>
      </c>
      <c r="H167" s="37">
        <v>1</v>
      </c>
      <c r="I167" s="27" t="str">
        <f>INDEX(РАСКЛАДУШКА!$AY$290:$BO$324,G167,MATCH(H$130,РАСКЛАДУШКА!$AY$289:$BO$289,0))</f>
        <v>Физ.культ.и зд.</v>
      </c>
      <c r="J167" s="29" t="e">
        <f>INDEX(РАСКЛАДУШКА!#REF!,G167,MATCH(H$130,РАСКЛАДУШКА!#REF!,0))</f>
        <v>#REF!</v>
      </c>
      <c r="K167" s="27" t="str">
        <f>INDEX(РАСКЛАДУШКА!$AY$412:$BO$446,G167,MATCH(H$130,РАСКЛАДУШКА!$AY$411:$BO$411,0))</f>
        <v>Морозов А.Ю.</v>
      </c>
    </row>
    <row r="168" spans="1:13" x14ac:dyDescent="0.25">
      <c r="A168" s="134">
        <v>30</v>
      </c>
      <c r="B168" s="37">
        <v>2</v>
      </c>
      <c r="C168" s="27" t="str">
        <f>INDEX(РАСКЛАДУШКА!$AY$290:$BO$324,A168,MATCH(B$130,РАСКЛАДУШКА!$AY$289:$BO$289,0))</f>
        <v>Химия</v>
      </c>
      <c r="D168" s="29" t="e">
        <f>INDEX(РАСКЛАДУШКА!#REF!,A168,MATCH(B$130,РАСКЛАДУШКА!#REF!,0))</f>
        <v>#REF!</v>
      </c>
      <c r="E168" s="27" t="str">
        <f>INDEX(РАСКЛАДУШКА!$AY$412:$BO$446,A168,MATCH(B$130,РАСКЛАДУШКА!$AY$411:$BO$411,0))</f>
        <v>Мохарь Н.А.</v>
      </c>
      <c r="G168" s="134">
        <v>30</v>
      </c>
      <c r="H168" s="37">
        <v>2</v>
      </c>
      <c r="I168" s="27" t="str">
        <f>INDEX(РАСКЛАДУШКА!$AY$290:$BO$324,G168,MATCH(H$130,РАСКЛАДУШКА!$AY$289:$BO$289,0))</f>
        <v>Бел.язык</v>
      </c>
      <c r="J168" s="29" t="e">
        <f>INDEX(РАСКЛАДУШКА!#REF!,G168,MATCH(H$130,РАСКЛАДУШКА!#REF!,0))</f>
        <v>#REF!</v>
      </c>
      <c r="K168" s="27" t="str">
        <f>INDEX(РАСКЛАДУШКА!$AY$412:$BO$446,G168,MATCH(H$130,РАСКЛАДУШКА!$AY$411:$BO$411,0))</f>
        <v>Вайтусенок Л.А.</v>
      </c>
    </row>
    <row r="169" spans="1:13" x14ac:dyDescent="0.25">
      <c r="A169" s="134">
        <v>31</v>
      </c>
      <c r="B169" s="37">
        <v>3</v>
      </c>
      <c r="C169" s="27" t="str">
        <f>INDEX(РАСКЛАДУШКА!$AY$290:$BO$324,A169,MATCH(B$130,РАСКЛАДУШКА!$AY$289:$BO$289,0))</f>
        <v>Труд.обуч.</v>
      </c>
      <c r="D169" s="29" t="e">
        <f>INDEX(РАСКЛАДУШКА!#REF!,A169,MATCH(B$130,РАСКЛАДУШКА!#REF!,0))</f>
        <v>#REF!</v>
      </c>
      <c r="E169" s="27" t="str">
        <f>INDEX(РАСКЛАДУШКА!$AY$412:$BO$446,A169,MATCH(B$130,РАСКЛАДУШКА!$AY$411:$BO$411,0))</f>
        <v>Червоная Т.Р. / Хоменко Ю.В.</v>
      </c>
      <c r="G169" s="134">
        <v>31</v>
      </c>
      <c r="H169" s="37">
        <v>3</v>
      </c>
      <c r="I169" s="27" t="str">
        <f>INDEX(РАСКЛАДУШКА!$AY$290:$BO$324,G169,MATCH(H$130,РАСКЛАДУШКА!$AY$289:$BO$289,0))</f>
        <v>Бел.лит.</v>
      </c>
      <c r="J169" s="29" t="e">
        <f>INDEX(РАСКЛАДУШКА!#REF!,G169,MATCH(H$130,РАСКЛАДУШКА!#REF!,0))</f>
        <v>#REF!</v>
      </c>
      <c r="K169" s="27" t="str">
        <f>INDEX(РАСКЛАДУШКА!$AY$412:$BO$446,G169,MATCH(H$130,РАСКЛАДУШКА!$AY$411:$BO$411,0))</f>
        <v>Вайтусенок Л.А.</v>
      </c>
    </row>
    <row r="170" spans="1:13" x14ac:dyDescent="0.25">
      <c r="A170" s="134">
        <v>32</v>
      </c>
      <c r="B170" s="37">
        <v>4</v>
      </c>
      <c r="C170" s="27" t="str">
        <f>INDEX(РАСКЛАДУШКА!$AY$290:$BO$324,A170,MATCH(B$130,РАСКЛАДУШКА!$AY$289:$BO$289,0))</f>
        <v>Труд.обуч.</v>
      </c>
      <c r="D170" s="29" t="e">
        <f>INDEX(РАСКЛАДУШКА!#REF!,A170,MATCH(B$130,РАСКЛАДУШКА!#REF!,0))</f>
        <v>#REF!</v>
      </c>
      <c r="E170" s="27" t="str">
        <f>INDEX(РАСКЛАДУШКА!$AY$412:$BO$446,A170,MATCH(B$130,РАСКЛАДУШКА!$AY$411:$BO$411,0))</f>
        <v>Червоная Т.Р. / Хоменко Ю.В.</v>
      </c>
      <c r="G170" s="134">
        <v>32</v>
      </c>
      <c r="H170" s="37">
        <v>4</v>
      </c>
      <c r="I170" s="27" t="str">
        <f>INDEX(РАСКЛАДУШКА!$AY$290:$BO$324,G170,MATCH(H$130,РАСКЛАДУШКА!$AY$289:$BO$289,0))</f>
        <v>Русск.язык</v>
      </c>
      <c r="J170" s="29" t="e">
        <f>INDEX(РАСКЛАДУШКА!#REF!,G170,MATCH(H$130,РАСКЛАДУШКА!#REF!,0))</f>
        <v>#REF!</v>
      </c>
      <c r="K170" s="27" t="str">
        <f>INDEX(РАСКЛАДУШКА!$AY$412:$BO$446,G170,MATCH(H$130,РАСКЛАДУШКА!$AY$411:$BO$411,0))</f>
        <v>Сокол Н.В.</v>
      </c>
    </row>
    <row r="171" spans="1:13" x14ac:dyDescent="0.25">
      <c r="A171" s="134">
        <v>33</v>
      </c>
      <c r="B171" s="37">
        <v>5</v>
      </c>
      <c r="C171" s="27" t="str">
        <f>INDEX(РАСКЛАДУШКА!$AY$290:$BO$324,A171,MATCH(B$130,РАСКЛАДУШКА!$AY$289:$BO$289,0))</f>
        <v>Бел.язык</v>
      </c>
      <c r="D171" s="29" t="e">
        <f>INDEX(РАСКЛАДУШКА!#REF!,A171,MATCH(B$130,РАСКЛАДУШКА!#REF!,0))</f>
        <v>#REF!</v>
      </c>
      <c r="E171" s="27" t="str">
        <f>INDEX(РАСКЛАДУШКА!$AY$412:$BO$446,A171,MATCH(B$130,РАСКЛАДУШКА!$AY$411:$BO$411,0))</f>
        <v>Бородач Е.В.</v>
      </c>
      <c r="G171" s="134">
        <v>33</v>
      </c>
      <c r="H171" s="37">
        <v>5</v>
      </c>
      <c r="I171" s="27" t="str">
        <f>INDEX(РАСКЛАДУШКА!$AY$290:$BO$324,G171,MATCH(H$130,РАСКЛАДУШКА!$AY$289:$BO$289,0))</f>
        <v>Математика</v>
      </c>
      <c r="J171" s="29" t="e">
        <f>INDEX(РАСКЛАДУШКА!#REF!,G171,MATCH(H$130,РАСКЛАДУШКА!#REF!,0))</f>
        <v>#REF!</v>
      </c>
      <c r="K171" s="27" t="str">
        <f>INDEX(РАСКЛАДУШКА!$AY$412:$BO$446,G171,MATCH(H$130,РАСКЛАДУШКА!$AY$411:$BO$411,0))</f>
        <v>Новогродская С.Г.</v>
      </c>
    </row>
    <row r="172" spans="1:13" x14ac:dyDescent="0.25">
      <c r="A172" s="134">
        <v>34</v>
      </c>
      <c r="B172" s="37">
        <v>6</v>
      </c>
      <c r="C172" s="27" t="str">
        <f>INDEX(РАСКЛАДУШКА!$AY$290:$BO$324,A172,MATCH(B$130,РАСКЛАДУШКА!$AY$289:$BO$289,0))</f>
        <v>Математика</v>
      </c>
      <c r="D172" s="29" t="e">
        <f>INDEX(РАСКЛАДУШКА!#REF!,A172,MATCH(B$130,РАСКЛАДУШКА!#REF!,0))</f>
        <v>#REF!</v>
      </c>
      <c r="E172" s="27" t="str">
        <f>INDEX(РАСКЛАДУШКА!$AY$412:$BO$446,A172,MATCH(B$130,РАСКЛАДУШКА!$AY$411:$BO$411,0))</f>
        <v>Орда В.Т.</v>
      </c>
      <c r="G172" s="134">
        <v>34</v>
      </c>
      <c r="H172" s="37">
        <v>6</v>
      </c>
      <c r="I172" s="27" t="str">
        <f>INDEX(РАСКЛАДУШКА!$AY$290:$BO$324,G172,MATCH(H$130,РАСКЛАДУШКА!$AY$289:$BO$289,0))</f>
        <v>Физика</v>
      </c>
      <c r="J172" s="29" t="e">
        <f>INDEX(РАСКЛАДУШКА!#REF!,G172,MATCH(H$130,РАСКЛАДУШКА!#REF!,0))</f>
        <v>#REF!</v>
      </c>
      <c r="K172" s="27" t="str">
        <f>INDEX(РАСКЛАДУШКА!$AY$412:$BO$446,G172,MATCH(H$130,РАСКЛАДУШКА!$AY$411:$BO$411,0))</f>
        <v>Семашко Г.М.</v>
      </c>
    </row>
    <row r="173" spans="1:13" ht="23.4" x14ac:dyDescent="0.45">
      <c r="A173" s="141"/>
      <c r="B173" s="139" t="s">
        <v>77</v>
      </c>
      <c r="C173" s="138" t="s">
        <v>147</v>
      </c>
      <c r="D173" s="142"/>
      <c r="E173" s="138"/>
      <c r="F173" s="138"/>
      <c r="G173" s="141"/>
      <c r="H173" s="139" t="s">
        <v>78</v>
      </c>
      <c r="I173" s="138" t="s">
        <v>147</v>
      </c>
      <c r="J173" s="142"/>
      <c r="K173" s="138"/>
      <c r="L173" s="138"/>
    </row>
    <row r="174" spans="1:13" x14ac:dyDescent="0.25">
      <c r="A174" s="130"/>
      <c r="B174" s="130" t="str">
        <f>"Классный руководитель: "&amp;INDEX(РАСКЛАДУШКА!$AE$120:$AE$153,MATCH(B173,РАСКЛАДУШКА!$E$120:$E$153,0))</f>
        <v>Классный руководитель: 26</v>
      </c>
      <c r="C174" s="130"/>
      <c r="D174" s="143"/>
      <c r="E174" s="130"/>
      <c r="F174" s="130"/>
      <c r="G174" s="130"/>
      <c r="H174" s="130" t="str">
        <f>"Классный руководитель: "&amp;INDEX(РАСКЛАДУШКА!$AE$120:$AE$153,MATCH(H173,РАСКЛАДУШКА!$E$120:$E$153,0))</f>
        <v>Классный руководитель: 14</v>
      </c>
      <c r="I174" s="130"/>
      <c r="J174" s="143"/>
      <c r="K174" s="130"/>
      <c r="L174" s="130"/>
    </row>
    <row r="175" spans="1:13" x14ac:dyDescent="0.25">
      <c r="A175" s="130"/>
      <c r="B175" s="129" t="e">
        <f>"Закрепленный кабинет: №"&amp;INDEX(РАСКЛАДУШКА!#REF!,MATCH(B173,РАСКЛАДУШКА!$DC$66:$DC$76,0))</f>
        <v>#REF!</v>
      </c>
      <c r="C175" s="130"/>
      <c r="D175" s="143"/>
      <c r="E175" s="130"/>
      <c r="F175" s="130"/>
      <c r="G175" s="130"/>
      <c r="H175" s="129" t="e">
        <f>"Закрепленный кабинет: №"&amp;INDEX(РАСКЛАДУШКА!#REF!,MATCH(H173,РАСКЛАДУШКА!$DC$66:$DC$76,0))</f>
        <v>#REF!</v>
      </c>
      <c r="I175" s="130"/>
      <c r="J175" s="143"/>
      <c r="K175" s="130"/>
      <c r="L175" s="130"/>
    </row>
    <row r="176" spans="1:13" x14ac:dyDescent="0.25">
      <c r="B176" s="132" t="s">
        <v>1</v>
      </c>
      <c r="C176" s="132" t="s">
        <v>72</v>
      </c>
      <c r="D176" s="132" t="s">
        <v>256</v>
      </c>
      <c r="E176" s="132" t="s">
        <v>134</v>
      </c>
      <c r="H176" s="132" t="s">
        <v>1</v>
      </c>
      <c r="I176" s="132" t="s">
        <v>72</v>
      </c>
      <c r="J176" s="132" t="s">
        <v>256</v>
      </c>
      <c r="K176" s="132" t="s">
        <v>134</v>
      </c>
    </row>
    <row r="177" spans="1:12" ht="21" x14ac:dyDescent="0.4">
      <c r="A177" s="120"/>
      <c r="B177" s="1" t="s">
        <v>4</v>
      </c>
      <c r="C177" s="1"/>
      <c r="D177" s="1"/>
      <c r="E177" s="1"/>
      <c r="F177" s="140"/>
      <c r="G177" s="120"/>
      <c r="H177" s="1" t="s">
        <v>4</v>
      </c>
      <c r="I177" s="1"/>
      <c r="J177" s="1"/>
      <c r="K177" s="1"/>
      <c r="L177" s="140"/>
    </row>
    <row r="178" spans="1:12" x14ac:dyDescent="0.25">
      <c r="A178" s="134">
        <v>1</v>
      </c>
      <c r="B178" s="37">
        <v>1</v>
      </c>
      <c r="C178" s="27" t="str">
        <f>INDEX(РАСКЛАДУШКА!$AY$290:$BO$324,A178,MATCH(B$173,РАСКЛАДУШКА!$AY$289:$BO$289,0))</f>
        <v>Иностр.язык</v>
      </c>
      <c r="D178" s="29" t="e">
        <f>INDEX(РАСКЛАДУШКА!#REF!,A178,MATCH(B$173,РАСКЛАДУШКА!#REF!,0))</f>
        <v>#REF!</v>
      </c>
      <c r="E178" s="27" t="str">
        <f>INDEX(РАСКЛАДУШКА!$AY$412:$BO$446,A178,MATCH(B$173,РАСКЛАДУШКА!$AY$411:$BO$411,0))</f>
        <v>Власевич С.П. / Ярошевич Е. В.</v>
      </c>
      <c r="G178" s="134">
        <v>1</v>
      </c>
      <c r="H178" s="37">
        <v>1</v>
      </c>
      <c r="I178" s="27" t="str">
        <f>INDEX(РАСКЛАДУШКА!$AY$290:$BO$324,G178,MATCH(H$173,РАСКЛАДУШКА!$AY$289:$BO$289,0))</f>
        <v>Физ.культ.и зд.</v>
      </c>
      <c r="J178" s="29" t="e">
        <f>INDEX(РАСКЛАДУШКА!#REF!,G178,MATCH(H$173,РАСКЛАДУШКА!#REF!,0))</f>
        <v>#REF!</v>
      </c>
      <c r="K178" s="27" t="str">
        <f>INDEX(РАСКЛАДУШКА!$AY$412:$BO$446,G178,MATCH(H$173,РАСКЛАДУШКА!$AY$411:$BO$411,0))</f>
        <v>Морозов А.Ю.</v>
      </c>
    </row>
    <row r="179" spans="1:12" x14ac:dyDescent="0.25">
      <c r="A179" s="134">
        <v>2</v>
      </c>
      <c r="B179" s="37">
        <v>2</v>
      </c>
      <c r="C179" s="27" t="str">
        <f>INDEX(РАСКЛАДУШКА!$AY$290:$BO$324,A179,MATCH(B$173,РАСКЛАДУШКА!$AY$289:$BO$289,0))</f>
        <v>Искусство</v>
      </c>
      <c r="D179" s="29" t="e">
        <f>INDEX(РАСКЛАДУШКА!#REF!,A179,MATCH(B$173,РАСКЛАДУШКА!#REF!,0))</f>
        <v>#REF!</v>
      </c>
      <c r="E179" s="27" t="str">
        <f>INDEX(РАСКЛАДУШКА!$AY$412:$BO$446,A179,MATCH(B$173,РАСКЛАДУШКА!$AY$411:$BO$411,0))</f>
        <v>Бинкевич И.В.</v>
      </c>
      <c r="G179" s="134">
        <v>2</v>
      </c>
      <c r="H179" s="37">
        <v>2</v>
      </c>
      <c r="I179" s="27" t="str">
        <f>INDEX(РАСКЛАДУШКА!$AY$290:$BO$324,G179,MATCH(H$173,РАСКЛАДУШКА!$AY$289:$BO$289,0))</f>
        <v>Русск.язык</v>
      </c>
      <c r="J179" s="29" t="e">
        <f>INDEX(РАСКЛАДУШКА!#REF!,G179,MATCH(H$173,РАСКЛАДУШКА!#REF!,0))</f>
        <v>#REF!</v>
      </c>
      <c r="K179" s="27" t="str">
        <f>INDEX(РАСКЛАДУШКА!$AY$412:$BO$446,G179,MATCH(H$173,РАСКЛАДУШКА!$AY$411:$BO$411,0))</f>
        <v>Москаль Т.К.</v>
      </c>
    </row>
    <row r="180" spans="1:12" x14ac:dyDescent="0.25">
      <c r="A180" s="134">
        <v>3</v>
      </c>
      <c r="B180" s="37">
        <v>3</v>
      </c>
      <c r="C180" s="27" t="str">
        <f>INDEX(РАСКЛАДУШКА!$AY$290:$BO$324,A180,MATCH(B$173,РАСКЛАДУШКА!$AY$289:$BO$289,0))</f>
        <v>Труд.обуч.</v>
      </c>
      <c r="D180" s="29" t="e">
        <f>INDEX(РАСКЛАДУШКА!#REF!,A180,MATCH(B$173,РАСКЛАДУШКА!#REF!,0))</f>
        <v>#REF!</v>
      </c>
      <c r="E180" s="27" t="str">
        <f>INDEX(РАСКЛАДУШКА!$AY$412:$BO$446,A180,MATCH(B$173,РАСКЛАДУШКА!$AY$411:$BO$411,0))</f>
        <v>Червоная Т.Р. / Хоменко Ю.В.</v>
      </c>
      <c r="G180" s="134">
        <v>3</v>
      </c>
      <c r="H180" s="37">
        <v>3</v>
      </c>
      <c r="I180" s="27" t="str">
        <f>INDEX(РАСКЛАДУШКА!$AY$290:$BO$324,G180,MATCH(H$173,РАСКЛАДУШКА!$AY$289:$BO$289,0))</f>
        <v>Русск.лит.</v>
      </c>
      <c r="J180" s="29" t="e">
        <f>INDEX(РАСКЛАДУШКА!#REF!,G180,MATCH(H$173,РАСКЛАДУШКА!#REF!,0))</f>
        <v>#REF!</v>
      </c>
      <c r="K180" s="27" t="str">
        <f>INDEX(РАСКЛАДУШКА!$AY$412:$BO$446,G180,MATCH(H$173,РАСКЛАДУШКА!$AY$411:$BO$411,0))</f>
        <v>Москаль Т.К.</v>
      </c>
    </row>
    <row r="181" spans="1:12" x14ac:dyDescent="0.25">
      <c r="A181" s="134">
        <v>4</v>
      </c>
      <c r="B181" s="37">
        <v>4</v>
      </c>
      <c r="C181" s="27" t="str">
        <f>INDEX(РАСКЛАДУШКА!$AY$290:$BO$324,A181,MATCH(B$173,РАСКЛАДУШКА!$AY$289:$BO$289,0))</f>
        <v>Математика</v>
      </c>
      <c r="D181" s="29" t="e">
        <f>INDEX(РАСКЛАДУШКА!#REF!,A181,MATCH(B$173,РАСКЛАДУШКА!#REF!,0))</f>
        <v>#REF!</v>
      </c>
      <c r="E181" s="27" t="str">
        <f>INDEX(РАСКЛАДУШКА!$AY$412:$BO$446,A181,MATCH(B$173,РАСКЛАДУШКА!$AY$411:$BO$411,0))</f>
        <v>Орда В.Т.</v>
      </c>
      <c r="G181" s="134">
        <v>4</v>
      </c>
      <c r="H181" s="37">
        <v>4</v>
      </c>
      <c r="I181" s="27" t="str">
        <f>INDEX(РАСКЛАДУШКА!$AY$290:$BO$324,G181,MATCH(H$173,РАСКЛАДУШКА!$AY$289:$BO$289,0))</f>
        <v>Искусство</v>
      </c>
      <c r="J181" s="29" t="e">
        <f>INDEX(РАСКЛАДУШКА!#REF!,G181,MATCH(H$173,РАСКЛАДУШКА!#REF!,0))</f>
        <v>#REF!</v>
      </c>
      <c r="K181" s="27" t="str">
        <f>INDEX(РАСКЛАДУШКА!$AY$412:$BO$446,G181,MATCH(H$173,РАСКЛАДУШКА!$AY$411:$BO$411,0))</f>
        <v>Бинкевич И.В.</v>
      </c>
    </row>
    <row r="182" spans="1:12" x14ac:dyDescent="0.25">
      <c r="A182" s="134">
        <v>5</v>
      </c>
      <c r="B182" s="37">
        <v>5</v>
      </c>
      <c r="C182" s="27" t="str">
        <f>INDEX(РАСКЛАДУШКА!$AY$290:$BO$324,A182,MATCH(B$173,РАСКЛАДУШКА!$AY$289:$BO$289,0))</f>
        <v>Русск.лит.</v>
      </c>
      <c r="D182" s="29" t="e">
        <f>INDEX(РАСКЛАДУШКА!#REF!,A182,MATCH(B$173,РАСКЛАДУШКА!#REF!,0))</f>
        <v>#REF!</v>
      </c>
      <c r="E182" s="27" t="str">
        <f>INDEX(РАСКЛАДУШКА!$AY$412:$BO$446,A182,MATCH(B$173,РАСКЛАДУШКА!$AY$411:$BO$411,0))</f>
        <v>Лозовская А.С.</v>
      </c>
      <c r="G182" s="134">
        <v>5</v>
      </c>
      <c r="H182" s="37">
        <v>5</v>
      </c>
      <c r="I182" s="27" t="str">
        <f>INDEX(РАСКЛАДУШКА!$AY$290:$BO$324,G182,MATCH(H$173,РАСКЛАДУШКА!$AY$289:$BO$289,0))</f>
        <v>Математика</v>
      </c>
      <c r="J182" s="29" t="e">
        <f>INDEX(РАСКЛАДУШКА!#REF!,G182,MATCH(H$173,РАСКЛАДУШКА!#REF!,0))</f>
        <v>#REF!</v>
      </c>
      <c r="K182" s="27" t="str">
        <f>INDEX(РАСКЛАДУШКА!$AY$412:$BO$446,G182,MATCH(H$173,РАСКЛАДУШКА!$AY$411:$BO$411,0))</f>
        <v>Березка Г.А.</v>
      </c>
    </row>
    <row r="183" spans="1:12" x14ac:dyDescent="0.25">
      <c r="A183" s="134">
        <v>6</v>
      </c>
      <c r="B183" s="37">
        <v>6</v>
      </c>
      <c r="C183" s="27" t="str">
        <f>INDEX(РАСКЛАДУШКА!$AY$290:$BO$324,A183,MATCH(B$173,РАСКЛАДУШКА!$AY$289:$BO$289,0))</f>
        <v>Русск.язык</v>
      </c>
      <c r="D183" s="29" t="e">
        <f>INDEX(РАСКЛАДУШКА!#REF!,A183,MATCH(B$173,РАСКЛАДУШКА!#REF!,0))</f>
        <v>#REF!</v>
      </c>
      <c r="E183" s="27" t="str">
        <f>INDEX(РАСКЛАДУШКА!$AY$412:$BO$446,A183,MATCH(B$173,РАСКЛАДУШКА!$AY$411:$BO$411,0))</f>
        <v>Лозовская А.С.</v>
      </c>
      <c r="G183" s="134">
        <v>6</v>
      </c>
      <c r="H183" s="37">
        <v>6</v>
      </c>
      <c r="I183" s="27" t="str">
        <f>INDEX(РАСКЛАДУШКА!$AY$290:$BO$324,G183,MATCH(H$173,РАСКЛАДУШКА!$AY$289:$BO$289,0))</f>
        <v>Иностр.язык</v>
      </c>
      <c r="J183" s="29" t="e">
        <f>INDEX(РАСКЛАДУШКА!#REF!,G183,MATCH(H$173,РАСКЛАДУШКА!#REF!,0))</f>
        <v>#REF!</v>
      </c>
      <c r="K183" s="27" t="str">
        <f>INDEX(РАСКЛАДУШКА!$AY$412:$BO$446,G183,MATCH(H$173,РАСКЛАДУШКА!$AY$411:$BO$411,0))</f>
        <v>Борисевич Л. А. / Ярошевич Е. В. / Дембя М.Э.</v>
      </c>
    </row>
    <row r="184" spans="1:12" x14ac:dyDescent="0.25">
      <c r="A184" s="134">
        <v>7</v>
      </c>
      <c r="B184" s="37">
        <v>7</v>
      </c>
      <c r="C184" s="27" t="str">
        <f>INDEX(РАСКЛАДУШКА!$AY$290:$BO$324,A184,MATCH(B$173,РАСКЛАДУШКА!$AY$289:$BO$289,0))</f>
        <v>Час зд.и спорта</v>
      </c>
      <c r="D184" s="29" t="e">
        <f>INDEX(РАСКЛАДУШКА!#REF!,A184,MATCH(B$173,РАСКЛАДУШКА!#REF!,0))</f>
        <v>#REF!</v>
      </c>
      <c r="E184" s="27" t="str">
        <f>INDEX(РАСКЛАДУШКА!$AY$412:$BO$446,A184,MATCH(B$173,РАСКЛАДУШКА!$AY$411:$BO$411,0))</f>
        <v>Каспер В.И.</v>
      </c>
      <c r="G184" s="134">
        <v>7</v>
      </c>
      <c r="H184" s="37">
        <v>7</v>
      </c>
      <c r="I184" s="27" t="str">
        <f>INDEX(РАСКЛАДУШКА!$AY$290:$BO$324,G184,MATCH(H$173,РАСКЛАДУШКА!$AY$289:$BO$289,0))</f>
        <v/>
      </c>
      <c r="J184" s="29" t="e">
        <f>INDEX(РАСКЛАДУШКА!#REF!,G184,MATCH(H$173,РАСКЛАДУШКА!#REF!,0))</f>
        <v>#REF!</v>
      </c>
      <c r="K184" s="27" t="str">
        <f>INDEX(РАСКЛАДУШКА!$AY$412:$BO$446,G184,MATCH(H$173,РАСКЛАДУШКА!$AY$411:$BO$411,0))</f>
        <v/>
      </c>
    </row>
    <row r="185" spans="1:12" ht="21" x14ac:dyDescent="0.4">
      <c r="A185" s="120"/>
      <c r="B185" s="1" t="s">
        <v>5</v>
      </c>
      <c r="C185" s="1"/>
      <c r="D185" s="1"/>
      <c r="E185" s="1"/>
      <c r="F185" s="140"/>
      <c r="G185" s="120"/>
      <c r="H185" s="1" t="s">
        <v>5</v>
      </c>
      <c r="I185" s="1"/>
      <c r="J185" s="1"/>
      <c r="K185" s="1"/>
      <c r="L185" s="140"/>
    </row>
    <row r="186" spans="1:12" x14ac:dyDescent="0.25">
      <c r="A186" s="134">
        <v>8</v>
      </c>
      <c r="B186" s="37">
        <v>1</v>
      </c>
      <c r="C186" s="27" t="str">
        <f>INDEX(РАСКЛАДУШКА!$AY$290:$BO$324,A186,MATCH(B$173,РАСКЛАДУШКА!$AY$289:$BO$289,0))</f>
        <v>Физика</v>
      </c>
      <c r="D186" s="29" t="e">
        <f>INDEX(РАСКЛАДУШКА!#REF!,A186,MATCH(B$173,РАСКЛАДУШКА!#REF!,0))</f>
        <v>#REF!</v>
      </c>
      <c r="E186" s="27" t="str">
        <f>INDEX(РАСКЛАДУШКА!$AY$412:$BO$446,A186,MATCH(B$173,РАСКЛАДУШКА!$AY$411:$BO$411,0))</f>
        <v>Семашко Г.М.</v>
      </c>
      <c r="G186" s="134">
        <v>8</v>
      </c>
      <c r="H186" s="37">
        <v>1</v>
      </c>
      <c r="I186" s="27" t="str">
        <f>INDEX(РАСКЛАДУШКА!$AY$290:$BO$324,G186,MATCH(H$173,РАСКЛАДУШКА!$AY$289:$BO$289,0))</f>
        <v>География</v>
      </c>
      <c r="J186" s="29" t="e">
        <f>INDEX(РАСКЛАДУШКА!#REF!,G186,MATCH(H$173,РАСКЛАДУШКА!#REF!,0))</f>
        <v>#REF!</v>
      </c>
      <c r="K186" s="27" t="str">
        <f>INDEX(РАСКЛАДУШКА!$AY$412:$BO$446,G186,MATCH(H$173,РАСКЛАДУШКА!$AY$411:$BO$411,0))</f>
        <v>Дубак О.Н.</v>
      </c>
    </row>
    <row r="187" spans="1:12" x14ac:dyDescent="0.25">
      <c r="A187" s="134">
        <v>9</v>
      </c>
      <c r="B187" s="37">
        <v>2</v>
      </c>
      <c r="C187" s="27" t="str">
        <f>INDEX(РАСКЛАДУШКА!$AY$290:$BO$324,A187,MATCH(B$173,РАСКЛАДУШКА!$AY$289:$BO$289,0))</f>
        <v>Математика</v>
      </c>
      <c r="D187" s="29" t="e">
        <f>INDEX(РАСКЛАДУШКА!#REF!,A187,MATCH(B$173,РАСКЛАДУШКА!#REF!,0))</f>
        <v>#REF!</v>
      </c>
      <c r="E187" s="27" t="str">
        <f>INDEX(РАСКЛАДУШКА!$AY$412:$BO$446,A187,MATCH(B$173,РАСКЛАДУШКА!$AY$411:$BO$411,0))</f>
        <v>Орда В.Т.</v>
      </c>
      <c r="G187" s="134">
        <v>9</v>
      </c>
      <c r="H187" s="37">
        <v>2</v>
      </c>
      <c r="I187" s="27" t="str">
        <f>INDEX(РАСКЛАДУШКА!$AY$290:$BO$324,G187,MATCH(H$173,РАСКЛАДУШКА!$AY$289:$BO$289,0))</f>
        <v>Физика</v>
      </c>
      <c r="J187" s="29" t="e">
        <f>INDEX(РАСКЛАДУШКА!#REF!,G187,MATCH(H$173,РАСКЛАДУШКА!#REF!,0))</f>
        <v>#REF!</v>
      </c>
      <c r="K187" s="27" t="str">
        <f>INDEX(РАСКЛАДУШКА!$AY$412:$BO$446,G187,MATCH(H$173,РАСКЛАДУШКА!$AY$411:$BO$411,0))</f>
        <v>Семашко Г.М.</v>
      </c>
    </row>
    <row r="188" spans="1:12" x14ac:dyDescent="0.25">
      <c r="A188" s="134">
        <v>10</v>
      </c>
      <c r="B188" s="37">
        <v>3</v>
      </c>
      <c r="C188" s="27" t="str">
        <f>INDEX(РАСКЛАДУШКА!$AY$290:$BO$324,A188,MATCH(B$173,РАСКЛАДУШКА!$AY$289:$BO$289,0))</f>
        <v>География</v>
      </c>
      <c r="D188" s="29" t="e">
        <f>INDEX(РАСКЛАДУШКА!#REF!,A188,MATCH(B$173,РАСКЛАДУШКА!#REF!,0))</f>
        <v>#REF!</v>
      </c>
      <c r="E188" s="27" t="str">
        <f>INDEX(РАСКЛАДУШКА!$AY$412:$BO$446,A188,MATCH(B$173,РАСКЛАДУШКА!$AY$411:$BO$411,0))</f>
        <v>Дубак О.Н.</v>
      </c>
      <c r="G188" s="134">
        <v>10</v>
      </c>
      <c r="H188" s="37">
        <v>3</v>
      </c>
      <c r="I188" s="27" t="str">
        <f>INDEX(РАСКЛАДУШКА!$AY$290:$BO$324,G188,MATCH(H$173,РАСКЛАДУШКА!$AY$289:$BO$289,0))</f>
        <v>История</v>
      </c>
      <c r="J188" s="29" t="e">
        <f>INDEX(РАСКЛАДУШКА!#REF!,G188,MATCH(H$173,РАСКЛАДУШКА!#REF!,0))</f>
        <v>#REF!</v>
      </c>
      <c r="K188" s="27" t="str">
        <f>INDEX(РАСКЛАДУШКА!$AY$412:$BO$446,G188,MATCH(H$173,РАСКЛАДУШКА!$AY$411:$BO$411,0))</f>
        <v>Бинкевич И.В.</v>
      </c>
    </row>
    <row r="189" spans="1:12" x14ac:dyDescent="0.25">
      <c r="A189" s="134">
        <v>11</v>
      </c>
      <c r="B189" s="37">
        <v>4</v>
      </c>
      <c r="C189" s="27" t="str">
        <f>INDEX(РАСКЛАДУШКА!$AY$290:$BO$324,A189,MATCH(B$173,РАСКЛАДУШКА!$AY$289:$BO$289,0))</f>
        <v>Физ.культ.и зд.</v>
      </c>
      <c r="D189" s="29" t="e">
        <f>INDEX(РАСКЛАДУШКА!#REF!,A189,MATCH(B$173,РАСКЛАДУШКА!#REF!,0))</f>
        <v>#REF!</v>
      </c>
      <c r="E189" s="27" t="str">
        <f>INDEX(РАСКЛАДУШКА!$AY$412:$BO$446,A189,MATCH(B$173,РАСКЛАДУШКА!$AY$411:$BO$411,0))</f>
        <v>Каспер В.И.</v>
      </c>
      <c r="G189" s="134">
        <v>11</v>
      </c>
      <c r="H189" s="37">
        <v>4</v>
      </c>
      <c r="I189" s="27" t="str">
        <f>INDEX(РАСКЛАДУШКА!$AY$290:$BO$324,G189,MATCH(H$173,РАСКЛАДУШКА!$AY$289:$BO$289,0))</f>
        <v>Иностр.язык</v>
      </c>
      <c r="J189" s="29" t="e">
        <f>INDEX(РАСКЛАДУШКА!#REF!,G189,MATCH(H$173,РАСКЛАДУШКА!#REF!,0))</f>
        <v>#REF!</v>
      </c>
      <c r="K189" s="27" t="str">
        <f>INDEX(РАСКЛАДУШКА!$AY$412:$BO$446,G189,MATCH(H$173,РАСКЛАДУШКА!$AY$411:$BO$411,0))</f>
        <v>Борисевич Л. А. / Ярошевич Е. В. / Дембя М.Э.</v>
      </c>
    </row>
    <row r="190" spans="1:12" x14ac:dyDescent="0.25">
      <c r="A190" s="134">
        <v>12</v>
      </c>
      <c r="B190" s="37">
        <v>5</v>
      </c>
      <c r="C190" s="27" t="str">
        <f>INDEX(РАСКЛАДУШКА!$AY$290:$BO$324,A190,MATCH(B$173,РАСКЛАДУШКА!$AY$289:$BO$289,0))</f>
        <v>Русск.язык</v>
      </c>
      <c r="D190" s="29" t="e">
        <f>INDEX(РАСКЛАДУШКА!#REF!,A190,MATCH(B$173,РАСКЛАДУШКА!#REF!,0))</f>
        <v>#REF!</v>
      </c>
      <c r="E190" s="27" t="str">
        <f>INDEX(РАСКЛАДУШКА!$AY$412:$BO$446,A190,MATCH(B$173,РАСКЛАДУШКА!$AY$411:$BO$411,0))</f>
        <v>Лозовская А.С.</v>
      </c>
      <c r="G190" s="134">
        <v>12</v>
      </c>
      <c r="H190" s="37">
        <v>5</v>
      </c>
      <c r="I190" s="27" t="str">
        <f>INDEX(РАСКЛАДУШКА!$AY$290:$BO$324,G190,MATCH(H$173,РАСКЛАДУШКА!$AY$289:$BO$289,0))</f>
        <v>Математика</v>
      </c>
      <c r="J190" s="29" t="e">
        <f>INDEX(РАСКЛАДУШКА!#REF!,G190,MATCH(H$173,РАСКЛАДУШКА!#REF!,0))</f>
        <v>#REF!</v>
      </c>
      <c r="K190" s="27" t="str">
        <f>INDEX(РАСКЛАДУШКА!$AY$412:$BO$446,G190,MATCH(H$173,РАСКЛАДУШКА!$AY$411:$BO$411,0))</f>
        <v>Березка Г.А.</v>
      </c>
    </row>
    <row r="191" spans="1:12" x14ac:dyDescent="0.25">
      <c r="A191" s="134">
        <v>13</v>
      </c>
      <c r="B191" s="37">
        <v>6</v>
      </c>
      <c r="C191" s="27" t="str">
        <f>INDEX(РАСКЛАДУШКА!$AY$290:$BO$324,A191,MATCH(B$173,РАСКЛАДУШКА!$AY$289:$BO$289,0))</f>
        <v>Иностр.язык</v>
      </c>
      <c r="D191" s="29" t="e">
        <f>INDEX(РАСКЛАДУШКА!#REF!,A191,MATCH(B$173,РАСКЛАДУШКА!#REF!,0))</f>
        <v>#REF!</v>
      </c>
      <c r="E191" s="27" t="str">
        <f>INDEX(РАСКЛАДУШКА!$AY$412:$BO$446,A191,MATCH(B$173,РАСКЛАДУШКА!$AY$411:$BO$411,0))</f>
        <v>Власевич С.П. / Ярошевич Е. В.</v>
      </c>
      <c r="G191" s="134">
        <v>13</v>
      </c>
      <c r="H191" s="37">
        <v>6</v>
      </c>
      <c r="I191" s="27" t="str">
        <f>INDEX(РАСКЛАДУШКА!$AY$290:$BO$324,G191,MATCH(H$173,РАСКЛАДУШКА!$AY$289:$BO$289,0))</f>
        <v>Химия</v>
      </c>
      <c r="J191" s="29" t="e">
        <f>INDEX(РАСКЛАДУШКА!#REF!,G191,MATCH(H$173,РАСКЛАДУШКА!#REF!,0))</f>
        <v>#REF!</v>
      </c>
      <c r="K191" s="27" t="str">
        <f>INDEX(РАСКЛАДУШКА!$AY$412:$BO$446,G191,MATCH(H$173,РАСКЛАДУШКА!$AY$411:$BO$411,0))</f>
        <v>Труханович С.С.</v>
      </c>
    </row>
    <row r="192" spans="1:12" x14ac:dyDescent="0.25">
      <c r="A192" s="134">
        <v>14</v>
      </c>
      <c r="B192" s="37">
        <v>7</v>
      </c>
      <c r="C192" s="27" t="str">
        <f>INDEX(РАСКЛАДУШКА!$AY$290:$BO$324,A192,MATCH(B$173,РАСКЛАДУШКА!$AY$289:$BO$289,0))</f>
        <v/>
      </c>
      <c r="D192" s="29" t="e">
        <f>INDEX(РАСКЛАДУШКА!#REF!,A192,MATCH(B$173,РАСКЛАДУШКА!#REF!,0))</f>
        <v>#REF!</v>
      </c>
      <c r="E192" s="27" t="str">
        <f>INDEX(РАСКЛАДУШКА!$AY$412:$BO$446,A192,MATCH(B$173,РАСКЛАДУШКА!$AY$411:$BO$411,0))</f>
        <v/>
      </c>
      <c r="G192" s="134">
        <v>14</v>
      </c>
      <c r="H192" s="37">
        <v>7</v>
      </c>
      <c r="I192" s="27" t="str">
        <f>INDEX(РАСКЛАДУШКА!$AY$290:$BO$324,G192,MATCH(H$173,РАСКЛАДУШКА!$AY$289:$BO$289,0))</f>
        <v/>
      </c>
      <c r="J192" s="29" t="e">
        <f>INDEX(РАСКЛАДУШКА!#REF!,G192,MATCH(H$173,РАСКЛАДУШКА!#REF!,0))</f>
        <v>#REF!</v>
      </c>
      <c r="K192" s="27" t="str">
        <f>INDEX(РАСКЛАДУШКА!$AY$412:$BO$446,G192,MATCH(H$173,РАСКЛАДУШКА!$AY$411:$BO$411,0))</f>
        <v/>
      </c>
    </row>
    <row r="193" spans="1:12" ht="21" x14ac:dyDescent="0.4">
      <c r="A193" s="120"/>
      <c r="B193" s="1" t="s">
        <v>6</v>
      </c>
      <c r="C193" s="1"/>
      <c r="D193" s="1"/>
      <c r="E193" s="1"/>
      <c r="F193" s="140"/>
      <c r="G193" s="120"/>
      <c r="H193" s="1" t="s">
        <v>6</v>
      </c>
      <c r="I193" s="1"/>
      <c r="J193" s="1"/>
      <c r="K193" s="1"/>
      <c r="L193" s="140"/>
    </row>
    <row r="194" spans="1:12" x14ac:dyDescent="0.25">
      <c r="A194" s="134">
        <v>15</v>
      </c>
      <c r="B194" s="37">
        <v>1</v>
      </c>
      <c r="C194" s="27" t="str">
        <f>INDEX(РАСКЛАДУШКА!$AY$290:$BO$324,A194,MATCH(B$173,РАСКЛАДУШКА!$AY$289:$BO$289,0))</f>
        <v>Бел.язык</v>
      </c>
      <c r="D194" s="29" t="e">
        <f>INDEX(РАСКЛАДУШКА!#REF!,A194,MATCH(B$173,РАСКЛАДУШКА!#REF!,0))</f>
        <v>#REF!</v>
      </c>
      <c r="E194" s="27" t="str">
        <f>INDEX(РАСКЛАДУШКА!$AY$412:$BO$446,A194,MATCH(B$173,РАСКЛАДУШКА!$AY$411:$BO$411,0))</f>
        <v>Змитревич А.Ю.</v>
      </c>
      <c r="G194" s="134">
        <v>15</v>
      </c>
      <c r="H194" s="37">
        <v>1</v>
      </c>
      <c r="I194" s="27" t="str">
        <f>INDEX(РАСКЛАДУШКА!$AY$290:$BO$324,G194,MATCH(H$173,РАСКЛАДУШКА!$AY$289:$BO$289,0))</f>
        <v>Биология</v>
      </c>
      <c r="J194" s="29" t="e">
        <f>INDEX(РАСКЛАДУШКА!#REF!,G194,MATCH(H$173,РАСКЛАДУШКА!#REF!,0))</f>
        <v>#REF!</v>
      </c>
      <c r="K194" s="27" t="str">
        <f>INDEX(РАСКЛАДУШКА!$AY$412:$BO$446,G194,MATCH(H$173,РАСКЛАДУШКА!$AY$411:$BO$411,0))</f>
        <v>Труханович С.С.</v>
      </c>
    </row>
    <row r="195" spans="1:12" x14ac:dyDescent="0.25">
      <c r="A195" s="134">
        <v>16</v>
      </c>
      <c r="B195" s="37">
        <v>2</v>
      </c>
      <c r="C195" s="27" t="str">
        <f>INDEX(РАСКЛАДУШКА!$AY$290:$BO$324,A195,MATCH(B$173,РАСКЛАДУШКА!$AY$289:$BO$289,0))</f>
        <v>Бел.лит.</v>
      </c>
      <c r="D195" s="29" t="e">
        <f>INDEX(РАСКЛАДУШКА!#REF!,A195,MATCH(B$173,РАСКЛАДУШКА!#REF!,0))</f>
        <v>#REF!</v>
      </c>
      <c r="E195" s="27" t="str">
        <f>INDEX(РАСКЛАДУШКА!$AY$412:$BO$446,A195,MATCH(B$173,РАСКЛАДУШКА!$AY$411:$BO$411,0))</f>
        <v>Змитревич А.Ю.</v>
      </c>
      <c r="G195" s="134">
        <v>16</v>
      </c>
      <c r="H195" s="37">
        <v>2</v>
      </c>
      <c r="I195" s="27" t="str">
        <f>INDEX(РАСКЛАДУШКА!$AY$290:$BO$324,G195,MATCH(H$173,РАСКЛАДУШКА!$AY$289:$BO$289,0))</f>
        <v>Химия</v>
      </c>
      <c r="J195" s="29" t="e">
        <f>INDEX(РАСКЛАДУШКА!#REF!,G195,MATCH(H$173,РАСКЛАДУШКА!#REF!,0))</f>
        <v>#REF!</v>
      </c>
      <c r="K195" s="27" t="str">
        <f>INDEX(РАСКЛАДУШКА!$AY$412:$BO$446,G195,MATCH(H$173,РАСКЛАДУШКА!$AY$411:$BO$411,0))</f>
        <v>Труханович С.С.</v>
      </c>
    </row>
    <row r="196" spans="1:12" x14ac:dyDescent="0.25">
      <c r="A196" s="134">
        <v>17</v>
      </c>
      <c r="B196" s="37">
        <v>3</v>
      </c>
      <c r="C196" s="27" t="str">
        <f>INDEX(РАСКЛАДУШКА!$AY$290:$BO$324,A196,MATCH(B$173,РАСКЛАДУШКА!$AY$289:$BO$289,0))</f>
        <v>Математика</v>
      </c>
      <c r="D196" s="29" t="e">
        <f>INDEX(РАСКЛАДУШКА!#REF!,A196,MATCH(B$173,РАСКЛАДУШКА!#REF!,0))</f>
        <v>#REF!</v>
      </c>
      <c r="E196" s="27" t="str">
        <f>INDEX(РАСКЛАДУШКА!$AY$412:$BO$446,A196,MATCH(B$173,РАСКЛАДУШКА!$AY$411:$BO$411,0))</f>
        <v>Орда В.Т.</v>
      </c>
      <c r="G196" s="134">
        <v>17</v>
      </c>
      <c r="H196" s="37">
        <v>3</v>
      </c>
      <c r="I196" s="27" t="str">
        <f>INDEX(РАСКЛАДУШКА!$AY$290:$BO$324,G196,MATCH(H$173,РАСКЛАДУШКА!$AY$289:$BO$289,0))</f>
        <v>Русск.язык</v>
      </c>
      <c r="J196" s="29" t="e">
        <f>INDEX(РАСКЛАДУШКА!#REF!,G196,MATCH(H$173,РАСКЛАДУШКА!#REF!,0))</f>
        <v>#REF!</v>
      </c>
      <c r="K196" s="27" t="str">
        <f>INDEX(РАСКЛАДУШКА!$AY$412:$BO$446,G196,MATCH(H$173,РАСКЛАДУШКА!$AY$411:$BO$411,0))</f>
        <v>Москаль Т.К.</v>
      </c>
    </row>
    <row r="197" spans="1:12" x14ac:dyDescent="0.25">
      <c r="A197" s="134">
        <v>18</v>
      </c>
      <c r="B197" s="37">
        <v>4</v>
      </c>
      <c r="C197" s="27" t="str">
        <f>INDEX(РАСКЛАДУШКА!$AY$290:$BO$324,A197,MATCH(B$173,РАСКЛАДУШКА!$AY$289:$BO$289,0))</f>
        <v>Физика</v>
      </c>
      <c r="D197" s="29" t="e">
        <f>INDEX(РАСКЛАДУШКА!#REF!,A197,MATCH(B$173,РАСКЛАДУШКА!#REF!,0))</f>
        <v>#REF!</v>
      </c>
      <c r="E197" s="27" t="str">
        <f>INDEX(РАСКЛАДУШКА!$AY$412:$BO$446,A197,MATCH(B$173,РАСКЛАДУШКА!$AY$411:$BO$411,0))</f>
        <v>Семашко Г.М.</v>
      </c>
      <c r="G197" s="134">
        <v>18</v>
      </c>
      <c r="H197" s="37">
        <v>4</v>
      </c>
      <c r="I197" s="27" t="str">
        <f>INDEX(РАСКЛАДУШКА!$AY$290:$BO$324,G197,MATCH(H$173,РАСКЛАДУШКА!$AY$289:$BO$289,0))</f>
        <v>Математика</v>
      </c>
      <c r="J197" s="29" t="e">
        <f>INDEX(РАСКЛАДУШКА!#REF!,G197,MATCH(H$173,РАСКЛАДУШКА!#REF!,0))</f>
        <v>#REF!</v>
      </c>
      <c r="K197" s="27" t="str">
        <f>INDEX(РАСКЛАДУШКА!$AY$412:$BO$446,G197,MATCH(H$173,РАСКЛАДУШКА!$AY$411:$BO$411,0))</f>
        <v>Березка Г.А.</v>
      </c>
    </row>
    <row r="198" spans="1:12" x14ac:dyDescent="0.25">
      <c r="A198" s="134">
        <v>19</v>
      </c>
      <c r="B198" s="37">
        <v>5</v>
      </c>
      <c r="C198" s="27" t="str">
        <f>INDEX(РАСКЛАДУШКА!$AY$290:$BO$324,A198,MATCH(B$173,РАСКЛАДУШКА!$AY$289:$BO$289,0))</f>
        <v>Химия</v>
      </c>
      <c r="D198" s="29" t="e">
        <f>INDEX(РАСКЛАДУШКА!#REF!,A198,MATCH(B$173,РАСКЛАДУШКА!#REF!,0))</f>
        <v>#REF!</v>
      </c>
      <c r="E198" s="27" t="str">
        <f>INDEX(РАСКЛАДУШКА!$AY$412:$BO$446,A198,MATCH(B$173,РАСКЛАДУШКА!$AY$411:$BO$411,0))</f>
        <v>Мохарь Н.А.</v>
      </c>
      <c r="G198" s="134">
        <v>19</v>
      </c>
      <c r="H198" s="37">
        <v>5</v>
      </c>
      <c r="I198" s="27" t="str">
        <f>INDEX(РАСКЛАДУШКА!$AY$290:$BO$324,G198,MATCH(H$173,РАСКЛАДУШКА!$AY$289:$BO$289,0))</f>
        <v>История</v>
      </c>
      <c r="J198" s="29" t="e">
        <f>INDEX(РАСКЛАДУШКА!#REF!,G198,MATCH(H$173,РАСКЛАДУШКА!#REF!,0))</f>
        <v>#REF!</v>
      </c>
      <c r="K198" s="27" t="str">
        <f>INDEX(РАСКЛАДУШКА!$AY$412:$BO$446,G198,MATCH(H$173,РАСКЛАДУШКА!$AY$411:$BO$411,0))</f>
        <v>Бинкевич И.В.</v>
      </c>
    </row>
    <row r="199" spans="1:12" x14ac:dyDescent="0.25">
      <c r="A199" s="134">
        <v>20</v>
      </c>
      <c r="B199" s="37">
        <v>6</v>
      </c>
      <c r="C199" s="27" t="str">
        <f>INDEX(РАСКЛАДУШКА!$AY$290:$BO$324,A199,MATCH(B$173,РАСКЛАДУШКА!$AY$289:$BO$289,0))</f>
        <v>История</v>
      </c>
      <c r="D199" s="29" t="e">
        <f>INDEX(РАСКЛАДУШКА!#REF!,A199,MATCH(B$173,РАСКЛАДУШКА!#REF!,0))</f>
        <v>#REF!</v>
      </c>
      <c r="E199" s="27" t="str">
        <f>INDEX(РАСКЛАДУШКА!$AY$412:$BO$446,A199,MATCH(B$173,РАСКЛАДУШКА!$AY$411:$BO$411,0))</f>
        <v>Бинкевич И.В.</v>
      </c>
      <c r="G199" s="134">
        <v>20</v>
      </c>
      <c r="H199" s="37">
        <v>6</v>
      </c>
      <c r="I199" s="27" t="str">
        <f>INDEX(РАСКЛАДУШКА!$AY$290:$BO$324,G199,MATCH(H$173,РАСКЛАДУШКА!$AY$289:$BO$289,0))</f>
        <v>Физика</v>
      </c>
      <c r="J199" s="29" t="e">
        <f>INDEX(РАСКЛАДУШКА!#REF!,G199,MATCH(H$173,РАСКЛАДУШКА!#REF!,0))</f>
        <v>#REF!</v>
      </c>
      <c r="K199" s="27" t="str">
        <f>INDEX(РАСКЛАДУШКА!$AY$412:$BO$446,G199,MATCH(H$173,РАСКЛАДУШКА!$AY$411:$BO$411,0))</f>
        <v>Семашко Г.М.</v>
      </c>
    </row>
    <row r="200" spans="1:12" x14ac:dyDescent="0.25">
      <c r="A200" s="134">
        <v>21</v>
      </c>
      <c r="B200" s="37">
        <v>7</v>
      </c>
      <c r="C200" s="27" t="str">
        <f>INDEX(РАСКЛАДУШКА!$AY$290:$BO$324,A200,MATCH(B$173,РАСКЛАДУШКА!$AY$289:$BO$289,0))</f>
        <v/>
      </c>
      <c r="D200" s="29" t="e">
        <f>INDEX(РАСКЛАДУШКА!#REF!,A200,MATCH(B$173,РАСКЛАДУШКА!#REF!,0))</f>
        <v>#REF!</v>
      </c>
      <c r="E200" s="27" t="str">
        <f>INDEX(РАСКЛАДУШКА!$AY$412:$BO$446,A200,MATCH(B$173,РАСКЛАДУШКА!$AY$411:$BO$411,0))</f>
        <v/>
      </c>
      <c r="G200" s="134">
        <v>21</v>
      </c>
      <c r="H200" s="37">
        <v>7</v>
      </c>
      <c r="I200" s="27" t="str">
        <f>INDEX(РАСКЛАДУШКА!$AY$290:$BO$324,G200,MATCH(H$173,РАСКЛАДУШКА!$AY$289:$BO$289,0))</f>
        <v/>
      </c>
      <c r="J200" s="29" t="e">
        <f>INDEX(РАСКЛАДУШКА!#REF!,G200,MATCH(H$173,РАСКЛАДУШКА!#REF!,0))</f>
        <v>#REF!</v>
      </c>
      <c r="K200" s="27" t="str">
        <f>INDEX(РАСКЛАДУШКА!$AY$412:$BO$446,G200,MATCH(H$173,РАСКЛАДУШКА!$AY$411:$BO$411,0))</f>
        <v/>
      </c>
    </row>
    <row r="201" spans="1:12" ht="21" x14ac:dyDescent="0.4">
      <c r="A201" s="120"/>
      <c r="B201" s="1" t="s">
        <v>7</v>
      </c>
      <c r="C201" s="1"/>
      <c r="D201" s="1"/>
      <c r="E201" s="1"/>
      <c r="F201" s="140"/>
      <c r="G201" s="120"/>
      <c r="H201" s="1" t="s">
        <v>7</v>
      </c>
      <c r="I201" s="1"/>
      <c r="J201" s="1"/>
      <c r="K201" s="1"/>
      <c r="L201" s="140"/>
    </row>
    <row r="202" spans="1:12" x14ac:dyDescent="0.25">
      <c r="A202" s="134">
        <v>22</v>
      </c>
      <c r="B202" s="37">
        <v>1</v>
      </c>
      <c r="C202" s="27" t="str">
        <f>INDEX(РАСКЛАДУШКА!$AY$290:$BO$324,A202,MATCH(B$173,РАСКЛАДУШКА!$AY$289:$BO$289,0))</f>
        <v>История</v>
      </c>
      <c r="D202" s="29" t="e">
        <f>INDEX(РАСКЛАДУШКА!#REF!,A202,MATCH(B$173,РАСКЛАДУШКА!#REF!,0))</f>
        <v>#REF!</v>
      </c>
      <c r="E202" s="27" t="str">
        <f>INDEX(РАСКЛАДУШКА!$AY$412:$BO$446,A202,MATCH(B$173,РАСКЛАДУШКА!$AY$411:$BO$411,0))</f>
        <v>Бинкевич И.В.</v>
      </c>
      <c r="G202" s="134">
        <v>22</v>
      </c>
      <c r="H202" s="37">
        <v>1</v>
      </c>
      <c r="I202" s="27" t="str">
        <f>INDEX(РАСКЛАДУШКА!$AY$290:$BO$324,G202,MATCH(H$173,РАСКЛАДУШКА!$AY$289:$BO$289,0))</f>
        <v>Математика</v>
      </c>
      <c r="J202" s="29" t="e">
        <f>INDEX(РАСКЛАДУШКА!#REF!,G202,MATCH(H$173,РАСКЛАДУШКА!#REF!,0))</f>
        <v>#REF!</v>
      </c>
      <c r="K202" s="27" t="str">
        <f>INDEX(РАСКЛАДУШКА!$AY$412:$BO$446,G202,MATCH(H$173,РАСКЛАДУШКА!$AY$411:$BO$411,0))</f>
        <v>Березка Г.А.</v>
      </c>
    </row>
    <row r="203" spans="1:12" x14ac:dyDescent="0.25">
      <c r="A203" s="134">
        <v>23</v>
      </c>
      <c r="B203" s="37">
        <v>2</v>
      </c>
      <c r="C203" s="27" t="str">
        <f>INDEX(РАСКЛАДУШКА!$AY$290:$BO$324,A203,MATCH(B$173,РАСКЛАДУШКА!$AY$289:$BO$289,0))</f>
        <v>Математика</v>
      </c>
      <c r="D203" s="29" t="e">
        <f>INDEX(РАСКЛАДУШКА!#REF!,A203,MATCH(B$173,РАСКЛАДУШКА!#REF!,0))</f>
        <v>#REF!</v>
      </c>
      <c r="E203" s="27" t="str">
        <f>INDEX(РАСКЛАДУШКА!$AY$412:$BO$446,A203,MATCH(B$173,РАСКЛАДУШКА!$AY$411:$BO$411,0))</f>
        <v>Орда В.Т.</v>
      </c>
      <c r="G203" s="134">
        <v>23</v>
      </c>
      <c r="H203" s="37">
        <v>2</v>
      </c>
      <c r="I203" s="27" t="str">
        <f>INDEX(РАСКЛАДУШКА!$AY$290:$BO$324,G203,MATCH(H$173,РАСКЛАДУШКА!$AY$289:$BO$289,0))</f>
        <v>Русск.лит.</v>
      </c>
      <c r="J203" s="29" t="e">
        <f>INDEX(РАСКЛАДУШКА!#REF!,G203,MATCH(H$173,РАСКЛАДУШКА!#REF!,0))</f>
        <v>#REF!</v>
      </c>
      <c r="K203" s="27" t="str">
        <f>INDEX(РАСКЛАДУШКА!$AY$412:$BO$446,G203,MATCH(H$173,РАСКЛАДУШКА!$AY$411:$BO$411,0))</f>
        <v>Москаль Т.К.</v>
      </c>
    </row>
    <row r="204" spans="1:12" x14ac:dyDescent="0.25">
      <c r="A204" s="134">
        <v>24</v>
      </c>
      <c r="B204" s="37">
        <v>3</v>
      </c>
      <c r="C204" s="27" t="str">
        <f>INDEX(РАСКЛАДУШКА!$AY$290:$BO$324,A204,MATCH(B$173,РАСКЛАДУШКА!$AY$289:$BO$289,0))</f>
        <v>Биология</v>
      </c>
      <c r="D204" s="29" t="e">
        <f>INDEX(РАСКЛАДУШКА!#REF!,A204,MATCH(B$173,РАСКЛАДУШКА!#REF!,0))</f>
        <v>#REF!</v>
      </c>
      <c r="E204" s="27" t="str">
        <f>INDEX(РАСКЛАДУШКА!$AY$412:$BO$446,A204,MATCH(B$173,РАСКЛАДУШКА!$AY$411:$BO$411,0))</f>
        <v>Милейко Е.С.</v>
      </c>
      <c r="G204" s="134">
        <v>24</v>
      </c>
      <c r="H204" s="37">
        <v>3</v>
      </c>
      <c r="I204" s="27" t="str">
        <f>INDEX(РАСКЛАДУШКА!$AY$290:$BO$324,G204,MATCH(H$173,РАСКЛАДУШКА!$AY$289:$BO$289,0))</f>
        <v>Труд.обуч.</v>
      </c>
      <c r="J204" s="29" t="e">
        <f>INDEX(РАСКЛАДУШКА!#REF!,G204,MATCH(H$173,РАСКЛАДУШКА!#REF!,0))</f>
        <v>#REF!</v>
      </c>
      <c r="K204" s="27" t="str">
        <f>INDEX(РАСКЛАДУШКА!$AY$412:$BO$446,G204,MATCH(H$173,РАСКЛАДУШКА!$AY$411:$BO$411,0))</f>
        <v>Червоная Т.Р. / Хоменко Ю.В.</v>
      </c>
    </row>
    <row r="205" spans="1:12" x14ac:dyDescent="0.25">
      <c r="A205" s="134">
        <v>25</v>
      </c>
      <c r="B205" s="37">
        <v>4</v>
      </c>
      <c r="C205" s="27" t="str">
        <f>INDEX(РАСКЛАДУШКА!$AY$290:$BO$324,A205,MATCH(B$173,РАСКЛАДУШКА!$AY$289:$BO$289,0))</f>
        <v>Бел.язык</v>
      </c>
      <c r="D205" s="29" t="e">
        <f>INDEX(РАСКЛАДУШКА!#REF!,A205,MATCH(B$173,РАСКЛАДУШКА!#REF!,0))</f>
        <v>#REF!</v>
      </c>
      <c r="E205" s="27" t="str">
        <f>INDEX(РАСКЛАДУШКА!$AY$412:$BO$446,A205,MATCH(B$173,РАСКЛАДУШКА!$AY$411:$BO$411,0))</f>
        <v>Змитревич А.Ю.</v>
      </c>
      <c r="G205" s="134">
        <v>25</v>
      </c>
      <c r="H205" s="37">
        <v>4</v>
      </c>
      <c r="I205" s="27" t="str">
        <f>INDEX(РАСКЛАДУШКА!$AY$290:$BO$324,G205,MATCH(H$173,РАСКЛАДУШКА!$AY$289:$BO$289,0))</f>
        <v>Биология</v>
      </c>
      <c r="J205" s="29" t="e">
        <f>INDEX(РАСКЛАДУШКА!#REF!,G205,MATCH(H$173,РАСКЛАДУШКА!#REF!,0))</f>
        <v>#REF!</v>
      </c>
      <c r="K205" s="27" t="str">
        <f>INDEX(РАСКЛАДУШКА!$AY$412:$BO$446,G205,MATCH(H$173,РАСКЛАДУШКА!$AY$411:$BO$411,0))</f>
        <v>Труханович С.С.</v>
      </c>
    </row>
    <row r="206" spans="1:12" x14ac:dyDescent="0.25">
      <c r="A206" s="134">
        <v>26</v>
      </c>
      <c r="B206" s="37">
        <v>5</v>
      </c>
      <c r="C206" s="27" t="str">
        <f>INDEX(РАСКЛАДУШКА!$AY$290:$BO$324,A206,MATCH(B$173,РАСКЛАДУШКА!$AY$289:$BO$289,0))</f>
        <v>Физ.культ.и зд.</v>
      </c>
      <c r="D206" s="29" t="e">
        <f>INDEX(РАСКЛАДУШКА!#REF!,A206,MATCH(B$173,РАСКЛАДУШКА!#REF!,0))</f>
        <v>#REF!</v>
      </c>
      <c r="E206" s="27" t="str">
        <f>INDEX(РАСКЛАДУШКА!$AY$412:$BO$446,A206,MATCH(B$173,РАСКЛАДУШКА!$AY$411:$BO$411,0))</f>
        <v>Каспер В.И.</v>
      </c>
      <c r="G206" s="134">
        <v>26</v>
      </c>
      <c r="H206" s="37">
        <v>5</v>
      </c>
      <c r="I206" s="27" t="str">
        <f>INDEX(РАСКЛАДУШКА!$AY$290:$BO$324,G206,MATCH(H$173,РАСКЛАДУШКА!$AY$289:$BO$289,0))</f>
        <v>Бел.язык</v>
      </c>
      <c r="J206" s="29" t="e">
        <f>INDEX(РАСКЛАДУШКА!#REF!,G206,MATCH(H$173,РАСКЛАДУШКА!#REF!,0))</f>
        <v>#REF!</v>
      </c>
      <c r="K206" s="27" t="str">
        <f>INDEX(РАСКЛАДУШКА!$AY$412:$BO$446,G206,MATCH(H$173,РАСКЛАДУШКА!$AY$411:$BO$411,0))</f>
        <v>Змитревич А.Ю.</v>
      </c>
    </row>
    <row r="207" spans="1:12" x14ac:dyDescent="0.25">
      <c r="A207" s="134">
        <v>27</v>
      </c>
      <c r="B207" s="37">
        <v>6</v>
      </c>
      <c r="C207" s="27" t="str">
        <f>INDEX(РАСКЛАДУШКА!$AY$290:$BO$324,A207,MATCH(B$173,РАСКЛАДУШКА!$AY$289:$BO$289,0))</f>
        <v>Химия</v>
      </c>
      <c r="D207" s="29" t="e">
        <f>INDEX(РАСКЛАДУШКА!#REF!,A207,MATCH(B$173,РАСКЛАДУШКА!#REF!,0))</f>
        <v>#REF!</v>
      </c>
      <c r="E207" s="27" t="str">
        <f>INDEX(РАСКЛАДУШКА!$AY$412:$BO$446,A207,MATCH(B$173,РАСКЛАДУШКА!$AY$411:$BO$411,0))</f>
        <v>Мохарь Н.А.</v>
      </c>
      <c r="G207" s="134">
        <v>27</v>
      </c>
      <c r="H207" s="37">
        <v>6</v>
      </c>
      <c r="I207" s="27" t="str">
        <f>INDEX(РАСКЛАДУШКА!$AY$290:$BO$324,G207,MATCH(H$173,РАСКЛАДУШКА!$AY$289:$BO$289,0))</f>
        <v>Бел.лит.</v>
      </c>
      <c r="J207" s="29" t="e">
        <f>INDEX(РАСКЛАДУШКА!#REF!,G207,MATCH(H$173,РАСКЛАДУШКА!#REF!,0))</f>
        <v>#REF!</v>
      </c>
      <c r="K207" s="27" t="str">
        <f>INDEX(РАСКЛАДУШКА!$AY$412:$BO$446,G207,MATCH(H$173,РАСКЛАДУШКА!$AY$411:$BO$411,0))</f>
        <v>Змитревич А.Ю.</v>
      </c>
    </row>
    <row r="208" spans="1:12" x14ac:dyDescent="0.25">
      <c r="A208" s="134">
        <v>28</v>
      </c>
      <c r="B208" s="37">
        <v>7</v>
      </c>
      <c r="C208" s="27" t="str">
        <f>INDEX(РАСКЛАДУШКА!$AY$290:$BO$324,A208,MATCH(B$173,РАСКЛАДУШКА!$AY$289:$BO$289,0))</f>
        <v/>
      </c>
      <c r="D208" s="29" t="e">
        <f>INDEX(РАСКЛАДУШКА!#REF!,A208,MATCH(B$173,РАСКЛАДУШКА!#REF!,0))</f>
        <v>#REF!</v>
      </c>
      <c r="E208" s="27" t="str">
        <f>INDEX(РАСКЛАДУШКА!$AY$412:$BO$446,A208,MATCH(B$173,РАСКЛАДУШКА!$AY$411:$BO$411,0))</f>
        <v/>
      </c>
      <c r="G208" s="134">
        <v>28</v>
      </c>
      <c r="H208" s="37">
        <v>7</v>
      </c>
      <c r="I208" s="27" t="str">
        <f>INDEX(РАСКЛАДУШКА!$AY$290:$BO$324,G208,MATCH(H$173,РАСКЛАДУШКА!$AY$289:$BO$289,0))</f>
        <v>Час зд.и спорта</v>
      </c>
      <c r="J208" s="29" t="e">
        <f>INDEX(РАСКЛАДУШКА!#REF!,G208,MATCH(H$173,РАСКЛАДУШКА!#REF!,0))</f>
        <v>#REF!</v>
      </c>
      <c r="K208" s="27" t="str">
        <f>INDEX(РАСКЛАДУШКА!$AY$412:$BO$446,G208,MATCH(H$173,РАСКЛАДУШКА!$AY$411:$BO$411,0))</f>
        <v>Морозов А.Ю.</v>
      </c>
    </row>
    <row r="209" spans="1:12" ht="21" x14ac:dyDescent="0.4">
      <c r="A209" s="120"/>
      <c r="B209" s="1" t="s">
        <v>8</v>
      </c>
      <c r="C209" s="1"/>
      <c r="D209" s="1"/>
      <c r="E209" s="1"/>
      <c r="F209" s="140"/>
      <c r="G209" s="120"/>
      <c r="H209" s="1" t="s">
        <v>8</v>
      </c>
      <c r="I209" s="1"/>
      <c r="J209" s="1"/>
      <c r="K209" s="1"/>
      <c r="L209" s="140"/>
    </row>
    <row r="210" spans="1:12" x14ac:dyDescent="0.25">
      <c r="A210" s="134">
        <v>29</v>
      </c>
      <c r="B210" s="37">
        <v>1</v>
      </c>
      <c r="C210" s="27" t="str">
        <f>INDEX(РАСКЛАДУШКА!$AY$290:$BO$324,A210,MATCH(B$173,РАСКЛАДУШКА!$AY$289:$BO$289,0))</f>
        <v>Математика</v>
      </c>
      <c r="D210" s="29" t="e">
        <f>INDEX(РАСКЛАДУШКА!#REF!,A210,MATCH(B$173,РАСКЛАДУШКА!#REF!,0))</f>
        <v>#REF!</v>
      </c>
      <c r="E210" s="27" t="str">
        <f>INDEX(РАСКЛАДУШКА!$AY$412:$BO$446,A210,MATCH(B$173,РАСКЛАДУШКА!$AY$411:$BO$411,0))</f>
        <v>Орда В.Т.</v>
      </c>
      <c r="G210" s="134">
        <v>29</v>
      </c>
      <c r="H210" s="37">
        <v>1</v>
      </c>
      <c r="I210" s="27" t="str">
        <f>INDEX(РАСКЛАДУШКА!$AY$290:$BO$324,G210,MATCH(H$173,РАСКЛАДУШКА!$AY$289:$BO$289,0))</f>
        <v>Ин.яз./Инф.</v>
      </c>
      <c r="J210" s="29" t="e">
        <f>INDEX(РАСКЛАДУШКА!#REF!,G210,MATCH(H$173,РАСКЛАДУШКА!#REF!,0))</f>
        <v>#REF!</v>
      </c>
      <c r="K210" s="27" t="str">
        <f>INDEX(РАСКЛАДУШКА!$AY$412:$BO$446,G210,MATCH(H$173,РАСКЛАДУШКА!$AY$411:$BO$411,0))</f>
        <v>Ярошевич Е. В. / Малахова Е.С.</v>
      </c>
    </row>
    <row r="211" spans="1:12" x14ac:dyDescent="0.25">
      <c r="A211" s="134">
        <v>30</v>
      </c>
      <c r="B211" s="37">
        <v>2</v>
      </c>
      <c r="C211" s="27" t="str">
        <f>INDEX(РАСКЛАДУШКА!$AY$290:$BO$324,A211,MATCH(B$173,РАСКЛАДУШКА!$AY$289:$BO$289,0))</f>
        <v>Биология</v>
      </c>
      <c r="D211" s="29" t="e">
        <f>INDEX(РАСКЛАДУШКА!#REF!,A211,MATCH(B$173,РАСКЛАДУШКА!#REF!,0))</f>
        <v>#REF!</v>
      </c>
      <c r="E211" s="27" t="str">
        <f>INDEX(РАСКЛАДУШКА!$AY$412:$BO$446,A211,MATCH(B$173,РАСКЛАДУШКА!$AY$411:$BO$411,0))</f>
        <v>Милейко Е.С.</v>
      </c>
      <c r="G211" s="134">
        <v>30</v>
      </c>
      <c r="H211" s="37">
        <v>2</v>
      </c>
      <c r="I211" s="27" t="str">
        <f>INDEX(РАСКЛАДУШКА!$AY$290:$BO$324,G211,MATCH(H$173,РАСКЛАДУШКА!$AY$289:$BO$289,0))</f>
        <v>Инф./Ин.яз.</v>
      </c>
      <c r="J211" s="29" t="e">
        <f>INDEX(РАСКЛАДУШКА!#REF!,G211,MATCH(H$173,РАСКЛАДУШКА!#REF!,0))</f>
        <v>#REF!</v>
      </c>
      <c r="K211" s="27" t="str">
        <f>INDEX(РАСКЛАДУШКА!$AY$412:$BO$446,G211,MATCH(H$173,РАСКЛАДУШКА!$AY$411:$BO$411,0))</f>
        <v>Малахова Е.С. / Борисевич Л. А. / Дембя М.Э.</v>
      </c>
    </row>
    <row r="212" spans="1:12" x14ac:dyDescent="0.25">
      <c r="A212" s="134">
        <v>31</v>
      </c>
      <c r="B212" s="37">
        <v>3</v>
      </c>
      <c r="C212" s="27" t="str">
        <f>INDEX(РАСКЛАДУШКА!$AY$290:$BO$324,A212,MATCH(B$173,РАСКЛАДУШКА!$AY$289:$BO$289,0))</f>
        <v>Ин.яз./Инф.</v>
      </c>
      <c r="D212" s="29" t="e">
        <f>INDEX(РАСКЛАДУШКА!#REF!,A212,MATCH(B$173,РАСКЛАДУШКА!#REF!,0))</f>
        <v>#REF!</v>
      </c>
      <c r="E212" s="27" t="str">
        <f>INDEX(РАСКЛАДУШКА!$AY$412:$BO$446,A212,MATCH(B$173,РАСКЛАДУШКА!$AY$411:$BO$411,0))</f>
        <v>Власевич С.П. / Малахова Е.С.</v>
      </c>
      <c r="G212" s="134">
        <v>31</v>
      </c>
      <c r="H212" s="37">
        <v>3</v>
      </c>
      <c r="I212" s="27" t="str">
        <f>INDEX(РАСКЛАДУШКА!$AY$290:$BO$324,G212,MATCH(H$173,РАСКЛАДУШКА!$AY$289:$BO$289,0))</f>
        <v>География</v>
      </c>
      <c r="J212" s="29" t="e">
        <f>INDEX(РАСКЛАДУШКА!#REF!,G212,MATCH(H$173,РАСКЛАДУШКА!#REF!,0))</f>
        <v>#REF!</v>
      </c>
      <c r="K212" s="27" t="str">
        <f>INDEX(РАСКЛАДУШКА!$AY$412:$BO$446,G212,MATCH(H$173,РАСКЛАДУШКА!$AY$411:$BO$411,0))</f>
        <v>Дубак О.Н.</v>
      </c>
    </row>
    <row r="213" spans="1:12" x14ac:dyDescent="0.25">
      <c r="A213" s="134">
        <v>32</v>
      </c>
      <c r="B213" s="37">
        <v>4</v>
      </c>
      <c r="C213" s="27" t="str">
        <f>INDEX(РАСКЛАДУШКА!$AY$290:$BO$324,A213,MATCH(B$173,РАСКЛАДУШКА!$AY$289:$BO$289,0))</f>
        <v>Инф./Ин.яз.</v>
      </c>
      <c r="D213" s="29" t="e">
        <f>INDEX(РАСКЛАДУШКА!#REF!,A213,MATCH(B$173,РАСКЛАДУШКА!#REF!,0))</f>
        <v>#REF!</v>
      </c>
      <c r="E213" s="27" t="str">
        <f>INDEX(РАСКЛАДУШКА!$AY$412:$BO$446,A213,MATCH(B$173,РАСКЛАДУШКА!$AY$411:$BO$411,0))</f>
        <v>Малахова Е.С. / Ярошевич Е. В.</v>
      </c>
      <c r="G213" s="134">
        <v>32</v>
      </c>
      <c r="H213" s="37">
        <v>4</v>
      </c>
      <c r="I213" s="27" t="str">
        <f>INDEX(РАСКЛАДУШКА!$AY$290:$BO$324,G213,MATCH(H$173,РАСКЛАДУШКА!$AY$289:$BO$289,0))</f>
        <v>Бел.язык</v>
      </c>
      <c r="J213" s="29" t="e">
        <f>INDEX(РАСКЛАДУШКА!#REF!,G213,MATCH(H$173,РАСКЛАДУШКА!#REF!,0))</f>
        <v>#REF!</v>
      </c>
      <c r="K213" s="27" t="str">
        <f>INDEX(РАСКЛАДУШКА!$AY$412:$BO$446,G213,MATCH(H$173,РАСКЛАДУШКА!$AY$411:$BO$411,0))</f>
        <v>Змитревич А.Ю.</v>
      </c>
    </row>
    <row r="214" spans="1:12" x14ac:dyDescent="0.25">
      <c r="A214" s="134">
        <v>33</v>
      </c>
      <c r="B214" s="37">
        <v>5</v>
      </c>
      <c r="C214" s="27" t="str">
        <f>INDEX(РАСКЛАДУШКА!$AY$290:$BO$324,A214,MATCH(B$173,РАСКЛАДУШКА!$AY$289:$BO$289,0))</f>
        <v>Русск.лит.</v>
      </c>
      <c r="D214" s="29" t="e">
        <f>INDEX(РАСКЛАДУШКА!#REF!,A214,MATCH(B$173,РАСКЛАДУШКА!#REF!,0))</f>
        <v>#REF!</v>
      </c>
      <c r="E214" s="27" t="str">
        <f>INDEX(РАСКЛАДУШКА!$AY$412:$BO$446,A214,MATCH(B$173,РАСКЛАДУШКА!$AY$411:$BO$411,0))</f>
        <v>Лозовская А.С.</v>
      </c>
      <c r="G214" s="134">
        <v>33</v>
      </c>
      <c r="H214" s="37">
        <v>5</v>
      </c>
      <c r="I214" s="27" t="str">
        <f>INDEX(РАСКЛАДУШКА!$AY$290:$BO$324,G214,MATCH(H$173,РАСКЛАДУШКА!$AY$289:$BO$289,0))</f>
        <v>Физ.культ.и зд.</v>
      </c>
      <c r="J214" s="29" t="e">
        <f>INDEX(РАСКЛАДУШКА!#REF!,G214,MATCH(H$173,РАСКЛАДУШКА!#REF!,0))</f>
        <v>#REF!</v>
      </c>
      <c r="K214" s="27" t="str">
        <f>INDEX(РАСКЛАДУШКА!$AY$412:$BO$446,G214,MATCH(H$173,РАСКЛАДУШКА!$AY$411:$BO$411,0))</f>
        <v>Морозов А.Ю.</v>
      </c>
    </row>
    <row r="215" spans="1:12" x14ac:dyDescent="0.25">
      <c r="A215" s="134">
        <v>34</v>
      </c>
      <c r="B215" s="37">
        <v>6</v>
      </c>
      <c r="C215" s="27" t="str">
        <f>INDEX(РАСКЛАДУШКА!$AY$290:$BO$324,A215,MATCH(B$173,РАСКЛАДУШКА!$AY$289:$BO$289,0))</f>
        <v>География</v>
      </c>
      <c r="D215" s="29" t="e">
        <f>INDEX(РАСКЛАДУШКА!#REF!,A215,MATCH(B$173,РАСКЛАДУШКА!#REF!,0))</f>
        <v>#REF!</v>
      </c>
      <c r="E215" s="27" t="str">
        <f>INDEX(РАСКЛАДУШКА!$AY$412:$BO$446,A215,MATCH(B$173,РАСКЛАДУШКА!$AY$411:$BO$411,0))</f>
        <v>Дубак О.Н.</v>
      </c>
      <c r="G215" s="134">
        <v>34</v>
      </c>
      <c r="H215" s="37">
        <v>6</v>
      </c>
      <c r="I215" s="27" t="str">
        <f>INDEX(РАСКЛАДУШКА!$AY$290:$BO$324,G215,MATCH(H$173,РАСКЛАДУШКА!$AY$289:$BO$289,0))</f>
        <v>Математика</v>
      </c>
      <c r="J215" s="29" t="e">
        <f>INDEX(РАСКЛАДУШКА!#REF!,G215,MATCH(H$173,РАСКЛАДУШКА!#REF!,0))</f>
        <v>#REF!</v>
      </c>
      <c r="K215" s="27" t="str">
        <f>INDEX(РАСКЛАДУШКА!$AY$412:$BO$446,G215,MATCH(H$173,РАСКЛАДУШКА!$AY$411:$BO$411,0))</f>
        <v>Березка Г.А.</v>
      </c>
    </row>
    <row r="216" spans="1:12" ht="23.4" x14ac:dyDescent="0.45">
      <c r="A216" s="141"/>
      <c r="B216" s="139" t="s">
        <v>268</v>
      </c>
      <c r="C216" s="138" t="s">
        <v>147</v>
      </c>
      <c r="D216" s="142"/>
      <c r="E216" s="138"/>
      <c r="F216" s="138"/>
      <c r="G216" s="141"/>
      <c r="H216" s="139" t="s">
        <v>79</v>
      </c>
      <c r="I216" s="138" t="s">
        <v>147</v>
      </c>
      <c r="J216" s="142"/>
      <c r="K216" s="138"/>
      <c r="L216" s="138"/>
    </row>
    <row r="217" spans="1:12" x14ac:dyDescent="0.25">
      <c r="A217" s="130"/>
      <c r="B217" s="130" t="str">
        <f>"Классный руководитель: "&amp;INDEX(РАСКЛАДУШКА!$AE$120:$AE$153,MATCH(B216,РАСКЛАДУШКА!$E$120:$E$153,0))</f>
        <v>Классный руководитель: 20</v>
      </c>
      <c r="C217" s="130"/>
      <c r="D217" s="143"/>
      <c r="E217" s="130"/>
      <c r="F217" s="130"/>
      <c r="G217" s="130"/>
      <c r="H217" s="130" t="str">
        <f>"Классный руководитель: "&amp;INDEX(РАСКЛАДУШКА!$AE$120:$AE$153,MATCH(H216,РАСКЛАДУШКА!$E$120:$E$153,0))</f>
        <v>Классный руководитель: 12</v>
      </c>
      <c r="I217" s="130"/>
      <c r="J217" s="143"/>
      <c r="K217" s="130"/>
      <c r="L217" s="130"/>
    </row>
    <row r="218" spans="1:12" x14ac:dyDescent="0.25">
      <c r="A218" s="130"/>
      <c r="B218" s="129" t="e">
        <f>"Закрепленный кабинет: №"&amp;INDEX(РАСКЛАДУШКА!#REF!,MATCH(B216,РАСКЛАДУШКА!$DC$66:$DC$76,0))</f>
        <v>#REF!</v>
      </c>
      <c r="C218" s="130"/>
      <c r="D218" s="143"/>
      <c r="E218" s="130"/>
      <c r="F218" s="130"/>
      <c r="G218" s="130"/>
      <c r="H218" s="129" t="e">
        <f>"Закрепленный кабинет: №"&amp;INDEX(РАСКЛАДУШКА!#REF!,MATCH(H216,РАСКЛАДУШКА!$DC$66:$DC$76,0))</f>
        <v>#REF!</v>
      </c>
      <c r="I218" s="130"/>
      <c r="J218" s="143"/>
      <c r="K218" s="130"/>
      <c r="L218" s="130"/>
    </row>
    <row r="219" spans="1:12" x14ac:dyDescent="0.25">
      <c r="B219" s="132" t="s">
        <v>1</v>
      </c>
      <c r="C219" s="132" t="s">
        <v>72</v>
      </c>
      <c r="D219" s="132" t="s">
        <v>256</v>
      </c>
      <c r="E219" s="132" t="s">
        <v>134</v>
      </c>
      <c r="H219" s="132" t="s">
        <v>1</v>
      </c>
      <c r="I219" s="132" t="s">
        <v>72</v>
      </c>
      <c r="J219" s="132" t="s">
        <v>256</v>
      </c>
      <c r="K219" s="132" t="s">
        <v>134</v>
      </c>
    </row>
    <row r="220" spans="1:12" ht="21" x14ac:dyDescent="0.4">
      <c r="A220" s="120"/>
      <c r="B220" s="1" t="s">
        <v>4</v>
      </c>
      <c r="C220" s="1"/>
      <c r="D220" s="1"/>
      <c r="E220" s="1"/>
      <c r="F220" s="140"/>
      <c r="G220" s="120"/>
      <c r="H220" s="1" t="s">
        <v>4</v>
      </c>
      <c r="I220" s="1"/>
      <c r="J220" s="1"/>
      <c r="K220" s="1"/>
      <c r="L220" s="140"/>
    </row>
    <row r="221" spans="1:12" x14ac:dyDescent="0.25">
      <c r="A221" s="134">
        <v>1</v>
      </c>
      <c r="B221" s="37">
        <v>1</v>
      </c>
      <c r="C221" s="27" t="str">
        <f>INDEX(РАСКЛАДУШКА!$AY$290:$BO$324,A221,MATCH(B$216,РАСКЛАДУШКА!$AY$289:$BO$289,0))</f>
        <v>Русск.лит.</v>
      </c>
      <c r="D221" s="29" t="e">
        <f>INDEX(РАСКЛАДУШКА!#REF!,A221,MATCH(B$216,РАСКЛАДУШКА!#REF!,0))</f>
        <v>#REF!</v>
      </c>
      <c r="E221" s="27" t="str">
        <f>INDEX(РАСКЛАДУШКА!$AY$412:$BO$446,A221,MATCH(B$216,РАСКЛАДУШКА!$AY$411:$BO$411,0))</f>
        <v>Орда Г.П.</v>
      </c>
      <c r="G221" s="134">
        <v>1</v>
      </c>
      <c r="H221" s="37">
        <v>1</v>
      </c>
      <c r="I221" s="27" t="str">
        <f>INDEX(РАСКЛАДУШКА!$AY$290:$BO$324,G221,MATCH(H$216,РАСКЛАДУШКА!$AY$289:$BO$289,0))</f>
        <v>Биология</v>
      </c>
      <c r="J221" s="29" t="e">
        <f>INDEX(РАСКЛАДУШКА!#REF!,G221,MATCH(H$216,РАСКЛАДУШКА!#REF!,0))</f>
        <v>#REF!</v>
      </c>
      <c r="K221" s="27" t="str">
        <f>INDEX(РАСКЛАДУШКА!$AY$412:$BO$446,G221,MATCH(H$216,РАСКЛАДУШКА!$AY$411:$BO$411,0))</f>
        <v>Труханович С.С.</v>
      </c>
    </row>
    <row r="222" spans="1:12" x14ac:dyDescent="0.25">
      <c r="A222" s="134">
        <v>2</v>
      </c>
      <c r="B222" s="37">
        <v>2</v>
      </c>
      <c r="C222" s="27" t="str">
        <f>INDEX(РАСКЛАДУШКА!$AY$290:$BO$324,A222,MATCH(B$216,РАСКЛАДУШКА!$AY$289:$BO$289,0))</f>
        <v>Русск.язык</v>
      </c>
      <c r="D222" s="29" t="e">
        <f>INDEX(РАСКЛАДУШКА!#REF!,A222,MATCH(B$216,РАСКЛАДУШКА!#REF!,0))</f>
        <v>#REF!</v>
      </c>
      <c r="E222" s="27" t="str">
        <f>INDEX(РАСКЛАДУШКА!$AY$412:$BO$446,A222,MATCH(B$216,РАСКЛАДУШКА!$AY$411:$BO$411,0))</f>
        <v>Орда Г.П.</v>
      </c>
      <c r="G222" s="134">
        <v>2</v>
      </c>
      <c r="H222" s="37">
        <v>2</v>
      </c>
      <c r="I222" s="27" t="str">
        <f>INDEX(РАСКЛАДУШКА!$AY$290:$BO$324,G222,MATCH(H$216,РАСКЛАДУШКА!$AY$289:$BO$289,0))</f>
        <v>Физ.культ.и зд.</v>
      </c>
      <c r="J222" s="29" t="e">
        <f>INDEX(РАСКЛАДУШКА!#REF!,G222,MATCH(H$216,РАСКЛАДУШКА!#REF!,0))</f>
        <v>#REF!</v>
      </c>
      <c r="K222" s="27" t="str">
        <f>INDEX(РАСКЛАДУШКА!$AY$412:$BO$446,G222,MATCH(H$216,РАСКЛАДУШКА!$AY$411:$BO$411,0))</f>
        <v>Каспер В.И.</v>
      </c>
    </row>
    <row r="223" spans="1:12" x14ac:dyDescent="0.25">
      <c r="A223" s="134">
        <v>3</v>
      </c>
      <c r="B223" s="37">
        <v>3</v>
      </c>
      <c r="C223" s="27" t="str">
        <f>INDEX(РАСКЛАДУШКА!$AY$290:$BO$324,A223,MATCH(B$216,РАСКЛАДУШКА!$AY$289:$BO$289,0))</f>
        <v>Искусство</v>
      </c>
      <c r="D223" s="29" t="e">
        <f>INDEX(РАСКЛАДУШКА!#REF!,A223,MATCH(B$216,РАСКЛАДУШКА!#REF!,0))</f>
        <v>#REF!</v>
      </c>
      <c r="E223" s="27" t="str">
        <f>INDEX(РАСКЛАДУШКА!$AY$412:$BO$446,A223,MATCH(B$216,РАСКЛАДУШКА!$AY$411:$BO$411,0))</f>
        <v>Бинкевич И.В.</v>
      </c>
      <c r="G223" s="134">
        <v>3</v>
      </c>
      <c r="H223" s="37">
        <v>3</v>
      </c>
      <c r="I223" s="27" t="str">
        <f>INDEX(РАСКЛАДУШКА!$AY$290:$BO$324,G223,MATCH(H$216,РАСКЛАДУШКА!$AY$289:$BO$289,0))</f>
        <v>История</v>
      </c>
      <c r="J223" s="29" t="e">
        <f>INDEX(РАСКЛАДУШКА!#REF!,G223,MATCH(H$216,РАСКЛАДУШКА!#REF!,0))</f>
        <v>#REF!</v>
      </c>
      <c r="K223" s="27" t="str">
        <f>INDEX(РАСКЛАДУШКА!$AY$412:$BO$446,G223,MATCH(H$216,РАСКЛАДУШКА!$AY$411:$BO$411,0))</f>
        <v>Жегало Т.В.</v>
      </c>
    </row>
    <row r="224" spans="1:12" x14ac:dyDescent="0.25">
      <c r="A224" s="134">
        <v>4</v>
      </c>
      <c r="B224" s="37">
        <v>4</v>
      </c>
      <c r="C224" s="27" t="str">
        <f>INDEX(РАСКЛАДУШКА!$AY$290:$BO$324,A224,MATCH(B$216,РАСКЛАДУШКА!$AY$289:$BO$289,0))</f>
        <v>Физ.культ.и зд.</v>
      </c>
      <c r="D224" s="29" t="e">
        <f>INDEX(РАСКЛАДУШКА!#REF!,A224,MATCH(B$216,РАСКЛАДУШКА!#REF!,0))</f>
        <v>#REF!</v>
      </c>
      <c r="E224" s="27" t="str">
        <f>INDEX(РАСКЛАДУШКА!$AY$412:$BO$446,A224,MATCH(B$216,РАСКЛАДУШКА!$AY$411:$BO$411,0))</f>
        <v>Морозов А.Ю.</v>
      </c>
      <c r="G224" s="134">
        <v>4</v>
      </c>
      <c r="H224" s="37">
        <v>4</v>
      </c>
      <c r="I224" s="27" t="str">
        <f>INDEX(РАСКЛАДУШКА!$AY$290:$BO$324,G224,MATCH(H$216,РАСКЛАДУШКА!$AY$289:$BO$289,0))</f>
        <v>Русск.язык</v>
      </c>
      <c r="J224" s="29" t="e">
        <f>INDEX(РАСКЛАДУШКА!#REF!,G224,MATCH(H$216,РАСКЛАДУШКА!#REF!,0))</f>
        <v>#REF!</v>
      </c>
      <c r="K224" s="27" t="str">
        <f>INDEX(РАСКЛАДУШКА!$AY$412:$BO$446,G224,MATCH(H$216,РАСКЛАДУШКА!$AY$411:$BO$411,0))</f>
        <v>Орда Г.П.</v>
      </c>
    </row>
    <row r="225" spans="1:12" x14ac:dyDescent="0.25">
      <c r="A225" s="134">
        <v>5</v>
      </c>
      <c r="B225" s="37">
        <v>5</v>
      </c>
      <c r="C225" s="27" t="str">
        <f>INDEX(РАСКЛАДУШКА!$AY$290:$BO$324,A225,MATCH(B$216,РАСКЛАДУШКА!$AY$289:$BO$289,0))</f>
        <v>Математика</v>
      </c>
      <c r="D225" s="29" t="e">
        <f>INDEX(РАСКЛАДУШКА!#REF!,A225,MATCH(B$216,РАСКЛАДУШКА!#REF!,0))</f>
        <v>#REF!</v>
      </c>
      <c r="E225" s="27" t="str">
        <f>INDEX(РАСКЛАДУШКА!$AY$412:$BO$446,A225,MATCH(B$216,РАСКЛАДУШКА!$AY$411:$BO$411,0))</f>
        <v>Орда В.Т.</v>
      </c>
      <c r="G225" s="134">
        <v>5</v>
      </c>
      <c r="H225" s="37">
        <v>5</v>
      </c>
      <c r="I225" s="27" t="str">
        <f>INDEX(РАСКЛАДУШКА!$AY$290:$BO$324,G225,MATCH(H$216,РАСКЛАДУШКА!$AY$289:$BO$289,0))</f>
        <v>Математика</v>
      </c>
      <c r="J225" s="29" t="e">
        <f>INDEX(РАСКЛАДУШКА!#REF!,G225,MATCH(H$216,РАСКЛАДУШКА!#REF!,0))</f>
        <v>#REF!</v>
      </c>
      <c r="K225" s="27" t="str">
        <f>INDEX(РАСКЛАДУШКА!$AY$412:$BO$446,G225,MATCH(H$216,РАСКЛАДУШКА!$AY$411:$BO$411,0))</f>
        <v>Новогродская С.Г.</v>
      </c>
    </row>
    <row r="226" spans="1:12" x14ac:dyDescent="0.25">
      <c r="A226" s="134">
        <v>6</v>
      </c>
      <c r="B226" s="37">
        <v>6</v>
      </c>
      <c r="C226" s="27" t="str">
        <f>INDEX(РАСКЛАДУШКА!$AY$290:$BO$324,A226,MATCH(B$216,РАСКЛАДУШКА!$AY$289:$BO$289,0))</f>
        <v>Иностр.язык</v>
      </c>
      <c r="D226" s="29" t="e">
        <f>INDEX(РАСКЛАДУШКА!#REF!,A226,MATCH(B$216,РАСКЛАДУШКА!#REF!,0))</f>
        <v>#REF!</v>
      </c>
      <c r="E226" s="27" t="str">
        <f>INDEX(РАСКЛАДУШКА!$AY$412:$BO$446,A226,MATCH(B$216,РАСКЛАДУШКА!$AY$411:$BO$411,0))</f>
        <v>Василевская А.В. / Ярмантович К.В.</v>
      </c>
      <c r="G226" s="134">
        <v>6</v>
      </c>
      <c r="H226" s="37">
        <v>6</v>
      </c>
      <c r="I226" s="27" t="str">
        <f>INDEX(РАСКЛАДУШКА!$AY$290:$BO$324,G226,MATCH(H$216,РАСКЛАДУШКА!$AY$289:$BO$289,0))</f>
        <v>Русск.лит.</v>
      </c>
      <c r="J226" s="29" t="e">
        <f>INDEX(РАСКЛАДУШКА!#REF!,G226,MATCH(H$216,РАСКЛАДУШКА!#REF!,0))</f>
        <v>#REF!</v>
      </c>
      <c r="K226" s="27" t="str">
        <f>INDEX(РАСКЛАДУШКА!$AY$412:$BO$446,G226,MATCH(H$216,РАСКЛАДУШКА!$AY$411:$BO$411,0))</f>
        <v>Орда Г.П.</v>
      </c>
    </row>
    <row r="227" spans="1:12" x14ac:dyDescent="0.25">
      <c r="A227" s="134">
        <v>7</v>
      </c>
      <c r="B227" s="37">
        <v>7</v>
      </c>
      <c r="C227" s="27" t="str">
        <f>INDEX(РАСКЛАДУШКА!$AY$290:$BO$324,A227,MATCH(B$216,РАСКЛАДУШКА!$AY$289:$BO$289,0))</f>
        <v/>
      </c>
      <c r="D227" s="29" t="e">
        <f>INDEX(РАСКЛАДУШКА!#REF!,A227,MATCH(B$216,РАСКЛАДУШКА!#REF!,0))</f>
        <v>#REF!</v>
      </c>
      <c r="E227" s="27" t="str">
        <f>INDEX(РАСКЛАДУШКА!$AY$412:$BO$446,A227,MATCH(B$216,РАСКЛАДУШКА!$AY$411:$BO$411,0))</f>
        <v/>
      </c>
      <c r="G227" s="134">
        <v>7</v>
      </c>
      <c r="H227" s="37">
        <v>7</v>
      </c>
      <c r="I227" s="27" t="str">
        <f>INDEX(РАСКЛАДУШКА!$AY$290:$BO$324,G227,MATCH(H$216,РАСКЛАДУШКА!$AY$289:$BO$289,0))</f>
        <v>Химия</v>
      </c>
      <c r="J227" s="29" t="e">
        <f>INDEX(РАСКЛАДУШКА!#REF!,G227,MATCH(H$216,РАСКЛАДУШКА!#REF!,0))</f>
        <v>#REF!</v>
      </c>
      <c r="K227" s="27" t="str">
        <f>INDEX(РАСКЛАДУШКА!$AY$412:$BO$446,G227,MATCH(H$216,РАСКЛАДУШКА!$AY$411:$BO$411,0))</f>
        <v>Мохарь Н.А.</v>
      </c>
    </row>
    <row r="228" spans="1:12" ht="21" x14ac:dyDescent="0.4">
      <c r="A228" s="120"/>
      <c r="B228" s="1" t="s">
        <v>5</v>
      </c>
      <c r="C228" s="1"/>
      <c r="D228" s="1"/>
      <c r="E228" s="1"/>
      <c r="F228" s="140"/>
      <c r="G228" s="120"/>
      <c r="H228" s="1" t="s">
        <v>5</v>
      </c>
      <c r="I228" s="1"/>
      <c r="J228" s="1"/>
      <c r="K228" s="1"/>
      <c r="L228" s="140"/>
    </row>
    <row r="229" spans="1:12" x14ac:dyDescent="0.25">
      <c r="A229" s="134">
        <v>8</v>
      </c>
      <c r="B229" s="37">
        <v>1</v>
      </c>
      <c r="C229" s="27" t="str">
        <f>INDEX(РАСКЛАДУШКА!$AY$290:$BO$324,A229,MATCH(B$216,РАСКЛАДУШКА!$AY$289:$BO$289,0))</f>
        <v>Математика</v>
      </c>
      <c r="D229" s="29" t="e">
        <f>INDEX(РАСКЛАДУШКА!#REF!,A229,MATCH(B$216,РАСКЛАДУШКА!#REF!,0))</f>
        <v>#REF!</v>
      </c>
      <c r="E229" s="27" t="str">
        <f>INDEX(РАСКЛАДУШКА!$AY$412:$BO$446,A229,MATCH(B$216,РАСКЛАДУШКА!$AY$411:$BO$411,0))</f>
        <v>Орда В.Т.</v>
      </c>
      <c r="G229" s="134">
        <v>8</v>
      </c>
      <c r="H229" s="37">
        <v>1</v>
      </c>
      <c r="I229" s="27" t="str">
        <f>INDEX(РАСКЛАДУШКА!$AY$290:$BO$324,G229,MATCH(H$216,РАСКЛАДУШКА!$AY$289:$BO$289,0))</f>
        <v>Труд.обуч.</v>
      </c>
      <c r="J229" s="29" t="e">
        <f>INDEX(РАСКЛАДУШКА!#REF!,G229,MATCH(H$216,РАСКЛАДУШКА!#REF!,0))</f>
        <v>#REF!</v>
      </c>
      <c r="K229" s="27" t="str">
        <f>INDEX(РАСКЛАДУШКА!$AY$412:$BO$446,G229,MATCH(H$216,РАСКЛАДУШКА!$AY$411:$BO$411,0))</f>
        <v>Червоная Т.Р. / Хоменко Ю.В.</v>
      </c>
    </row>
    <row r="230" spans="1:12" x14ac:dyDescent="0.25">
      <c r="A230" s="134">
        <v>9</v>
      </c>
      <c r="B230" s="37">
        <v>2</v>
      </c>
      <c r="C230" s="27" t="str">
        <f>INDEX(РАСКЛАДУШКА!$AY$290:$BO$324,A230,MATCH(B$216,РАСКЛАДУШКА!$AY$289:$BO$289,0))</f>
        <v>География</v>
      </c>
      <c r="D230" s="29" t="e">
        <f>INDEX(РАСКЛАДУШКА!#REF!,A230,MATCH(B$216,РАСКЛАДУШКА!#REF!,0))</f>
        <v>#REF!</v>
      </c>
      <c r="E230" s="27" t="str">
        <f>INDEX(РАСКЛАДУШКА!$AY$412:$BO$446,A230,MATCH(B$216,РАСКЛАДУШКА!$AY$411:$BO$411,0))</f>
        <v>Дубак О.Н.</v>
      </c>
      <c r="G230" s="134">
        <v>9</v>
      </c>
      <c r="H230" s="37">
        <v>2</v>
      </c>
      <c r="I230" s="27" t="str">
        <f>INDEX(РАСКЛАДУШКА!$AY$290:$BO$324,G230,MATCH(H$216,РАСКЛАДУШКА!$AY$289:$BO$289,0))</f>
        <v>Химия</v>
      </c>
      <c r="J230" s="29" t="e">
        <f>INDEX(РАСКЛАДУШКА!#REF!,G230,MATCH(H$216,РАСКЛАДУШКА!#REF!,0))</f>
        <v>#REF!</v>
      </c>
      <c r="K230" s="27" t="str">
        <f>INDEX(РАСКЛАДУШКА!$AY$412:$BO$446,G230,MATCH(H$216,РАСКЛАДУШКА!$AY$411:$BO$411,0))</f>
        <v>Мохарь Н.А.</v>
      </c>
    </row>
    <row r="231" spans="1:12" x14ac:dyDescent="0.25">
      <c r="A231" s="134">
        <v>10</v>
      </c>
      <c r="B231" s="37">
        <v>3</v>
      </c>
      <c r="C231" s="27" t="str">
        <f>INDEX(РАСКЛАДУШКА!$AY$290:$BO$324,A231,MATCH(B$216,РАСКЛАДУШКА!$AY$289:$BO$289,0))</f>
        <v>Химия</v>
      </c>
      <c r="D231" s="29" t="e">
        <f>INDEX(РАСКЛАДУШКА!#REF!,A231,MATCH(B$216,РАСКЛАДУШКА!#REF!,0))</f>
        <v>#REF!</v>
      </c>
      <c r="E231" s="27" t="str">
        <f>INDEX(РАСКЛАДУШКА!$AY$412:$BO$446,A231,MATCH(B$216,РАСКЛАДУШКА!$AY$411:$BO$411,0))</f>
        <v>Мохарь Н.А.</v>
      </c>
      <c r="G231" s="134">
        <v>10</v>
      </c>
      <c r="H231" s="37">
        <v>3</v>
      </c>
      <c r="I231" s="27" t="str">
        <f>INDEX(РАСКЛАДУШКА!$AY$290:$BO$324,G231,MATCH(H$216,РАСКЛАДУШКА!$AY$289:$BO$289,0))</f>
        <v>Ин.яз./Инф.</v>
      </c>
      <c r="J231" s="29" t="e">
        <f>INDEX(РАСКЛАДУШКА!#REF!,G231,MATCH(H$216,РАСКЛАДУШКА!#REF!,0))</f>
        <v>#REF!</v>
      </c>
      <c r="K231" s="27" t="str">
        <f>INDEX(РАСКЛАДУШКА!$AY$412:$BO$446,G231,MATCH(H$216,РАСКЛАДУШКА!$AY$411:$BO$411,0))</f>
        <v>Ярошевич Е. В. / Дембя М.Э. / Малахова Е.С.</v>
      </c>
    </row>
    <row r="232" spans="1:12" x14ac:dyDescent="0.25">
      <c r="A232" s="134">
        <v>11</v>
      </c>
      <c r="B232" s="37">
        <v>4</v>
      </c>
      <c r="C232" s="27" t="str">
        <f>INDEX(РАСКЛАДУШКА!$AY$290:$BO$324,A232,MATCH(B$216,РАСКЛАДУШКА!$AY$289:$BO$289,0))</f>
        <v>Иностр.язык</v>
      </c>
      <c r="D232" s="29" t="e">
        <f>INDEX(РАСКЛАДУШКА!#REF!,A232,MATCH(B$216,РАСКЛАДУШКА!#REF!,0))</f>
        <v>#REF!</v>
      </c>
      <c r="E232" s="27" t="str">
        <f>INDEX(РАСКЛАДУШКА!$AY$412:$BO$446,A232,MATCH(B$216,РАСКЛАДУШКА!$AY$411:$BO$411,0))</f>
        <v>Василевская А.В. / Ярмантович К.В.</v>
      </c>
      <c r="G232" s="134">
        <v>11</v>
      </c>
      <c r="H232" s="37">
        <v>4</v>
      </c>
      <c r="I232" s="27" t="str">
        <f>INDEX(РАСКЛАДУШКА!$AY$290:$BO$324,G232,MATCH(H$216,РАСКЛАДУШКА!$AY$289:$BO$289,0))</f>
        <v>Инф./Ин.яз.</v>
      </c>
      <c r="J232" s="29" t="e">
        <f>INDEX(РАСКЛАДУШКА!#REF!,G232,MATCH(H$216,РАСКЛАДУШКА!#REF!,0))</f>
        <v>#REF!</v>
      </c>
      <c r="K232" s="27" t="str">
        <f>INDEX(РАСКЛАДУШКА!$AY$412:$BO$446,G232,MATCH(H$216,РАСКЛАДУШКА!$AY$411:$BO$411,0))</f>
        <v>Малахова Е.С. / Псыщаница Н.Н.</v>
      </c>
    </row>
    <row r="233" spans="1:12" x14ac:dyDescent="0.25">
      <c r="A233" s="134">
        <v>12</v>
      </c>
      <c r="B233" s="37">
        <v>5</v>
      </c>
      <c r="C233" s="27" t="str">
        <f>INDEX(РАСКЛАДУШКА!$AY$290:$BO$324,A233,MATCH(B$216,РАСКЛАДУШКА!$AY$289:$BO$289,0))</f>
        <v>Физика</v>
      </c>
      <c r="D233" s="29" t="e">
        <f>INDEX(РАСКЛАДУШКА!#REF!,A233,MATCH(B$216,РАСКЛАДУШКА!#REF!,0))</f>
        <v>#REF!</v>
      </c>
      <c r="E233" s="27" t="str">
        <f>INDEX(РАСКЛАДУШКА!$AY$412:$BO$446,A233,MATCH(B$216,РАСКЛАДУШКА!$AY$411:$BO$411,0))</f>
        <v>Семашко Г.М.</v>
      </c>
      <c r="G233" s="134">
        <v>12</v>
      </c>
      <c r="H233" s="37">
        <v>5</v>
      </c>
      <c r="I233" s="27" t="str">
        <f>INDEX(РАСКЛАДУШКА!$AY$290:$BO$324,G233,MATCH(H$216,РАСКЛАДУШКА!$AY$289:$BO$289,0))</f>
        <v>Математика</v>
      </c>
      <c r="J233" s="29" t="e">
        <f>INDEX(РАСКЛАДУШКА!#REF!,G233,MATCH(H$216,РАСКЛАДУШКА!#REF!,0))</f>
        <v>#REF!</v>
      </c>
      <c r="K233" s="27" t="str">
        <f>INDEX(РАСКЛАДУШКА!$AY$412:$BO$446,G233,MATCH(H$216,РАСКЛАДУШКА!$AY$411:$BO$411,0))</f>
        <v>Новогродская С.Г.</v>
      </c>
    </row>
    <row r="234" spans="1:12" x14ac:dyDescent="0.25">
      <c r="A234" s="134">
        <v>13</v>
      </c>
      <c r="B234" s="37">
        <v>6</v>
      </c>
      <c r="C234" s="27" t="str">
        <f>INDEX(РАСКЛАДУШКА!$AY$290:$BO$324,A234,MATCH(B$216,РАСКЛАДУШКА!$AY$289:$BO$289,0))</f>
        <v>Русск.лит.</v>
      </c>
      <c r="D234" s="29" t="e">
        <f>INDEX(РАСКЛАДУШКА!#REF!,A234,MATCH(B$216,РАСКЛАДУШКА!#REF!,0))</f>
        <v>#REF!</v>
      </c>
      <c r="E234" s="27" t="str">
        <f>INDEX(РАСКЛАДУШКА!$AY$412:$BO$446,A234,MATCH(B$216,РАСКЛАДУШКА!$AY$411:$BO$411,0))</f>
        <v>Орда Г.П.</v>
      </c>
      <c r="G234" s="134">
        <v>13</v>
      </c>
      <c r="H234" s="37">
        <v>6</v>
      </c>
      <c r="I234" s="27" t="str">
        <f>INDEX(РАСКЛАДУШКА!$AY$290:$BO$324,G234,MATCH(H$216,РАСКЛАДУШКА!$AY$289:$BO$289,0))</f>
        <v>Бел.язык</v>
      </c>
      <c r="J234" s="29" t="e">
        <f>INDEX(РАСКЛАДУШКА!#REF!,G234,MATCH(H$216,РАСКЛАДУШКА!#REF!,0))</f>
        <v>#REF!</v>
      </c>
      <c r="K234" s="27" t="str">
        <f>INDEX(РАСКЛАДУШКА!$AY$412:$BO$446,G234,MATCH(H$216,РАСКЛАДУШКА!$AY$411:$BO$411,0))</f>
        <v>Захарова Т.И.</v>
      </c>
    </row>
    <row r="235" spans="1:12" x14ac:dyDescent="0.25">
      <c r="A235" s="134">
        <v>14</v>
      </c>
      <c r="B235" s="37">
        <v>7</v>
      </c>
      <c r="C235" s="27" t="str">
        <f>INDEX(РАСКЛАДУШКА!$AY$290:$BO$324,A235,MATCH(B$216,РАСКЛАДУШКА!$AY$289:$BO$289,0))</f>
        <v/>
      </c>
      <c r="D235" s="29" t="e">
        <f>INDEX(РАСКЛАДУШКА!#REF!,A235,MATCH(B$216,РАСКЛАДУШКА!#REF!,0))</f>
        <v>#REF!</v>
      </c>
      <c r="E235" s="27" t="str">
        <f>INDEX(РАСКЛАДУШКА!$AY$412:$BO$446,A235,MATCH(B$216,РАСКЛАДУШКА!$AY$411:$BO$411,0))</f>
        <v/>
      </c>
      <c r="G235" s="134">
        <v>14</v>
      </c>
      <c r="H235" s="37">
        <v>7</v>
      </c>
      <c r="I235" s="27" t="str">
        <f>INDEX(РАСКЛАДУШКА!$AY$290:$BO$324,G235,MATCH(H$216,РАСКЛАДУШКА!$AY$289:$BO$289,0))</f>
        <v>Химия</v>
      </c>
      <c r="J235" s="29" t="e">
        <f>INDEX(РАСКЛАДУШКА!#REF!,G235,MATCH(H$216,РАСКЛАДУШКА!#REF!,0))</f>
        <v>#REF!</v>
      </c>
      <c r="K235" s="27" t="str">
        <f>INDEX(РАСКЛАДУШКА!$AY$412:$BO$446,G235,MATCH(H$216,РАСКЛАДУШКА!$AY$411:$BO$411,0))</f>
        <v>Мохарь Н.А.</v>
      </c>
    </row>
    <row r="236" spans="1:12" ht="21" x14ac:dyDescent="0.4">
      <c r="A236" s="120"/>
      <c r="B236" s="1" t="s">
        <v>6</v>
      </c>
      <c r="C236" s="1"/>
      <c r="D236" s="1"/>
      <c r="E236" s="1"/>
      <c r="F236" s="140"/>
      <c r="G236" s="120"/>
      <c r="H236" s="1" t="s">
        <v>6</v>
      </c>
      <c r="I236" s="1"/>
      <c r="J236" s="1"/>
      <c r="K236" s="1"/>
      <c r="L236" s="140"/>
    </row>
    <row r="237" spans="1:12" x14ac:dyDescent="0.25">
      <c r="A237" s="134">
        <v>15</v>
      </c>
      <c r="B237" s="37">
        <v>1</v>
      </c>
      <c r="C237" s="27" t="str">
        <f>INDEX(РАСКЛАДУШКА!$AY$290:$BO$324,A237,MATCH(B$216,РАСКЛАДУШКА!$AY$289:$BO$289,0))</f>
        <v>Бел.лит.</v>
      </c>
      <c r="D237" s="29" t="e">
        <f>INDEX(РАСКЛАДУШКА!#REF!,A237,MATCH(B$216,РАСКЛАДУШКА!#REF!,0))</f>
        <v>#REF!</v>
      </c>
      <c r="E237" s="27" t="str">
        <f>INDEX(РАСКЛАДУШКА!$AY$412:$BO$446,A237,MATCH(B$216,РАСКЛАДУШКА!$AY$411:$BO$411,0))</f>
        <v>Захарова Т.И.</v>
      </c>
      <c r="G237" s="134">
        <v>15</v>
      </c>
      <c r="H237" s="37">
        <v>1</v>
      </c>
      <c r="I237" s="27" t="str">
        <f>INDEX(РАСКЛАДУШКА!$AY$290:$BO$324,G237,MATCH(H$216,РАСКЛАДУШКА!$AY$289:$BO$289,0))</f>
        <v>Русск.язык</v>
      </c>
      <c r="J237" s="29" t="e">
        <f>INDEX(РАСКЛАДУШКА!#REF!,G237,MATCH(H$216,РАСКЛАДУШКА!#REF!,0))</f>
        <v>#REF!</v>
      </c>
      <c r="K237" s="27" t="str">
        <f>INDEX(РАСКЛАДУШКА!$AY$412:$BO$446,G237,MATCH(H$216,РАСКЛАДУШКА!$AY$411:$BO$411,0))</f>
        <v>Орда Г.П.</v>
      </c>
    </row>
    <row r="238" spans="1:12" x14ac:dyDescent="0.25">
      <c r="A238" s="134">
        <v>16</v>
      </c>
      <c r="B238" s="37">
        <v>2</v>
      </c>
      <c r="C238" s="27" t="str">
        <f>INDEX(РАСКЛАДУШКА!$AY$290:$BO$324,A238,MATCH(B$216,РАСКЛАДУШКА!$AY$289:$BO$289,0))</f>
        <v>Бел.язык</v>
      </c>
      <c r="D238" s="29" t="e">
        <f>INDEX(РАСКЛАДУШКА!#REF!,A238,MATCH(B$216,РАСКЛАДУШКА!#REF!,0))</f>
        <v>#REF!</v>
      </c>
      <c r="E238" s="27" t="str">
        <f>INDEX(РАСКЛАДУШКА!$AY$412:$BO$446,A238,MATCH(B$216,РАСКЛАДУШКА!$AY$411:$BO$411,0))</f>
        <v>Захарова Т.И.</v>
      </c>
      <c r="G238" s="134">
        <v>16</v>
      </c>
      <c r="H238" s="37">
        <v>2</v>
      </c>
      <c r="I238" s="27" t="str">
        <f>INDEX(РАСКЛАДУШКА!$AY$290:$BO$324,G238,MATCH(H$216,РАСКЛАДУШКА!$AY$289:$BO$289,0))</f>
        <v>Химия</v>
      </c>
      <c r="J238" s="29" t="e">
        <f>INDEX(РАСКЛАДУШКА!#REF!,G238,MATCH(H$216,РАСКЛАДУШКА!#REF!,0))</f>
        <v>#REF!</v>
      </c>
      <c r="K238" s="27" t="str">
        <f>INDEX(РАСКЛАДУШКА!$AY$412:$BO$446,G238,MATCH(H$216,РАСКЛАДУШКА!$AY$411:$BO$411,0))</f>
        <v>Мохарь Н.А.</v>
      </c>
    </row>
    <row r="239" spans="1:12" x14ac:dyDescent="0.25">
      <c r="A239" s="134">
        <v>17</v>
      </c>
      <c r="B239" s="37">
        <v>3</v>
      </c>
      <c r="C239" s="27" t="str">
        <f>INDEX(РАСКЛАДУШКА!$AY$290:$BO$324,A239,MATCH(B$216,РАСКЛАДУШКА!$AY$289:$BO$289,0))</f>
        <v>Физика</v>
      </c>
      <c r="D239" s="29" t="e">
        <f>INDEX(РАСКЛАДУШКА!#REF!,A239,MATCH(B$216,РАСКЛАДУШКА!#REF!,0))</f>
        <v>#REF!</v>
      </c>
      <c r="E239" s="27" t="str">
        <f>INDEX(РАСКЛАДУШКА!$AY$412:$BO$446,A239,MATCH(B$216,РАСКЛАДУШКА!$AY$411:$BO$411,0))</f>
        <v>Семашко Г.М.</v>
      </c>
      <c r="G239" s="134">
        <v>17</v>
      </c>
      <c r="H239" s="37">
        <v>3</v>
      </c>
      <c r="I239" s="27" t="str">
        <f>INDEX(РАСКЛАДУШКА!$AY$290:$BO$324,G239,MATCH(H$216,РАСКЛАДУШКА!$AY$289:$BO$289,0))</f>
        <v>Физ.культ.и зд.</v>
      </c>
      <c r="J239" s="29" t="e">
        <f>INDEX(РАСКЛАДУШКА!#REF!,G239,MATCH(H$216,РАСКЛАДУШКА!#REF!,0))</f>
        <v>#REF!</v>
      </c>
      <c r="K239" s="27" t="str">
        <f>INDEX(РАСКЛАДУШКА!$AY$412:$BO$446,G239,MATCH(H$216,РАСКЛАДУШКА!$AY$411:$BO$411,0))</f>
        <v>Каспер В.И.</v>
      </c>
    </row>
    <row r="240" spans="1:12" x14ac:dyDescent="0.25">
      <c r="A240" s="134">
        <v>18</v>
      </c>
      <c r="B240" s="37">
        <v>4</v>
      </c>
      <c r="C240" s="27" t="str">
        <f>INDEX(РАСКЛАДУШКА!$AY$290:$BO$324,A240,MATCH(B$216,РАСКЛАДУШКА!$AY$289:$BO$289,0))</f>
        <v>Русск.язык</v>
      </c>
      <c r="D240" s="29" t="e">
        <f>INDEX(РАСКЛАДУШКА!#REF!,A240,MATCH(B$216,РАСКЛАДУШКА!#REF!,0))</f>
        <v>#REF!</v>
      </c>
      <c r="E240" s="27" t="str">
        <f>INDEX(РАСКЛАДУШКА!$AY$412:$BO$446,A240,MATCH(B$216,РАСКЛАДУШКА!$AY$411:$BO$411,0))</f>
        <v>Орда Г.П.</v>
      </c>
      <c r="G240" s="134">
        <v>18</v>
      </c>
      <c r="H240" s="37">
        <v>4</v>
      </c>
      <c r="I240" s="27" t="str">
        <f>INDEX(РАСКЛАДУШКА!$AY$290:$BO$324,G240,MATCH(H$216,РАСКЛАДУШКА!$AY$289:$BO$289,0))</f>
        <v>Математика</v>
      </c>
      <c r="J240" s="29" t="e">
        <f>INDEX(РАСКЛАДУШКА!#REF!,G240,MATCH(H$216,РАСКЛАДУШКА!#REF!,0))</f>
        <v>#REF!</v>
      </c>
      <c r="K240" s="27" t="str">
        <f>INDEX(РАСКЛАДУШКА!$AY$412:$BO$446,G240,MATCH(H$216,РАСКЛАДУШКА!$AY$411:$BO$411,0))</f>
        <v>Новогродская С.Г.</v>
      </c>
    </row>
    <row r="241" spans="1:12" x14ac:dyDescent="0.25">
      <c r="A241" s="134">
        <v>19</v>
      </c>
      <c r="B241" s="37">
        <v>5</v>
      </c>
      <c r="C241" s="27" t="str">
        <f>INDEX(РАСКЛАДУШКА!$AY$290:$BO$324,A241,MATCH(B$216,РАСКЛАДУШКА!$AY$289:$BO$289,0))</f>
        <v>Математика</v>
      </c>
      <c r="D241" s="29" t="e">
        <f>INDEX(РАСКЛАДУШКА!#REF!,A241,MATCH(B$216,РАСКЛАДУШКА!#REF!,0))</f>
        <v>#REF!</v>
      </c>
      <c r="E241" s="27" t="str">
        <f>INDEX(РАСКЛАДУШКА!$AY$412:$BO$446,A241,MATCH(B$216,РАСКЛАДУШКА!$AY$411:$BO$411,0))</f>
        <v>Орда В.Т.</v>
      </c>
      <c r="G241" s="134">
        <v>19</v>
      </c>
      <c r="H241" s="37">
        <v>5</v>
      </c>
      <c r="I241" s="27" t="str">
        <f>INDEX(РАСКЛАДУШКА!$AY$290:$BO$324,G241,MATCH(H$216,РАСКЛАДУШКА!$AY$289:$BO$289,0))</f>
        <v>Физика</v>
      </c>
      <c r="J241" s="29" t="e">
        <f>INDEX(РАСКЛАДУШКА!#REF!,G241,MATCH(H$216,РАСКЛАДУШКА!#REF!,0))</f>
        <v>#REF!</v>
      </c>
      <c r="K241" s="27" t="str">
        <f>INDEX(РАСКЛАДУШКА!$AY$412:$BO$446,G241,MATCH(H$216,РАСКЛАДУШКА!$AY$411:$BO$411,0))</f>
        <v>Семашко Г.М.</v>
      </c>
    </row>
    <row r="242" spans="1:12" x14ac:dyDescent="0.25">
      <c r="A242" s="134">
        <v>20</v>
      </c>
      <c r="B242" s="37">
        <v>6</v>
      </c>
      <c r="C242" s="27" t="str">
        <f>INDEX(РАСКЛАДУШКА!$AY$290:$BO$324,A242,MATCH(B$216,РАСКЛАДУШКА!$AY$289:$BO$289,0))</f>
        <v>Биология</v>
      </c>
      <c r="D242" s="29" t="e">
        <f>INDEX(РАСКЛАДУШКА!#REF!,A242,MATCH(B$216,РАСКЛАДУШКА!#REF!,0))</f>
        <v>#REF!</v>
      </c>
      <c r="E242" s="27" t="str">
        <f>INDEX(РАСКЛАДУШКА!$AY$412:$BO$446,A242,MATCH(B$216,РАСКЛАДУШКА!$AY$411:$BO$411,0))</f>
        <v>Труханович С.С.</v>
      </c>
      <c r="G242" s="134">
        <v>20</v>
      </c>
      <c r="H242" s="37">
        <v>6</v>
      </c>
      <c r="I242" s="27" t="str">
        <f>INDEX(РАСКЛАДУШКА!$AY$290:$BO$324,G242,MATCH(H$216,РАСКЛАДУШКА!$AY$289:$BO$289,0))</f>
        <v>Иностр.язык</v>
      </c>
      <c r="J242" s="29" t="e">
        <f>INDEX(РАСКЛАДУШКА!#REF!,G242,MATCH(H$216,РАСКЛАДУШКА!#REF!,0))</f>
        <v>#REF!</v>
      </c>
      <c r="K242" s="27" t="str">
        <f>INDEX(РАСКЛАДУШКА!$AY$412:$BO$446,G242,MATCH(H$216,РАСКЛАДУШКА!$AY$411:$BO$411,0))</f>
        <v>Ярошевич Е. В. / Дембя М.Э. / Псыщаница Н.Н.</v>
      </c>
    </row>
    <row r="243" spans="1:12" x14ac:dyDescent="0.25">
      <c r="A243" s="134">
        <v>21</v>
      </c>
      <c r="B243" s="37">
        <v>7</v>
      </c>
      <c r="C243" s="27" t="str">
        <f>INDEX(РАСКЛАДУШКА!$AY$290:$BO$324,A243,MATCH(B$216,РАСКЛАДУШКА!$AY$289:$BO$289,0))</f>
        <v>Час зд.и спорта</v>
      </c>
      <c r="D243" s="29" t="e">
        <f>INDEX(РАСКЛАДУШКА!#REF!,A243,MATCH(B$216,РАСКЛАДУШКА!#REF!,0))</f>
        <v>#REF!</v>
      </c>
      <c r="E243" s="27" t="str">
        <f>INDEX(РАСКЛАДУШКА!$AY$412:$BO$446,A243,MATCH(B$216,РАСКЛАДУШКА!$AY$411:$BO$411,0))</f>
        <v>Морозов А.Ю.</v>
      </c>
      <c r="G243" s="134">
        <v>21</v>
      </c>
      <c r="H243" s="37">
        <v>7</v>
      </c>
      <c r="I243" s="27" t="str">
        <f>INDEX(РАСКЛАДУШКА!$AY$290:$BO$324,G243,MATCH(H$216,РАСКЛАДУШКА!$AY$289:$BO$289,0))</f>
        <v/>
      </c>
      <c r="J243" s="29" t="e">
        <f>INDEX(РАСКЛАДУШКА!#REF!,G243,MATCH(H$216,РАСКЛАДУШКА!#REF!,0))</f>
        <v>#REF!</v>
      </c>
      <c r="K243" s="27" t="str">
        <f>INDEX(РАСКЛАДУШКА!$AY$412:$BO$446,G243,MATCH(H$216,РАСКЛАДУШКА!$AY$411:$BO$411,0))</f>
        <v/>
      </c>
    </row>
    <row r="244" spans="1:12" ht="21" x14ac:dyDescent="0.4">
      <c r="A244" s="120"/>
      <c r="B244" s="1" t="s">
        <v>7</v>
      </c>
      <c r="C244" s="1"/>
      <c r="D244" s="1"/>
      <c r="E244" s="1"/>
      <c r="F244" s="140"/>
      <c r="G244" s="120"/>
      <c r="H244" s="1" t="s">
        <v>7</v>
      </c>
      <c r="I244" s="1"/>
      <c r="J244" s="1"/>
      <c r="K244" s="1"/>
      <c r="L244" s="140"/>
    </row>
    <row r="245" spans="1:12" x14ac:dyDescent="0.25">
      <c r="A245" s="134">
        <v>22</v>
      </c>
      <c r="B245" s="37">
        <v>1</v>
      </c>
      <c r="C245" s="27" t="str">
        <f>INDEX(РАСКЛАДУШКА!$AY$290:$BO$324,A245,MATCH(B$216,РАСКЛАДУШКА!$AY$289:$BO$289,0))</f>
        <v>Бел.язык</v>
      </c>
      <c r="D245" s="29" t="e">
        <f>INDEX(РАСКЛАДУШКА!#REF!,A245,MATCH(B$216,РАСКЛАДУШКА!#REF!,0))</f>
        <v>#REF!</v>
      </c>
      <c r="E245" s="27" t="str">
        <f>INDEX(РАСКЛАДУШКА!$AY$412:$BO$446,A245,MATCH(B$216,РАСКЛАДУШКА!$AY$411:$BO$411,0))</f>
        <v>Захарова Т.И.</v>
      </c>
      <c r="G245" s="134">
        <v>22</v>
      </c>
      <c r="H245" s="37">
        <v>1</v>
      </c>
      <c r="I245" s="27" t="str">
        <f>INDEX(РАСКЛАДУШКА!$AY$290:$BO$324,G245,MATCH(H$216,РАСКЛАДУШКА!$AY$289:$BO$289,0))</f>
        <v>Биология</v>
      </c>
      <c r="J245" s="29" t="e">
        <f>INDEX(РАСКЛАДУШКА!#REF!,G245,MATCH(H$216,РАСКЛАДУШКА!#REF!,0))</f>
        <v>#REF!</v>
      </c>
      <c r="K245" s="27" t="str">
        <f>INDEX(РАСКЛАДУШКА!$AY$412:$BO$446,G245,MATCH(H$216,РАСКЛАДУШКА!$AY$411:$BO$411,0))</f>
        <v>Труханович С.С.</v>
      </c>
    </row>
    <row r="246" spans="1:12" x14ac:dyDescent="0.25">
      <c r="A246" s="134">
        <v>23</v>
      </c>
      <c r="B246" s="37">
        <v>2</v>
      </c>
      <c r="C246" s="27" t="str">
        <f>INDEX(РАСКЛАДУШКА!$AY$290:$BO$324,A246,MATCH(B$216,РАСКЛАДУШКА!$AY$289:$BO$289,0))</f>
        <v>Биология</v>
      </c>
      <c r="D246" s="29" t="e">
        <f>INDEX(РАСКЛАДУШКА!#REF!,A246,MATCH(B$216,РАСКЛАДУШКА!#REF!,0))</f>
        <v>#REF!</v>
      </c>
      <c r="E246" s="27" t="str">
        <f>INDEX(РАСКЛАДУШКА!$AY$412:$BO$446,A246,MATCH(B$216,РАСКЛАДУШКА!$AY$411:$BO$411,0))</f>
        <v>Труханович С.С.</v>
      </c>
      <c r="G246" s="134">
        <v>23</v>
      </c>
      <c r="H246" s="37">
        <v>2</v>
      </c>
      <c r="I246" s="27" t="str">
        <f>INDEX(РАСКЛАДУШКА!$AY$290:$BO$324,G246,MATCH(H$216,РАСКЛАДУШКА!$AY$289:$BO$289,0))</f>
        <v>История</v>
      </c>
      <c r="J246" s="29" t="e">
        <f>INDEX(РАСКЛАДУШКА!#REF!,G246,MATCH(H$216,РАСКЛАДУШКА!#REF!,0))</f>
        <v>#REF!</v>
      </c>
      <c r="K246" s="27" t="str">
        <f>INDEX(РАСКЛАДУШКА!$AY$412:$BO$446,G246,MATCH(H$216,РАСКЛАДУШКА!$AY$411:$BO$411,0))</f>
        <v>Жегало Т.В.</v>
      </c>
    </row>
    <row r="247" spans="1:12" x14ac:dyDescent="0.25">
      <c r="A247" s="134">
        <v>24</v>
      </c>
      <c r="B247" s="37">
        <v>3</v>
      </c>
      <c r="C247" s="27" t="str">
        <f>INDEX(РАСКЛАДУШКА!$AY$290:$BO$324,A247,MATCH(B$216,РАСКЛАДУШКА!$AY$289:$BO$289,0))</f>
        <v>Физ.культ.и зд.</v>
      </c>
      <c r="D247" s="29" t="e">
        <f>INDEX(РАСКЛАДУШКА!#REF!,A247,MATCH(B$216,РАСКЛАДУШКА!#REF!,0))</f>
        <v>#REF!</v>
      </c>
      <c r="E247" s="27" t="str">
        <f>INDEX(РАСКЛАДУШКА!$AY$412:$BO$446,A247,MATCH(B$216,РАСКЛАДУШКА!$AY$411:$BO$411,0))</f>
        <v>Морозов А.Ю.</v>
      </c>
      <c r="G247" s="134">
        <v>24</v>
      </c>
      <c r="H247" s="37">
        <v>3</v>
      </c>
      <c r="I247" s="27" t="str">
        <f>INDEX(РАСКЛАДУШКА!$AY$290:$BO$324,G247,MATCH(H$216,РАСКЛАДУШКА!$AY$289:$BO$289,0))</f>
        <v>Бел.лит.</v>
      </c>
      <c r="J247" s="29" t="e">
        <f>INDEX(РАСКЛАДУШКА!#REF!,G247,MATCH(H$216,РАСКЛАДУШКА!#REF!,0))</f>
        <v>#REF!</v>
      </c>
      <c r="K247" s="27" t="str">
        <f>INDEX(РАСКЛАДУШКА!$AY$412:$BO$446,G247,MATCH(H$216,РАСКЛАДУШКА!$AY$411:$BO$411,0))</f>
        <v>Захарова Т.И.</v>
      </c>
    </row>
    <row r="248" spans="1:12" x14ac:dyDescent="0.25">
      <c r="A248" s="134">
        <v>25</v>
      </c>
      <c r="B248" s="37">
        <v>4</v>
      </c>
      <c r="C248" s="27" t="str">
        <f>INDEX(РАСКЛАДУШКА!$AY$290:$BO$324,A248,MATCH(B$216,РАСКЛАДУШКА!$AY$289:$BO$289,0))</f>
        <v>История</v>
      </c>
      <c r="D248" s="29" t="e">
        <f>INDEX(РАСКЛАДУШКА!#REF!,A248,MATCH(B$216,РАСКЛАДУШКА!#REF!,0))</f>
        <v>#REF!</v>
      </c>
      <c r="E248" s="27" t="str">
        <f>INDEX(РАСКЛАДУШКА!$AY$412:$BO$446,A248,MATCH(B$216,РАСКЛАДУШКА!$AY$411:$BO$411,0))</f>
        <v>Бинкевич И.В.</v>
      </c>
      <c r="G248" s="134">
        <v>25</v>
      </c>
      <c r="H248" s="37">
        <v>4</v>
      </c>
      <c r="I248" s="27" t="str">
        <f>INDEX(РАСКЛАДУШКА!$AY$290:$BO$324,G248,MATCH(H$216,РАСКЛАДУШКА!$AY$289:$BO$289,0))</f>
        <v>География</v>
      </c>
      <c r="J248" s="29" t="e">
        <f>INDEX(РАСКЛАДУШКА!#REF!,G248,MATCH(H$216,РАСКЛАДУШКА!#REF!,0))</f>
        <v>#REF!</v>
      </c>
      <c r="K248" s="27" t="str">
        <f>INDEX(РАСКЛАДУШКА!$AY$412:$BO$446,G248,MATCH(H$216,РАСКЛАДУШКА!$AY$411:$BO$411,0))</f>
        <v>Дубак О.Н.</v>
      </c>
    </row>
    <row r="249" spans="1:12" x14ac:dyDescent="0.25">
      <c r="A249" s="134">
        <v>26</v>
      </c>
      <c r="B249" s="37">
        <v>5</v>
      </c>
      <c r="C249" s="27" t="str">
        <f>INDEX(РАСКЛАДУШКА!$AY$290:$BO$324,A249,MATCH(B$216,РАСКЛАДУШКА!$AY$289:$BO$289,0))</f>
        <v>Химия</v>
      </c>
      <c r="D249" s="29" t="e">
        <f>INDEX(РАСКЛАДУШКА!#REF!,A249,MATCH(B$216,РАСКЛАДУШКА!#REF!,0))</f>
        <v>#REF!</v>
      </c>
      <c r="E249" s="27" t="str">
        <f>INDEX(РАСКЛАДУШКА!$AY$412:$BO$446,A249,MATCH(B$216,РАСКЛАДУШКА!$AY$411:$BO$411,0))</f>
        <v>Мохарь Н.А.</v>
      </c>
      <c r="G249" s="134">
        <v>26</v>
      </c>
      <c r="H249" s="37">
        <v>5</v>
      </c>
      <c r="I249" s="27" t="str">
        <f>INDEX(РАСКЛАДУШКА!$AY$290:$BO$324,G249,MATCH(H$216,РАСКЛАДУШКА!$AY$289:$BO$289,0))</f>
        <v>Математика</v>
      </c>
      <c r="J249" s="29" t="e">
        <f>INDEX(РАСКЛАДУШКА!#REF!,G249,MATCH(H$216,РАСКЛАДУШКА!#REF!,0))</f>
        <v>#REF!</v>
      </c>
      <c r="K249" s="27" t="str">
        <f>INDEX(РАСКЛАДУШКА!$AY$412:$BO$446,G249,MATCH(H$216,РАСКЛАДУШКА!$AY$411:$BO$411,0))</f>
        <v>Новогродская С.Г.</v>
      </c>
    </row>
    <row r="250" spans="1:12" x14ac:dyDescent="0.25">
      <c r="A250" s="134">
        <v>27</v>
      </c>
      <c r="B250" s="37">
        <v>6</v>
      </c>
      <c r="C250" s="27" t="str">
        <f>INDEX(РАСКЛАДУШКА!$AY$290:$BO$324,A250,MATCH(B$216,РАСКЛАДУШКА!$AY$289:$BO$289,0))</f>
        <v>Математика</v>
      </c>
      <c r="D250" s="29" t="e">
        <f>INDEX(РАСКЛАДУШКА!#REF!,A250,MATCH(B$216,РАСКЛАДУШКА!#REF!,0))</f>
        <v>#REF!</v>
      </c>
      <c r="E250" s="27" t="str">
        <f>INDEX(РАСКЛАДУШКА!$AY$412:$BO$446,A250,MATCH(B$216,РАСКЛАДУШКА!$AY$411:$BO$411,0))</f>
        <v>Орда В.Т.</v>
      </c>
      <c r="G250" s="134">
        <v>27</v>
      </c>
      <c r="H250" s="37">
        <v>6</v>
      </c>
      <c r="I250" s="27" t="str">
        <f>INDEX(РАСКЛАДУШКА!$AY$290:$BO$324,G250,MATCH(H$216,РАСКЛАДУШКА!$AY$289:$BO$289,0))</f>
        <v>Физика</v>
      </c>
      <c r="J250" s="29" t="e">
        <f>INDEX(РАСКЛАДУШКА!#REF!,G250,MATCH(H$216,РАСКЛАДУШКА!#REF!,0))</f>
        <v>#REF!</v>
      </c>
      <c r="K250" s="27" t="str">
        <f>INDEX(РАСКЛАДУШКА!$AY$412:$BO$446,G250,MATCH(H$216,РАСКЛАДУШКА!$AY$411:$BO$411,0))</f>
        <v>Семашко Г.М.</v>
      </c>
    </row>
    <row r="251" spans="1:12" x14ac:dyDescent="0.25">
      <c r="A251" s="134">
        <v>28</v>
      </c>
      <c r="B251" s="37">
        <v>7</v>
      </c>
      <c r="C251" s="27" t="str">
        <f>INDEX(РАСКЛАДУШКА!$AY$290:$BO$324,A251,MATCH(B$216,РАСКЛАДУШКА!$AY$289:$BO$289,0))</f>
        <v/>
      </c>
      <c r="D251" s="29" t="e">
        <f>INDEX(РАСКЛАДУШКА!#REF!,A251,MATCH(B$216,РАСКЛАДУШКА!#REF!,0))</f>
        <v>#REF!</v>
      </c>
      <c r="E251" s="27" t="str">
        <f>INDEX(РАСКЛАДУШКА!$AY$412:$BO$446,A251,MATCH(B$216,РАСКЛАДУШКА!$AY$411:$BO$411,0))</f>
        <v/>
      </c>
      <c r="G251" s="134">
        <v>28</v>
      </c>
      <c r="H251" s="37">
        <v>7</v>
      </c>
      <c r="I251" s="27" t="str">
        <f>INDEX(РАСКЛАДУШКА!$AY$290:$BO$324,G251,MATCH(H$216,РАСКЛАДУШКА!$AY$289:$BO$289,0))</f>
        <v>Час зд.и спорта</v>
      </c>
      <c r="J251" s="29" t="e">
        <f>INDEX(РАСКЛАДУШКА!#REF!,G251,MATCH(H$216,РАСКЛАДУШКА!#REF!,0))</f>
        <v>#REF!</v>
      </c>
      <c r="K251" s="27" t="str">
        <f>INDEX(РАСКЛАДУШКА!$AY$412:$BO$446,G251,MATCH(H$216,РАСКЛАДУШКА!$AY$411:$BO$411,0))</f>
        <v>Каспер В.И.</v>
      </c>
    </row>
    <row r="252" spans="1:12" ht="21" x14ac:dyDescent="0.4">
      <c r="A252" s="120"/>
      <c r="B252" s="1" t="s">
        <v>8</v>
      </c>
      <c r="C252" s="1"/>
      <c r="D252" s="1"/>
      <c r="E252" s="1"/>
      <c r="F252" s="140"/>
      <c r="G252" s="120"/>
      <c r="H252" s="1" t="s">
        <v>8</v>
      </c>
      <c r="I252" s="1"/>
      <c r="J252" s="1"/>
      <c r="K252" s="1"/>
      <c r="L252" s="140"/>
    </row>
    <row r="253" spans="1:12" x14ac:dyDescent="0.25">
      <c r="A253" s="134">
        <v>29</v>
      </c>
      <c r="B253" s="37">
        <v>1</v>
      </c>
      <c r="C253" s="27" t="str">
        <f>INDEX(РАСКЛАДУШКА!$AY$290:$BO$324,A253,MATCH(B$216,РАСКЛАДУШКА!$AY$289:$BO$289,0))</f>
        <v>История</v>
      </c>
      <c r="D253" s="29" t="e">
        <f>INDEX(РАСКЛАДУШКА!#REF!,A253,MATCH(B$216,РАСКЛАДУШКА!#REF!,0))</f>
        <v>#REF!</v>
      </c>
      <c r="E253" s="27" t="str">
        <f>INDEX(РАСКЛАДУШКА!$AY$412:$BO$446,A253,MATCH(B$216,РАСКЛАДУШКА!$AY$411:$BO$411,0))</f>
        <v>Бинкевич И.В.</v>
      </c>
      <c r="G253" s="134">
        <v>29</v>
      </c>
      <c r="H253" s="37">
        <v>1</v>
      </c>
      <c r="I253" s="27" t="str">
        <f>INDEX(РАСКЛАДУШКА!$AY$290:$BO$324,G253,MATCH(H$216,РАСКЛАДУШКА!$AY$289:$BO$289,0))</f>
        <v>Бел.лит.</v>
      </c>
      <c r="J253" s="29" t="e">
        <f>INDEX(РАСКЛАДУШКА!#REF!,G253,MATCH(H$216,РАСКЛАДУШКА!#REF!,0))</f>
        <v>#REF!</v>
      </c>
      <c r="K253" s="27" t="str">
        <f>INDEX(РАСКЛАДУШКА!$AY$412:$BO$446,G253,MATCH(H$216,РАСКЛАДУШКА!$AY$411:$BO$411,0))</f>
        <v>Захарова Т.И.</v>
      </c>
    </row>
    <row r="254" spans="1:12" x14ac:dyDescent="0.25">
      <c r="A254" s="134">
        <v>30</v>
      </c>
      <c r="B254" s="37">
        <v>2</v>
      </c>
      <c r="C254" s="27" t="str">
        <f>INDEX(РАСКЛАДУШКА!$AY$290:$BO$324,A254,MATCH(B$216,РАСКЛАДУШКА!$AY$289:$BO$289,0))</f>
        <v>Иностр.язык</v>
      </c>
      <c r="D254" s="29" t="e">
        <f>INDEX(РАСКЛАДУШКА!#REF!,A254,MATCH(B$216,РАСКЛАДУШКА!#REF!,0))</f>
        <v>#REF!</v>
      </c>
      <c r="E254" s="27" t="str">
        <f>INDEX(РАСКЛАДУШКА!$AY$412:$BO$446,A254,MATCH(B$216,РАСКЛАДУШКА!$AY$411:$BO$411,0))</f>
        <v>Василевская А.В. / Ярмантович К.В.</v>
      </c>
      <c r="G254" s="134">
        <v>30</v>
      </c>
      <c r="H254" s="37">
        <v>2</v>
      </c>
      <c r="I254" s="27" t="str">
        <f>INDEX(РАСКЛАДУШКА!$AY$290:$BO$324,G254,MATCH(H$216,РАСКЛАДУШКА!$AY$289:$BO$289,0))</f>
        <v>Бел.язык</v>
      </c>
      <c r="J254" s="29" t="e">
        <f>INDEX(РАСКЛАДУШКА!#REF!,G254,MATCH(H$216,РАСКЛАДУШКА!#REF!,0))</f>
        <v>#REF!</v>
      </c>
      <c r="K254" s="27" t="str">
        <f>INDEX(РАСКЛАДУШКА!$AY$412:$BO$446,G254,MATCH(H$216,РАСКЛАДУШКА!$AY$411:$BO$411,0))</f>
        <v>Захарова Т.И.</v>
      </c>
    </row>
    <row r="255" spans="1:12" x14ac:dyDescent="0.25">
      <c r="A255" s="134">
        <v>31</v>
      </c>
      <c r="B255" s="37">
        <v>3</v>
      </c>
      <c r="C255" s="27" t="str">
        <f>INDEX(РАСКЛАДУШКА!$AY$290:$BO$324,A255,MATCH(B$216,РАСКЛАДУШКА!$AY$289:$BO$289,0))</f>
        <v>Математика</v>
      </c>
      <c r="D255" s="29" t="e">
        <f>INDEX(РАСКЛАДУШКА!#REF!,A255,MATCH(B$216,РАСКЛАДУШКА!#REF!,0))</f>
        <v>#REF!</v>
      </c>
      <c r="E255" s="27" t="str">
        <f>INDEX(РАСКЛАДУШКА!$AY$412:$BO$446,A255,MATCH(B$216,РАСКЛАДУШКА!$AY$411:$BO$411,0))</f>
        <v>Орда В.Т.</v>
      </c>
      <c r="G255" s="134">
        <v>31</v>
      </c>
      <c r="H255" s="37">
        <v>3</v>
      </c>
      <c r="I255" s="27" t="str">
        <f>INDEX(РАСКЛАДУШКА!$AY$290:$BO$324,G255,MATCH(H$216,РАСКЛАДУШКА!$AY$289:$BO$289,0))</f>
        <v>Иностр.язык</v>
      </c>
      <c r="J255" s="29" t="e">
        <f>INDEX(РАСКЛАДУШКА!#REF!,G255,MATCH(H$216,РАСКЛАДУШКА!#REF!,0))</f>
        <v>#REF!</v>
      </c>
      <c r="K255" s="27" t="str">
        <f>INDEX(РАСКЛАДУШКА!$AY$412:$BO$446,G255,MATCH(H$216,РАСКЛАДУШКА!$AY$411:$BO$411,0))</f>
        <v>Ярошевич Е. В. / Дембя М.Э. / Псыщаница Н.Н.</v>
      </c>
    </row>
    <row r="256" spans="1:12" x14ac:dyDescent="0.25">
      <c r="A256" s="134">
        <v>32</v>
      </c>
      <c r="B256" s="37">
        <v>4</v>
      </c>
      <c r="C256" s="27" t="str">
        <f>INDEX(РАСКЛАДУШКА!$AY$290:$BO$324,A256,MATCH(B$216,РАСКЛАДУШКА!$AY$289:$BO$289,0))</f>
        <v>География</v>
      </c>
      <c r="D256" s="29" t="e">
        <f>INDEX(РАСКЛАДУШКА!#REF!,A256,MATCH(B$216,РАСКЛАДУШКА!#REF!,0))</f>
        <v>#REF!</v>
      </c>
      <c r="E256" s="27" t="str">
        <f>INDEX(РАСКЛАДУШКА!$AY$412:$BO$446,A256,MATCH(B$216,РАСКЛАДУШКА!$AY$411:$BO$411,0))</f>
        <v>Дубак О.Н.</v>
      </c>
      <c r="G256" s="134">
        <v>32</v>
      </c>
      <c r="H256" s="37">
        <v>4</v>
      </c>
      <c r="I256" s="27" t="str">
        <f>INDEX(РАСКЛАДУШКА!$AY$290:$BO$324,G256,MATCH(H$216,РАСКЛАДУШКА!$AY$289:$BO$289,0))</f>
        <v>Обществовед.</v>
      </c>
      <c r="J256" s="29" t="e">
        <f>INDEX(РАСКЛАДУШКА!#REF!,G256,MATCH(H$216,РАСКЛАДУШКА!#REF!,0))</f>
        <v>#REF!</v>
      </c>
      <c r="K256" s="27" t="str">
        <f>INDEX(РАСКЛАДУШКА!$AY$412:$BO$446,G256,MATCH(H$216,РАСКЛАДУШКА!$AY$411:$BO$411,0))</f>
        <v>Жегало Т.В.</v>
      </c>
    </row>
    <row r="257" spans="1:12" x14ac:dyDescent="0.25">
      <c r="A257" s="134">
        <v>33</v>
      </c>
      <c r="B257" s="37">
        <v>5</v>
      </c>
      <c r="C257" s="27" t="str">
        <f>INDEX(РАСКЛАДУШКА!$AY$290:$BO$324,A257,MATCH(B$216,РАСКЛАДУШКА!$AY$289:$BO$289,0))</f>
        <v>Инф./Труд.обуч.</v>
      </c>
      <c r="D257" s="29" t="e">
        <f>INDEX(РАСКЛАДУШКА!#REF!,A257,MATCH(B$216,РАСКЛАДУШКА!#REF!,0))</f>
        <v>#REF!</v>
      </c>
      <c r="E257" s="27" t="str">
        <f>INDEX(РАСКЛАДУШКА!$AY$412:$BO$446,A257,MATCH(B$216,РАСКЛАДУШКА!$AY$411:$BO$411,0))</f>
        <v>Малахова Е.С. / Хоменко Ю.В.</v>
      </c>
      <c r="G257" s="134">
        <v>33</v>
      </c>
      <c r="H257" s="37">
        <v>5</v>
      </c>
      <c r="I257" s="27" t="str">
        <f>INDEX(РАСКЛАДУШКА!$AY$290:$BO$324,G257,MATCH(H$216,РАСКЛАДУШКА!$AY$289:$BO$289,0))</f>
        <v>История</v>
      </c>
      <c r="J257" s="29" t="e">
        <f>INDEX(РАСКЛАДУШКА!#REF!,G257,MATCH(H$216,РАСКЛАДУШКА!#REF!,0))</f>
        <v>#REF!</v>
      </c>
      <c r="K257" s="27" t="str">
        <f>INDEX(РАСКЛАДУШКА!$AY$412:$BO$446,G257,MATCH(H$216,РАСКЛАДУШКА!$AY$411:$BO$411,0))</f>
        <v>Жегало Т.В.</v>
      </c>
    </row>
    <row r="258" spans="1:12" x14ac:dyDescent="0.25">
      <c r="A258" s="134">
        <v>34</v>
      </c>
      <c r="B258" s="37">
        <v>6</v>
      </c>
      <c r="C258" s="27" t="str">
        <f>INDEX(РАСКЛАДУШКА!$AY$290:$BO$324,A258,MATCH(B$216,РАСКЛАДУШКА!$AY$289:$BO$289,0))</f>
        <v>Труд.обуч./Инф.</v>
      </c>
      <c r="D258" s="29" t="e">
        <f>INDEX(РАСКЛАДУШКА!#REF!,A258,MATCH(B$216,РАСКЛАДУШКА!#REF!,0))</f>
        <v>#REF!</v>
      </c>
      <c r="E258" s="27" t="str">
        <f>INDEX(РАСКЛАДУШКА!$AY$412:$BO$446,A258,MATCH(B$216,РАСКЛАДУШКА!$AY$411:$BO$411,0))</f>
        <v>Червоная Т.Р. / Малахова Е.С.</v>
      </c>
      <c r="G258" s="134">
        <v>34</v>
      </c>
      <c r="H258" s="37">
        <v>6</v>
      </c>
      <c r="I258" s="27" t="str">
        <f>INDEX(РАСКЛАДУШКА!$AY$290:$BO$324,G258,MATCH(H$216,РАСКЛАДУШКА!$AY$289:$BO$289,0))</f>
        <v>Математика</v>
      </c>
      <c r="J258" s="29" t="e">
        <f>INDEX(РАСКЛАДУШКА!#REF!,G258,MATCH(H$216,РАСКЛАДУШКА!#REF!,0))</f>
        <v>#REF!</v>
      </c>
      <c r="K258" s="27" t="str">
        <f>INDEX(РАСКЛАДУШКА!$AY$412:$BO$446,G258,MATCH(H$216,РАСКЛАДУШКА!$AY$411:$BO$411,0))</f>
        <v>Новогродская С.Г.</v>
      </c>
    </row>
    <row r="259" spans="1:12" ht="23.4" x14ac:dyDescent="0.45">
      <c r="A259" s="141"/>
      <c r="B259" s="139" t="s">
        <v>80</v>
      </c>
      <c r="C259" s="138" t="s">
        <v>147</v>
      </c>
      <c r="D259" s="142"/>
      <c r="E259" s="138"/>
      <c r="F259" s="138"/>
      <c r="G259" s="141"/>
      <c r="H259" s="139" t="s">
        <v>81</v>
      </c>
      <c r="I259" s="138" t="s">
        <v>147</v>
      </c>
      <c r="J259" s="142"/>
      <c r="K259" s="138"/>
      <c r="L259" s="138"/>
    </row>
    <row r="260" spans="1:12" x14ac:dyDescent="0.25">
      <c r="A260" s="130"/>
      <c r="B260" s="130" t="str">
        <f>"Классный руководитель: "&amp;INDEX(РАСКЛАДУШКА!$AE$120:$AE$153,MATCH(B259,РАСКЛАДУШКА!$E$120:$E$153,0))</f>
        <v>Классный руководитель: 18</v>
      </c>
      <c r="C260" s="130"/>
      <c r="D260" s="143"/>
      <c r="E260" s="130"/>
      <c r="F260" s="130"/>
      <c r="G260" s="130"/>
      <c r="H260" s="130" t="str">
        <f>"Классный руководитель: "&amp;INDEX(РАСКЛАДУШКА!$AE$120:$AE$153,MATCH(H259,РАСКЛАДУШКА!$E$120:$E$153,0))</f>
        <v>Классный руководитель: 21</v>
      </c>
      <c r="I260" s="130"/>
      <c r="J260" s="143"/>
      <c r="K260" s="130"/>
      <c r="L260" s="130"/>
    </row>
    <row r="261" spans="1:12" x14ac:dyDescent="0.25">
      <c r="A261" s="130"/>
      <c r="B261" s="129" t="e">
        <f>"Закрепленный кабинет: №"&amp;INDEX(РАСКЛАДУШКА!#REF!,MATCH(B259,РАСКЛАДУШКА!$DC$66:$DC$76,0))</f>
        <v>#REF!</v>
      </c>
      <c r="C261" s="130"/>
      <c r="D261" s="143"/>
      <c r="E261" s="130"/>
      <c r="F261" s="130"/>
      <c r="G261" s="130"/>
      <c r="H261" s="129" t="e">
        <f>"Закрепленный кабинет: №"&amp;INDEX(РАСКЛАДУШКА!#REF!,MATCH(H259,РАСКЛАДУШКА!$DC$66:$DC$76,0))</f>
        <v>#REF!</v>
      </c>
      <c r="I261" s="130"/>
      <c r="J261" s="143"/>
      <c r="K261" s="130"/>
      <c r="L261" s="130"/>
    </row>
    <row r="262" spans="1:12" x14ac:dyDescent="0.25">
      <c r="B262" s="132" t="s">
        <v>1</v>
      </c>
      <c r="C262" s="132" t="s">
        <v>72</v>
      </c>
      <c r="D262" s="132" t="s">
        <v>256</v>
      </c>
      <c r="E262" s="132" t="s">
        <v>134</v>
      </c>
      <c r="H262" s="132" t="s">
        <v>1</v>
      </c>
      <c r="I262" s="132" t="s">
        <v>72</v>
      </c>
      <c r="J262" s="132" t="s">
        <v>256</v>
      </c>
      <c r="K262" s="132" t="s">
        <v>134</v>
      </c>
    </row>
    <row r="263" spans="1:12" ht="21" x14ac:dyDescent="0.4">
      <c r="A263" s="120"/>
      <c r="B263" s="1" t="s">
        <v>4</v>
      </c>
      <c r="C263" s="1"/>
      <c r="D263" s="1"/>
      <c r="E263" s="1"/>
      <c r="F263" s="140"/>
      <c r="G263" s="120"/>
      <c r="H263" s="1" t="s">
        <v>4</v>
      </c>
      <c r="I263" s="1"/>
      <c r="J263" s="1"/>
      <c r="K263" s="1"/>
      <c r="L263" s="140"/>
    </row>
    <row r="264" spans="1:12" x14ac:dyDescent="0.25">
      <c r="A264" s="134">
        <v>1</v>
      </c>
      <c r="B264" s="37">
        <v>1</v>
      </c>
      <c r="C264" s="27" t="str">
        <f>INDEX(РАСКЛАДУШКА!$AY$290:$BO$324,A264,MATCH(B$259,РАСКЛАДУШКА!$AY$289:$BO$289,0))</f>
        <v>Химия</v>
      </c>
      <c r="D264" s="29" t="e">
        <f>INDEX(РАСКЛАДУШКА!#REF!,A264,MATCH(B$259,РАСКЛАДУШКА!#REF!,0))</f>
        <v>#REF!</v>
      </c>
      <c r="E264" s="27" t="str">
        <f>INDEX(РАСКЛАДУШКА!$AY$412:$BO$446,A264,MATCH(B$259,РАСКЛАДУШКА!$AY$411:$BO$411,0))</f>
        <v>Мохарь Н.А.</v>
      </c>
      <c r="G264" s="134">
        <v>1</v>
      </c>
      <c r="H264" s="37">
        <v>1</v>
      </c>
      <c r="I264" s="27" t="str">
        <f>INDEX(РАСКЛАДУШКА!$AY$290:$BO$324,G264,MATCH(H$259,РАСКЛАДУШКА!$AY$289:$BO$289,0))</f>
        <v>Инф./Обществ.</v>
      </c>
      <c r="J264" s="29" t="e">
        <f>INDEX(РАСКЛАДУШКА!#REF!,G264,MATCH(H$259,РАСКЛАДУШКА!#REF!,0))</f>
        <v>#REF!</v>
      </c>
      <c r="K264" s="27" t="str">
        <f>INDEX(РАСКЛАДУШКА!$AY$412:$BO$446,G264,MATCH(H$259,РАСКЛАДУШКА!$AY$411:$BO$411,0))</f>
        <v>Малахова Е.С. / Жегало Т.В.</v>
      </c>
    </row>
    <row r="265" spans="1:12" x14ac:dyDescent="0.25">
      <c r="A265" s="134">
        <v>2</v>
      </c>
      <c r="B265" s="37">
        <v>2</v>
      </c>
      <c r="C265" s="27" t="str">
        <f>INDEX(РАСКЛАДУШКА!$AY$290:$BO$324,A265,MATCH(B$259,РАСКЛАДУШКА!$AY$289:$BO$289,0))</f>
        <v>Биология</v>
      </c>
      <c r="D265" s="29" t="e">
        <f>INDEX(РАСКЛАДУШКА!#REF!,A265,MATCH(B$259,РАСКЛАДУШКА!#REF!,0))</f>
        <v>#REF!</v>
      </c>
      <c r="E265" s="27" t="str">
        <f>INDEX(РАСКЛАДУШКА!$AY$412:$BO$446,A265,MATCH(B$259,РАСКЛАДУШКА!$AY$411:$BO$411,0))</f>
        <v>Труханович С.С.</v>
      </c>
      <c r="G265" s="134">
        <v>2</v>
      </c>
      <c r="H265" s="37">
        <v>2</v>
      </c>
      <c r="I265" s="27" t="str">
        <f>INDEX(РАСКЛАДУШКА!$AY$290:$BO$324,G265,MATCH(H$259,РАСКЛАДУШКА!$AY$289:$BO$289,0))</f>
        <v>Мат./Хим./Инф.</v>
      </c>
      <c r="J265" s="29" t="e">
        <f>INDEX(РАСКЛАДУШКА!#REF!,G265,MATCH(H$259,РАСКЛАДУШКА!#REF!,0))</f>
        <v>#REF!</v>
      </c>
      <c r="K265" s="27" t="str">
        <f>INDEX(РАСКЛАДУШКА!$AY$412:$BO$446,G265,MATCH(H$259,РАСКЛАДУШКА!$AY$411:$BO$411,0))</f>
        <v>Орда В.Т. / Мохарь Н.А. / Малахова Е.С.</v>
      </c>
    </row>
    <row r="266" spans="1:12" x14ac:dyDescent="0.25">
      <c r="A266" s="134">
        <v>3</v>
      </c>
      <c r="B266" s="37">
        <v>3</v>
      </c>
      <c r="C266" s="27" t="str">
        <f>INDEX(РАСКЛАДУШКА!$AY$290:$BO$324,A266,MATCH(B$259,РАСКЛАДУШКА!$AY$289:$BO$289,0))</f>
        <v>Физ.культ.и зд.</v>
      </c>
      <c r="D266" s="29" t="e">
        <f>INDEX(РАСКЛАДУШКА!#REF!,A266,MATCH(B$259,РАСКЛАДУШКА!#REF!,0))</f>
        <v>#REF!</v>
      </c>
      <c r="E266" s="27" t="str">
        <f>INDEX(РАСКЛАДУШКА!$AY$412:$BO$446,A266,MATCH(B$259,РАСКЛАДУШКА!$AY$411:$BO$411,0))</f>
        <v>Каспер В.И.</v>
      </c>
      <c r="G266" s="134">
        <v>3</v>
      </c>
      <c r="H266" s="37">
        <v>3</v>
      </c>
      <c r="I266" s="27" t="str">
        <f>INDEX(РАСКЛАДУШКА!$AY$290:$BO$324,G266,MATCH(H$259,РАСКЛАДУШКА!$AY$289:$BO$289,0))</f>
        <v>Физика/Мат.</v>
      </c>
      <c r="J266" s="29" t="e">
        <f>INDEX(РАСКЛАДУШКА!#REF!,G266,MATCH(H$259,РАСКЛАДУШКА!#REF!,0))</f>
        <v>#REF!</v>
      </c>
      <c r="K266" s="27" t="str">
        <f>INDEX(РАСКЛАДУШКА!$AY$412:$BO$446,G266,MATCH(H$259,РАСКЛАДУШКА!$AY$411:$BO$411,0))</f>
        <v>Семашко Г.М. / Орда В.Т.</v>
      </c>
    </row>
    <row r="267" spans="1:12" x14ac:dyDescent="0.25">
      <c r="A267" s="134">
        <v>4</v>
      </c>
      <c r="B267" s="37">
        <v>4</v>
      </c>
      <c r="C267" s="27" t="str">
        <f>INDEX(РАСКЛАДУШКА!$AY$290:$BO$324,A267,MATCH(B$259,РАСКЛАДУШКА!$AY$289:$BO$289,0))</f>
        <v>История</v>
      </c>
      <c r="D267" s="29" t="e">
        <f>INDEX(РАСКЛАДУШКА!#REF!,A267,MATCH(B$259,РАСКЛАДУШКА!#REF!,0))</f>
        <v>#REF!</v>
      </c>
      <c r="E267" s="27" t="str">
        <f>INDEX(РАСКЛАДУШКА!$AY$412:$BO$446,A267,MATCH(B$259,РАСКЛАДУШКА!$AY$411:$BO$411,0))</f>
        <v>Жегало Т.В.</v>
      </c>
      <c r="G267" s="134">
        <v>4</v>
      </c>
      <c r="H267" s="37">
        <v>4</v>
      </c>
      <c r="I267" s="27" t="str">
        <f>INDEX(РАСКЛАДУШКА!$AY$290:$BO$324,G267,MATCH(H$259,РАСКЛАДУШКА!$AY$289:$BO$289,0))</f>
        <v>Черчение</v>
      </c>
      <c r="J267" s="29" t="e">
        <f>INDEX(РАСКЛАДУШКА!#REF!,G267,MATCH(H$259,РАСКЛАДУШКА!#REF!,0))</f>
        <v>#REF!</v>
      </c>
      <c r="K267" s="27" t="str">
        <f>INDEX(РАСКЛАДУШКА!$AY$412:$BO$446,G267,MATCH(H$259,РАСКЛАДУШКА!$AY$411:$BO$411,0))</f>
        <v>Червоная Т.Р.</v>
      </c>
    </row>
    <row r="268" spans="1:12" x14ac:dyDescent="0.25">
      <c r="A268" s="134">
        <v>5</v>
      </c>
      <c r="B268" s="37">
        <v>5</v>
      </c>
      <c r="C268" s="27" t="str">
        <f>INDEX(РАСКЛАДУШКА!$AY$290:$BO$324,A268,MATCH(B$259,РАСКЛАДУШКА!$AY$289:$BO$289,0))</f>
        <v>Русск.язык</v>
      </c>
      <c r="D268" s="29" t="e">
        <f>INDEX(РАСКЛАДУШКА!#REF!,A268,MATCH(B$259,РАСКЛАДУШКА!#REF!,0))</f>
        <v>#REF!</v>
      </c>
      <c r="E268" s="27" t="str">
        <f>INDEX(РАСКЛАДУШКА!$AY$412:$BO$446,A268,MATCH(B$259,РАСКЛАДУШКА!$AY$411:$BO$411,0))</f>
        <v>Орда Г.П.</v>
      </c>
      <c r="G268" s="134">
        <v>5</v>
      </c>
      <c r="H268" s="37">
        <v>5</v>
      </c>
      <c r="I268" s="27" t="str">
        <f>INDEX(РАСКЛАДУШКА!$AY$290:$BO$324,G268,MATCH(H$259,РАСКЛАДУШКА!$AY$289:$BO$289,0))</f>
        <v>Иностр.язык</v>
      </c>
      <c r="J268" s="29" t="e">
        <f>INDEX(РАСКЛАДУШКА!#REF!,G268,MATCH(H$259,РАСКЛАДУШКА!#REF!,0))</f>
        <v>#REF!</v>
      </c>
      <c r="K268" s="27" t="str">
        <f>INDEX(РАСКЛАДУШКА!$AY$412:$BO$446,G268,MATCH(H$259,РАСКЛАДУШКА!$AY$411:$BO$411,0))</f>
        <v>Борисевич Л. А. / Псыщаница Н.Н. / Ярмантович К.В.</v>
      </c>
    </row>
    <row r="269" spans="1:12" x14ac:dyDescent="0.25">
      <c r="A269" s="134">
        <v>6</v>
      </c>
      <c r="B269" s="37">
        <v>6</v>
      </c>
      <c r="C269" s="27" t="str">
        <f>INDEX(РАСКЛАДУШКА!$AY$290:$BO$324,A269,MATCH(B$259,РАСКЛАДУШКА!$AY$289:$BO$289,0))</f>
        <v>Математика</v>
      </c>
      <c r="D269" s="29" t="e">
        <f>INDEX(РАСКЛАДУШКА!#REF!,A269,MATCH(B$259,РАСКЛАДУШКА!#REF!,0))</f>
        <v>#REF!</v>
      </c>
      <c r="E269" s="27" t="str">
        <f>INDEX(РАСКЛАДУШКА!$AY$412:$BO$446,A269,MATCH(B$259,РАСКЛАДУШКА!$AY$411:$BO$411,0))</f>
        <v>Новогродская С.Г.</v>
      </c>
      <c r="G269" s="134">
        <v>6</v>
      </c>
      <c r="H269" s="37">
        <v>6</v>
      </c>
      <c r="I269" s="27" t="str">
        <f>INDEX(РАСКЛАДУШКА!$AY$290:$BO$324,G269,MATCH(H$259,РАСКЛАДУШКА!$AY$289:$BO$289,0))</f>
        <v>Обществовед.</v>
      </c>
      <c r="J269" s="29" t="e">
        <f>INDEX(РАСКЛАДУШКА!#REF!,G269,MATCH(H$259,РАСКЛАДУШКА!#REF!,0))</f>
        <v>#REF!</v>
      </c>
      <c r="K269" s="27" t="str">
        <f>INDEX(РАСКЛАДУШКА!$AY$412:$BO$446,G269,MATCH(H$259,РАСКЛАДУШКА!$AY$411:$BO$411,0))</f>
        <v>Жегало Т.В. / Бинкевич И.В.</v>
      </c>
    </row>
    <row r="270" spans="1:12" x14ac:dyDescent="0.25">
      <c r="A270" s="134">
        <v>7</v>
      </c>
      <c r="B270" s="37">
        <v>7</v>
      </c>
      <c r="C270" s="27" t="str">
        <f>INDEX(РАСКЛАДУШКА!$AY$290:$BO$324,A270,MATCH(B$259,РАСКЛАДУШКА!$AY$289:$BO$289,0))</f>
        <v/>
      </c>
      <c r="D270" s="29" t="e">
        <f>INDEX(РАСКЛАДУШКА!#REF!,A270,MATCH(B$259,РАСКЛАДУШКА!#REF!,0))</f>
        <v>#REF!</v>
      </c>
      <c r="E270" s="27" t="str">
        <f>INDEX(РАСКЛАДУШКА!$AY$412:$BO$446,A270,MATCH(B$259,РАСКЛАДУШКА!$AY$411:$BO$411,0))</f>
        <v/>
      </c>
      <c r="G270" s="134">
        <v>7</v>
      </c>
      <c r="H270" s="37">
        <v>7</v>
      </c>
      <c r="I270" s="27" t="str">
        <f>INDEX(РАСКЛАДУШКА!$AY$290:$BO$324,G270,MATCH(H$259,РАСКЛАДУШКА!$AY$289:$BO$289,0))</f>
        <v/>
      </c>
      <c r="J270" s="29" t="e">
        <f>INDEX(РАСКЛАДУШКА!#REF!,G270,MATCH(H$259,РАСКЛАДУШКА!#REF!,0))</f>
        <v>#REF!</v>
      </c>
      <c r="K270" s="27" t="str">
        <f>INDEX(РАСКЛАДУШКА!$AY$412:$BO$446,G270,MATCH(H$259,РАСКЛАДУШКА!$AY$411:$BO$411,0))</f>
        <v/>
      </c>
    </row>
    <row r="271" spans="1:12" ht="21" x14ac:dyDescent="0.4">
      <c r="A271" s="120"/>
      <c r="B271" s="1" t="s">
        <v>5</v>
      </c>
      <c r="C271" s="1"/>
      <c r="D271" s="1"/>
      <c r="E271" s="1"/>
      <c r="F271" s="140"/>
      <c r="G271" s="120"/>
      <c r="H271" s="1" t="s">
        <v>5</v>
      </c>
      <c r="I271" s="1"/>
      <c r="J271" s="1"/>
      <c r="K271" s="1"/>
      <c r="L271" s="140"/>
    </row>
    <row r="272" spans="1:12" x14ac:dyDescent="0.25">
      <c r="A272" s="134">
        <v>8</v>
      </c>
      <c r="B272" s="37">
        <v>1</v>
      </c>
      <c r="C272" s="27" t="str">
        <f>INDEX(РАСКЛАДУШКА!$AY$290:$BO$324,A272,MATCH(B$259,РАСКЛАДУШКА!$AY$289:$BO$289,0))</f>
        <v>Русск.язык</v>
      </c>
      <c r="D272" s="29" t="e">
        <f>INDEX(РАСКЛАДУШКА!#REF!,A272,MATCH(B$259,РАСКЛАДУШКА!#REF!,0))</f>
        <v>#REF!</v>
      </c>
      <c r="E272" s="27" t="str">
        <f>INDEX(РАСКЛАДУШКА!$AY$412:$BO$446,A272,MATCH(B$259,РАСКЛАДУШКА!$AY$411:$BO$411,0))</f>
        <v>Орда Г.П.</v>
      </c>
      <c r="G272" s="134">
        <v>8</v>
      </c>
      <c r="H272" s="37">
        <v>1</v>
      </c>
      <c r="I272" s="27" t="str">
        <f>INDEX(РАСКЛАДУШКА!$AY$290:$BO$324,G272,MATCH(H$259,РАСКЛАДУШКА!$AY$289:$BO$289,0))</f>
        <v>Бел.язык</v>
      </c>
      <c r="J272" s="29" t="e">
        <f>INDEX(РАСКЛАДУШКА!#REF!,G272,MATCH(H$259,РАСКЛАДУШКА!#REF!,0))</f>
        <v>#REF!</v>
      </c>
      <c r="K272" s="27" t="str">
        <f>INDEX(РАСКЛАДУШКА!$AY$412:$BO$446,G272,MATCH(H$259,РАСКЛАДУШКА!$AY$411:$BO$411,0))</f>
        <v>Бородач Е.В.</v>
      </c>
    </row>
    <row r="273" spans="1:12" x14ac:dyDescent="0.25">
      <c r="A273" s="134">
        <v>9</v>
      </c>
      <c r="B273" s="37">
        <v>2</v>
      </c>
      <c r="C273" s="27" t="str">
        <f>INDEX(РАСКЛАДУШКА!$AY$290:$BO$324,A273,MATCH(B$259,РАСКЛАДУШКА!$AY$289:$BO$289,0))</f>
        <v>Русск.лит.</v>
      </c>
      <c r="D273" s="29" t="e">
        <f>INDEX(РАСКЛАДУШКА!#REF!,A273,MATCH(B$259,РАСКЛАДУШКА!#REF!,0))</f>
        <v>#REF!</v>
      </c>
      <c r="E273" s="27" t="str">
        <f>INDEX(РАСКЛАДУШКА!$AY$412:$BO$446,A273,MATCH(B$259,РАСКЛАДУШКА!$AY$411:$BO$411,0))</f>
        <v>Орда Г.П.</v>
      </c>
      <c r="G273" s="134">
        <v>9</v>
      </c>
      <c r="H273" s="37">
        <v>2</v>
      </c>
      <c r="I273" s="27" t="str">
        <f>INDEX(РАСКЛАДУШКА!$AY$290:$BO$324,G273,MATCH(H$259,РАСКЛАДУШКА!$AY$289:$BO$289,0))</f>
        <v>Бел.лит.</v>
      </c>
      <c r="J273" s="29" t="e">
        <f>INDEX(РАСКЛАДУШКА!#REF!,G273,MATCH(H$259,РАСКЛАДУШКА!#REF!,0))</f>
        <v>#REF!</v>
      </c>
      <c r="K273" s="27" t="str">
        <f>INDEX(РАСКЛАДУШКА!$AY$412:$BO$446,G273,MATCH(H$259,РАСКЛАДУШКА!$AY$411:$BO$411,0))</f>
        <v>Бородач Е.В.</v>
      </c>
    </row>
    <row r="274" spans="1:12" x14ac:dyDescent="0.25">
      <c r="A274" s="134">
        <v>10</v>
      </c>
      <c r="B274" s="37">
        <v>3</v>
      </c>
      <c r="C274" s="27" t="str">
        <f>INDEX(РАСКЛАДУШКА!$AY$290:$BO$324,A274,MATCH(B$259,РАСКЛАДУШКА!$AY$289:$BO$289,0))</f>
        <v>Иностр.язык</v>
      </c>
      <c r="D274" s="29" t="e">
        <f>INDEX(РАСКЛАДУШКА!#REF!,A274,MATCH(B$259,РАСКЛАДУШКА!#REF!,0))</f>
        <v>#REF!</v>
      </c>
      <c r="E274" s="27" t="str">
        <f>INDEX(РАСКЛАДУШКА!$AY$412:$BO$446,A274,MATCH(B$259,РАСКЛАДУШКА!$AY$411:$BO$411,0))</f>
        <v>Василевская А.В. / Ярмантович К.В.</v>
      </c>
      <c r="G274" s="134">
        <v>10</v>
      </c>
      <c r="H274" s="37">
        <v>3</v>
      </c>
      <c r="I274" s="27" t="str">
        <f>INDEX(РАСКЛАДУШКА!$AY$290:$BO$324,G274,MATCH(H$259,РАСКЛАДУШКА!$AY$289:$BO$289,0))</f>
        <v>Физ.культ.и зд.</v>
      </c>
      <c r="J274" s="29" t="e">
        <f>INDEX(РАСКЛАДУШКА!#REF!,G274,MATCH(H$259,РАСКЛАДУШКА!#REF!,0))</f>
        <v>#REF!</v>
      </c>
      <c r="K274" s="27" t="str">
        <f>INDEX(РАСКЛАДУШКА!$AY$412:$BO$446,G274,MATCH(H$259,РАСКЛАДУШКА!$AY$411:$BO$411,0))</f>
        <v>Каспер В.И. / Морозов А.Ю.</v>
      </c>
    </row>
    <row r="275" spans="1:12" x14ac:dyDescent="0.25">
      <c r="A275" s="134">
        <v>11</v>
      </c>
      <c r="B275" s="37">
        <v>4</v>
      </c>
      <c r="C275" s="27" t="str">
        <f>INDEX(РАСКЛАДУШКА!$AY$290:$BO$324,A275,MATCH(B$259,РАСКЛАДУШКА!$AY$289:$BO$289,0))</f>
        <v>Математика</v>
      </c>
      <c r="D275" s="29" t="e">
        <f>INDEX(РАСКЛАДУШКА!#REF!,A275,MATCH(B$259,РАСКЛАДУШКА!#REF!,0))</f>
        <v>#REF!</v>
      </c>
      <c r="E275" s="27" t="str">
        <f>INDEX(РАСКЛАДУШКА!$AY$412:$BO$446,A275,MATCH(B$259,РАСКЛАДУШКА!$AY$411:$BO$411,0))</f>
        <v>Новогродская С.Г.</v>
      </c>
      <c r="G275" s="134">
        <v>11</v>
      </c>
      <c r="H275" s="37">
        <v>4</v>
      </c>
      <c r="I275" s="27" t="str">
        <f>INDEX(РАСКЛАДУШКА!$AY$290:$BO$324,G275,MATCH(H$259,РАСКЛАДУШКА!$AY$289:$BO$289,0))</f>
        <v>Мат./Физика</v>
      </c>
      <c r="J275" s="29" t="e">
        <f>INDEX(РАСКЛАДУШКА!#REF!,G275,MATCH(H$259,РАСКЛАДУШКА!#REF!,0))</f>
        <v>#REF!</v>
      </c>
      <c r="K275" s="27" t="str">
        <f>INDEX(РАСКЛАДУШКА!$AY$412:$BO$446,G275,MATCH(H$259,РАСКЛАДУШКА!$AY$411:$BO$411,0))</f>
        <v>Орда В.Т. / Семашко Г.М.</v>
      </c>
    </row>
    <row r="276" spans="1:12" x14ac:dyDescent="0.25">
      <c r="A276" s="134">
        <v>12</v>
      </c>
      <c r="B276" s="37">
        <v>5</v>
      </c>
      <c r="C276" s="27" t="str">
        <f>INDEX(РАСКЛАДУШКА!$AY$290:$BO$324,A276,MATCH(B$259,РАСКЛАДУШКА!$AY$289:$BO$289,0))</f>
        <v>Труд.обуч./Инф.</v>
      </c>
      <c r="D276" s="29" t="e">
        <f>INDEX(РАСКЛАДУШКА!#REF!,A276,MATCH(B$259,РАСКЛАДУШКА!#REF!,0))</f>
        <v>#REF!</v>
      </c>
      <c r="E276" s="27" t="str">
        <f>INDEX(РАСКЛАДУШКА!$AY$412:$BO$446,A276,MATCH(B$259,РАСКЛАДУШКА!$AY$411:$BO$411,0))</f>
        <v>Червоная Т.Р. / Малахова Е.С.</v>
      </c>
      <c r="G276" s="134">
        <v>12</v>
      </c>
      <c r="H276" s="37">
        <v>5</v>
      </c>
      <c r="I276" s="27" t="str">
        <f>INDEX(РАСКЛАДУШКА!$AY$290:$BO$324,G276,MATCH(H$259,РАСКЛАДУШКА!$AY$289:$BO$289,0))</f>
        <v>Химия/Биология</v>
      </c>
      <c r="J276" s="29" t="e">
        <f>INDEX(РАСКЛАДУШКА!#REF!,G276,MATCH(H$259,РАСКЛАДУШКА!#REF!,0))</f>
        <v>#REF!</v>
      </c>
      <c r="K276" s="27" t="str">
        <f>INDEX(РАСКЛАДУШКА!$AY$412:$BO$446,G276,MATCH(H$259,РАСКЛАДУШКА!$AY$411:$BO$411,0))</f>
        <v>Мохарь Н.А. / Милейко Е.С.</v>
      </c>
    </row>
    <row r="277" spans="1:12" x14ac:dyDescent="0.25">
      <c r="A277" s="134">
        <v>13</v>
      </c>
      <c r="B277" s="37">
        <v>6</v>
      </c>
      <c r="C277" s="27" t="str">
        <f>INDEX(РАСКЛАДУШКА!$AY$290:$BO$324,A277,MATCH(B$259,РАСКЛАДУШКА!$AY$289:$BO$289,0))</f>
        <v>Инф./Труд.обуч.</v>
      </c>
      <c r="D277" s="29" t="e">
        <f>INDEX(РАСКЛАДУШКА!#REF!,A277,MATCH(B$259,РАСКЛАДУШКА!#REF!,0))</f>
        <v>#REF!</v>
      </c>
      <c r="E277" s="27" t="str">
        <f>INDEX(РАСКЛАДУШКА!$AY$412:$BO$446,A277,MATCH(B$259,РАСКЛАДУШКА!$AY$411:$BO$411,0))</f>
        <v>Малахова Е.С. / Хоменко Ю.В.</v>
      </c>
      <c r="G277" s="134">
        <v>13</v>
      </c>
      <c r="H277" s="37">
        <v>6</v>
      </c>
      <c r="I277" s="27" t="str">
        <f>INDEX(РАСКЛАДУШКА!$AY$290:$BO$324,G277,MATCH(H$259,РАСКЛАДУШКА!$AY$289:$BO$289,0))</f>
        <v>Мат./Хим./Ин.яз./Ин.яз.</v>
      </c>
      <c r="J277" s="29" t="e">
        <f>INDEX(РАСКЛАДУШКА!#REF!,G277,MATCH(H$259,РАСКЛАДУШКА!#REF!,0))</f>
        <v>#REF!</v>
      </c>
      <c r="K277" s="27" t="str">
        <f>INDEX(РАСКЛАДУШКА!$AY$412:$BO$446,G277,MATCH(H$259,РАСКЛАДУШКА!$AY$411:$BO$411,0))</f>
        <v>Орда В.Т. / Мохарь Н.А. / Борисевич Л. А.</v>
      </c>
    </row>
    <row r="278" spans="1:12" x14ac:dyDescent="0.25">
      <c r="A278" s="134">
        <v>14</v>
      </c>
      <c r="B278" s="37">
        <v>7</v>
      </c>
      <c r="C278" s="27" t="str">
        <f>INDEX(РАСКЛАДУШКА!$AY$290:$BO$324,A278,MATCH(B$259,РАСКЛАДУШКА!$AY$289:$BO$289,0))</f>
        <v/>
      </c>
      <c r="D278" s="29" t="e">
        <f>INDEX(РАСКЛАДУШКА!#REF!,A278,MATCH(B$259,РАСКЛАДУШКА!#REF!,0))</f>
        <v>#REF!</v>
      </c>
      <c r="E278" s="27" t="str">
        <f>INDEX(РАСКЛАДУШКА!$AY$412:$BO$446,A278,MATCH(B$259,РАСКЛАДУШКА!$AY$411:$BO$411,0))</f>
        <v/>
      </c>
      <c r="G278" s="134">
        <v>14</v>
      </c>
      <c r="H278" s="37">
        <v>7</v>
      </c>
      <c r="I278" s="27" t="str">
        <f>INDEX(РАСКЛАДУШКА!$AY$290:$BO$324,G278,MATCH(H$259,РАСКЛАДУШКА!$AY$289:$BO$289,0))</f>
        <v/>
      </c>
      <c r="J278" s="29" t="e">
        <f>INDEX(РАСКЛАДУШКА!#REF!,G278,MATCH(H$259,РАСКЛАДУШКА!#REF!,0))</f>
        <v>#REF!</v>
      </c>
      <c r="K278" s="27" t="str">
        <f>INDEX(РАСКЛАДУШКА!$AY$412:$BO$446,G278,MATCH(H$259,РАСКЛАДУШКА!$AY$411:$BO$411,0))</f>
        <v/>
      </c>
    </row>
    <row r="279" spans="1:12" ht="21" x14ac:dyDescent="0.4">
      <c r="A279" s="120"/>
      <c r="B279" s="1" t="s">
        <v>6</v>
      </c>
      <c r="C279" s="1"/>
      <c r="D279" s="1"/>
      <c r="E279" s="1"/>
      <c r="F279" s="140"/>
      <c r="G279" s="120"/>
      <c r="H279" s="1" t="s">
        <v>6</v>
      </c>
      <c r="I279" s="1"/>
      <c r="J279" s="1"/>
      <c r="K279" s="1"/>
      <c r="L279" s="140"/>
    </row>
    <row r="280" spans="1:12" x14ac:dyDescent="0.25">
      <c r="A280" s="134">
        <v>15</v>
      </c>
      <c r="B280" s="37">
        <v>1</v>
      </c>
      <c r="C280" s="27" t="str">
        <f>INDEX(РАСКЛАДУШКА!$AY$290:$BO$324,A280,MATCH(B$259,РАСКЛАДУШКА!$AY$289:$BO$289,0))</f>
        <v>Математика</v>
      </c>
      <c r="D280" s="29" t="e">
        <f>INDEX(РАСКЛАДУШКА!#REF!,A280,MATCH(B$259,РАСКЛАДУШКА!#REF!,0))</f>
        <v>#REF!</v>
      </c>
      <c r="E280" s="27" t="str">
        <f>INDEX(РАСКЛАДУШКА!$AY$412:$BO$446,A280,MATCH(B$259,РАСКЛАДУШКА!$AY$411:$BO$411,0))</f>
        <v>Новогродская С.Г.</v>
      </c>
      <c r="G280" s="134">
        <v>15</v>
      </c>
      <c r="H280" s="37">
        <v>1</v>
      </c>
      <c r="I280" s="27" t="str">
        <f>INDEX(РАСКЛАДУШКА!$AY$290:$BO$324,G280,MATCH(H$259,РАСКЛАДУШКА!$AY$289:$BO$289,0))</f>
        <v>Мат./Физика</v>
      </c>
      <c r="J280" s="29" t="e">
        <f>INDEX(РАСКЛАДУШКА!#REF!,G280,MATCH(H$259,РАСКЛАДУШКА!#REF!,0))</f>
        <v>#REF!</v>
      </c>
      <c r="K280" s="27" t="str">
        <f>INDEX(РАСКЛАДУШКА!$AY$412:$BO$446,G280,MATCH(H$259,РАСКЛАДУШКА!$AY$411:$BO$411,0))</f>
        <v>Орда В.Т. / Семашко Г.М.</v>
      </c>
    </row>
    <row r="281" spans="1:12" x14ac:dyDescent="0.25">
      <c r="A281" s="134">
        <v>16</v>
      </c>
      <c r="B281" s="37">
        <v>2</v>
      </c>
      <c r="C281" s="27" t="str">
        <f>INDEX(РАСКЛАДУШКА!$AY$290:$BO$324,A281,MATCH(B$259,РАСКЛАДУШКА!$AY$289:$BO$289,0))</f>
        <v>Физика</v>
      </c>
      <c r="D281" s="29" t="e">
        <f>INDEX(РАСКЛАДУШКА!#REF!,A281,MATCH(B$259,РАСКЛАДУШКА!#REF!,0))</f>
        <v>#REF!</v>
      </c>
      <c r="E281" s="27" t="str">
        <f>INDEX(РАСКЛАДУШКА!$AY$412:$BO$446,A281,MATCH(B$259,РАСКЛАДУШКА!$AY$411:$BO$411,0))</f>
        <v>Семашко Г.М.</v>
      </c>
      <c r="G281" s="134">
        <v>16</v>
      </c>
      <c r="H281" s="37">
        <v>2</v>
      </c>
      <c r="I281" s="27" t="str">
        <f>INDEX(РАСКЛАДУШКА!$AY$290:$BO$324,G281,MATCH(H$259,РАСКЛАДУШКА!$AY$289:$BO$289,0))</f>
        <v>История</v>
      </c>
      <c r="J281" s="29" t="e">
        <f>INDEX(РАСКЛАДУШКА!#REF!,G281,MATCH(H$259,РАСКЛАДУШКА!#REF!,0))</f>
        <v>#REF!</v>
      </c>
      <c r="K281" s="27" t="str">
        <f>INDEX(РАСКЛАДУШКА!$AY$412:$BO$446,G281,MATCH(H$259,РАСКЛАДУШКА!$AY$411:$BO$411,0))</f>
        <v>Жегало Т.В.</v>
      </c>
    </row>
    <row r="282" spans="1:12" x14ac:dyDescent="0.25">
      <c r="A282" s="134">
        <v>17</v>
      </c>
      <c r="B282" s="37">
        <v>3</v>
      </c>
      <c r="C282" s="27" t="str">
        <f>INDEX(РАСКЛАДУШКА!$AY$290:$BO$324,A282,MATCH(B$259,РАСКЛАДУШКА!$AY$289:$BO$289,0))</f>
        <v>Бел.лит.</v>
      </c>
      <c r="D282" s="29" t="e">
        <f>INDEX(РАСКЛАДУШКА!#REF!,A282,MATCH(B$259,РАСКЛАДУШКА!#REF!,0))</f>
        <v>#REF!</v>
      </c>
      <c r="E282" s="27" t="str">
        <f>INDEX(РАСКЛАДУШКА!$AY$412:$BO$446,A282,MATCH(B$259,РАСКЛАДУШКА!$AY$411:$BO$411,0))</f>
        <v>Змитревич А.Ю.</v>
      </c>
      <c r="G282" s="134">
        <v>17</v>
      </c>
      <c r="H282" s="37">
        <v>3</v>
      </c>
      <c r="I282" s="27" t="str">
        <f>INDEX(РАСКЛАДУШКА!$AY$290:$BO$324,G282,MATCH(H$259,РАСКЛАДУШКА!$AY$289:$BO$289,0))</f>
        <v>Русск.язык</v>
      </c>
      <c r="J282" s="29" t="e">
        <f>INDEX(РАСКЛАДУШКА!#REF!,G282,MATCH(H$259,РАСКЛАДУШКА!#REF!,0))</f>
        <v>#REF!</v>
      </c>
      <c r="K282" s="27" t="str">
        <f>INDEX(РАСКЛАДУШКА!$AY$412:$BO$446,G282,MATCH(H$259,РАСКЛАДУШКА!$AY$411:$BO$411,0))</f>
        <v>Лозовская А.С.</v>
      </c>
    </row>
    <row r="283" spans="1:12" x14ac:dyDescent="0.25">
      <c r="A283" s="134">
        <v>18</v>
      </c>
      <c r="B283" s="37">
        <v>4</v>
      </c>
      <c r="C283" s="27" t="str">
        <f>INDEX(РАСКЛАДУШКА!$AY$290:$BO$324,A283,MATCH(B$259,РАСКЛАДУШКА!$AY$289:$BO$289,0))</f>
        <v>Бел.язык</v>
      </c>
      <c r="D283" s="29" t="e">
        <f>INDEX(РАСКЛАДУШКА!#REF!,A283,MATCH(B$259,РАСКЛАДУШКА!#REF!,0))</f>
        <v>#REF!</v>
      </c>
      <c r="E283" s="27" t="str">
        <f>INDEX(РАСКЛАДУШКА!$AY$412:$BO$446,A283,MATCH(B$259,РАСКЛАДУШКА!$AY$411:$BO$411,0))</f>
        <v>Змитревич А.Ю.</v>
      </c>
      <c r="G283" s="134">
        <v>18</v>
      </c>
      <c r="H283" s="37">
        <v>4</v>
      </c>
      <c r="I283" s="27" t="str">
        <f>INDEX(РАСКЛАДУШКА!$AY$290:$BO$324,G283,MATCH(H$259,РАСКЛАДУШКА!$AY$289:$BO$289,0))</f>
        <v>Русск.лит.</v>
      </c>
      <c r="J283" s="29" t="e">
        <f>INDEX(РАСКЛАДУШКА!#REF!,G283,MATCH(H$259,РАСКЛАДУШКА!#REF!,0))</f>
        <v>#REF!</v>
      </c>
      <c r="K283" s="27" t="str">
        <f>INDEX(РАСКЛАДУШКА!$AY$412:$BO$446,G283,MATCH(H$259,РАСКЛАДУШКА!$AY$411:$BO$411,0))</f>
        <v>Лозовская А.С.</v>
      </c>
    </row>
    <row r="284" spans="1:12" x14ac:dyDescent="0.25">
      <c r="A284" s="134">
        <v>19</v>
      </c>
      <c r="B284" s="37">
        <v>5</v>
      </c>
      <c r="C284" s="27" t="str">
        <f>INDEX(РАСКЛАДУШКА!$AY$290:$BO$324,A284,MATCH(B$259,РАСКЛАДУШКА!$AY$289:$BO$289,0))</f>
        <v>Обществовед.</v>
      </c>
      <c r="D284" s="29" t="e">
        <f>INDEX(РАСКЛАДУШКА!#REF!,A284,MATCH(B$259,РАСКЛАДУШКА!#REF!,0))</f>
        <v>#REF!</v>
      </c>
      <c r="E284" s="27" t="str">
        <f>INDEX(РАСКЛАДУШКА!$AY$412:$BO$446,A284,MATCH(B$259,РАСКЛАДУШКА!$AY$411:$BO$411,0))</f>
        <v>Жегало Т.В.</v>
      </c>
      <c r="G284" s="134">
        <v>19</v>
      </c>
      <c r="H284" s="37">
        <v>5</v>
      </c>
      <c r="I284" s="27" t="str">
        <f>INDEX(РАСКЛАДУШКА!$AY$290:$BO$324,G284,MATCH(H$259,РАСКЛАДУШКА!$AY$289:$BO$289,0))</f>
        <v>Иностр.язык</v>
      </c>
      <c r="J284" s="29" t="e">
        <f>INDEX(РАСКЛАДУШКА!#REF!,G284,MATCH(H$259,РАСКЛАДУШКА!#REF!,0))</f>
        <v>#REF!</v>
      </c>
      <c r="K284" s="27" t="str">
        <f>INDEX(РАСКЛАДУШКА!$AY$412:$BO$446,G284,MATCH(H$259,РАСКЛАДУШКА!$AY$411:$BO$411,0))</f>
        <v>Борисевич Л. А. / Псыщаница Н.Н. / Ярмантович К.В.</v>
      </c>
    </row>
    <row r="285" spans="1:12" x14ac:dyDescent="0.25">
      <c r="A285" s="134">
        <v>20</v>
      </c>
      <c r="B285" s="37">
        <v>6</v>
      </c>
      <c r="C285" s="27" t="str">
        <f>INDEX(РАСКЛАДУШКА!$AY$290:$BO$324,A285,MATCH(B$259,РАСКЛАДУШКА!$AY$289:$BO$289,0))</f>
        <v>Иностр.язык</v>
      </c>
      <c r="D285" s="29" t="e">
        <f>INDEX(РАСКЛАДУШКА!#REF!,A285,MATCH(B$259,РАСКЛАДУШКА!#REF!,0))</f>
        <v>#REF!</v>
      </c>
      <c r="E285" s="27" t="str">
        <f>INDEX(РАСКЛАДУШКА!$AY$412:$BO$446,A285,MATCH(B$259,РАСКЛАДУШКА!$AY$411:$BO$411,0))</f>
        <v>Василевская А.В. / Ярмантович К.В.</v>
      </c>
      <c r="G285" s="134">
        <v>20</v>
      </c>
      <c r="H285" s="37">
        <v>6</v>
      </c>
      <c r="I285" s="27" t="str">
        <f>INDEX(РАСКЛАДУШКА!$AY$290:$BO$324,G285,MATCH(H$259,РАСКЛАДУШКА!$AY$289:$BO$289,0))</f>
        <v>Мат./Биология</v>
      </c>
      <c r="J285" s="29" t="e">
        <f>INDEX(РАСКЛАДУШКА!#REF!,G285,MATCH(H$259,РАСКЛАДУШКА!#REF!,0))</f>
        <v>#REF!</v>
      </c>
      <c r="K285" s="27" t="str">
        <f>INDEX(РАСКЛАДУШКА!$AY$412:$BO$446,G285,MATCH(H$259,РАСКЛАДУШКА!$AY$411:$BO$411,0))</f>
        <v>Орда В.Т. / Милейко Е.С.</v>
      </c>
    </row>
    <row r="286" spans="1:12" x14ac:dyDescent="0.25">
      <c r="A286" s="134">
        <v>21</v>
      </c>
      <c r="B286" s="37">
        <v>7</v>
      </c>
      <c r="C286" s="27" t="str">
        <f>INDEX(РАСКЛАДУШКА!$AY$290:$BO$324,A286,MATCH(B$259,РАСКЛАДУШКА!$AY$289:$BO$289,0))</f>
        <v>Час зд.и спорта</v>
      </c>
      <c r="D286" s="29" t="e">
        <f>INDEX(РАСКЛАДУШКА!#REF!,A286,MATCH(B$259,РАСКЛАДУШКА!#REF!,0))</f>
        <v>#REF!</v>
      </c>
      <c r="E286" s="27" t="str">
        <f>INDEX(РАСКЛАДУШКА!$AY$412:$BO$446,A286,MATCH(B$259,РАСКЛАДУШКА!$AY$411:$BO$411,0))</f>
        <v>Каспер В.И.</v>
      </c>
      <c r="G286" s="134">
        <v>21</v>
      </c>
      <c r="H286" s="37">
        <v>7</v>
      </c>
      <c r="I286" s="27" t="str">
        <f>INDEX(РАСКЛАДУШКА!$AY$290:$BO$324,G286,MATCH(H$259,РАСКЛАДУШКА!$AY$289:$BO$289,0))</f>
        <v/>
      </c>
      <c r="J286" s="29" t="e">
        <f>INDEX(РАСКЛАДУШКА!#REF!,G286,MATCH(H$259,РАСКЛАДУШКА!#REF!,0))</f>
        <v>#REF!</v>
      </c>
      <c r="K286" s="27" t="str">
        <f>INDEX(РАСКЛАДУШКА!$AY$412:$BO$446,G286,MATCH(H$259,РАСКЛАДУШКА!$AY$411:$BO$411,0))</f>
        <v/>
      </c>
    </row>
    <row r="287" spans="1:12" ht="21" x14ac:dyDescent="0.4">
      <c r="A287" s="120"/>
      <c r="B287" s="1" t="s">
        <v>7</v>
      </c>
      <c r="C287" s="1"/>
      <c r="D287" s="1"/>
      <c r="E287" s="1"/>
      <c r="F287" s="140"/>
      <c r="G287" s="120"/>
      <c r="H287" s="1" t="s">
        <v>7</v>
      </c>
      <c r="I287" s="1"/>
      <c r="J287" s="1"/>
      <c r="K287" s="1"/>
      <c r="L287" s="140"/>
    </row>
    <row r="288" spans="1:12" x14ac:dyDescent="0.25">
      <c r="A288" s="134">
        <v>22</v>
      </c>
      <c r="B288" s="37">
        <v>1</v>
      </c>
      <c r="C288" s="27" t="str">
        <f>INDEX(РАСКЛАДУШКА!$AY$290:$BO$324,A288,MATCH(B$259,РАСКЛАДУШКА!$AY$289:$BO$289,0))</f>
        <v>Бел.язык</v>
      </c>
      <c r="D288" s="29" t="e">
        <f>INDEX(РАСКЛАДУШКА!#REF!,A288,MATCH(B$259,РАСКЛАДУШКА!#REF!,0))</f>
        <v>#REF!</v>
      </c>
      <c r="E288" s="27" t="str">
        <f>INDEX(РАСКЛАДУШКА!$AY$412:$BO$446,A288,MATCH(B$259,РАСКЛАДУШКА!$AY$411:$BO$411,0))</f>
        <v>Змитревич А.Ю.</v>
      </c>
      <c r="G288" s="134">
        <v>22</v>
      </c>
      <c r="H288" s="37">
        <v>1</v>
      </c>
      <c r="I288" s="27" t="str">
        <f>INDEX(РАСКЛАДУШКА!$AY$290:$BO$324,G288,MATCH(H$259,РАСКЛАДУШКА!$AY$289:$BO$289,0))</f>
        <v>Химия/Биология</v>
      </c>
      <c r="J288" s="29" t="e">
        <f>INDEX(РАСКЛАДУШКА!#REF!,G288,MATCH(H$259,РАСКЛАДУШКА!#REF!,0))</f>
        <v>#REF!</v>
      </c>
      <c r="K288" s="27" t="str">
        <f>INDEX(РАСКЛАДУШКА!$AY$412:$BO$446,G288,MATCH(H$259,РАСКЛАДУШКА!$AY$411:$BO$411,0))</f>
        <v>Мохарь Н.А. / Милейко Е.С.</v>
      </c>
    </row>
    <row r="289" spans="1:12" x14ac:dyDescent="0.25">
      <c r="A289" s="134">
        <v>23</v>
      </c>
      <c r="B289" s="37">
        <v>2</v>
      </c>
      <c r="C289" s="27" t="str">
        <f>INDEX(РАСКЛАДУШКА!$AY$290:$BO$324,A289,MATCH(B$259,РАСКЛАДУШКА!$AY$289:$BO$289,0))</f>
        <v>Бел.лит.</v>
      </c>
      <c r="D289" s="29" t="e">
        <f>INDEX(РАСКЛАДУШКА!#REF!,A289,MATCH(B$259,РАСКЛАДУШКА!#REF!,0))</f>
        <v>#REF!</v>
      </c>
      <c r="E289" s="27" t="str">
        <f>INDEX(РАСКЛАДУШКА!$AY$412:$BO$446,A289,MATCH(B$259,РАСКЛАДУШКА!$AY$411:$BO$411,0))</f>
        <v>Змитревич А.Ю.</v>
      </c>
      <c r="G289" s="134">
        <v>23</v>
      </c>
      <c r="H289" s="37">
        <v>2</v>
      </c>
      <c r="I289" s="27" t="str">
        <f>INDEX(РАСКЛАДУШКА!$AY$290:$BO$324,G289,MATCH(H$259,РАСКЛАДУШКА!$AY$289:$BO$289,0))</f>
        <v>Химия/Биология</v>
      </c>
      <c r="J289" s="29" t="e">
        <f>INDEX(РАСКЛАДУШКА!#REF!,G289,MATCH(H$259,РАСКЛАДУШКА!#REF!,0))</f>
        <v>#REF!</v>
      </c>
      <c r="K289" s="27" t="str">
        <f>INDEX(РАСКЛАДУШКА!$AY$412:$BO$446,G289,MATCH(H$259,РАСКЛАДУШКА!$AY$411:$BO$411,0))</f>
        <v>Мохарь Н.А. / Милейко Е.С.</v>
      </c>
    </row>
    <row r="290" spans="1:12" x14ac:dyDescent="0.25">
      <c r="A290" s="134">
        <v>24</v>
      </c>
      <c r="B290" s="37">
        <v>3</v>
      </c>
      <c r="C290" s="27" t="str">
        <f>INDEX(РАСКЛАДУШКА!$AY$290:$BO$324,A290,MATCH(B$259,РАСКЛАДУШКА!$AY$289:$BO$289,0))</f>
        <v>Математика</v>
      </c>
      <c r="D290" s="29" t="e">
        <f>INDEX(РАСКЛАДУШКА!#REF!,A290,MATCH(B$259,РАСКЛАДУШКА!#REF!,0))</f>
        <v>#REF!</v>
      </c>
      <c r="E290" s="27" t="str">
        <f>INDEX(РАСКЛАДУШКА!$AY$412:$BO$446,A290,MATCH(B$259,РАСКЛАДУШКА!$AY$411:$BO$411,0))</f>
        <v>Новогродская С.Г.</v>
      </c>
      <c r="G290" s="134">
        <v>24</v>
      </c>
      <c r="H290" s="37">
        <v>3</v>
      </c>
      <c r="I290" s="27" t="str">
        <f>INDEX(РАСКЛАДУШКА!$AY$290:$BO$324,G290,MATCH(H$259,РАСКЛАДУШКА!$AY$289:$BO$289,0))</f>
        <v>География</v>
      </c>
      <c r="J290" s="29" t="e">
        <f>INDEX(РАСКЛАДУШКА!#REF!,G290,MATCH(H$259,РАСКЛАДУШКА!#REF!,0))</f>
        <v>#REF!</v>
      </c>
      <c r="K290" s="27" t="str">
        <f>INDEX(РАСКЛАДУШКА!$AY$412:$BO$446,G290,MATCH(H$259,РАСКЛАДУШКА!$AY$411:$BO$411,0))</f>
        <v>Дубак О.Н.</v>
      </c>
    </row>
    <row r="291" spans="1:12" x14ac:dyDescent="0.25">
      <c r="A291" s="134">
        <v>25</v>
      </c>
      <c r="B291" s="37">
        <v>4</v>
      </c>
      <c r="C291" s="27" t="str">
        <f>INDEX(РАСКЛАДУШКА!$AY$290:$BO$324,A291,MATCH(B$259,РАСКЛАДУШКА!$AY$289:$BO$289,0))</f>
        <v>История</v>
      </c>
      <c r="D291" s="29" t="e">
        <f>INDEX(РАСКЛАДУШКА!#REF!,A291,MATCH(B$259,РАСКЛАДУШКА!#REF!,0))</f>
        <v>#REF!</v>
      </c>
      <c r="E291" s="27" t="str">
        <f>INDEX(РАСКЛАДУШКА!$AY$412:$BO$446,A291,MATCH(B$259,РАСКЛАДУШКА!$AY$411:$BO$411,0))</f>
        <v>Жегало Т.В.</v>
      </c>
      <c r="G291" s="134">
        <v>25</v>
      </c>
      <c r="H291" s="37">
        <v>4</v>
      </c>
      <c r="I291" s="27" t="str">
        <f>INDEX(РАСКЛАДУШКА!$AY$290:$BO$324,G291,MATCH(H$259,РАСКЛАДУШКА!$AY$289:$BO$289,0))</f>
        <v>Мат./Физика</v>
      </c>
      <c r="J291" s="29" t="e">
        <f>INDEX(РАСКЛАДУШКА!#REF!,G291,MATCH(H$259,РАСКЛАДУШКА!#REF!,0))</f>
        <v>#REF!</v>
      </c>
      <c r="K291" s="27" t="str">
        <f>INDEX(РАСКЛАДУШКА!$AY$412:$BO$446,G291,MATCH(H$259,РАСКЛАДУШКА!$AY$411:$BO$411,0))</f>
        <v>Орда В.Т. / Семашко Г.М.</v>
      </c>
    </row>
    <row r="292" spans="1:12" x14ac:dyDescent="0.25">
      <c r="A292" s="134">
        <v>26</v>
      </c>
      <c r="B292" s="37">
        <v>5</v>
      </c>
      <c r="C292" s="27" t="str">
        <f>INDEX(РАСКЛАДУШКА!$AY$290:$BO$324,A292,MATCH(B$259,РАСКЛАДУШКА!$AY$289:$BO$289,0))</f>
        <v>Биология</v>
      </c>
      <c r="D292" s="29" t="e">
        <f>INDEX(РАСКЛАДУШКА!#REF!,A292,MATCH(B$259,РАСКЛАДУШКА!#REF!,0))</f>
        <v>#REF!</v>
      </c>
      <c r="E292" s="27" t="str">
        <f>INDEX(РАСКЛАДУШКА!$AY$412:$BO$446,A292,MATCH(B$259,РАСКЛАДУШКА!$AY$411:$BO$411,0))</f>
        <v>Труханович С.С.</v>
      </c>
      <c r="G292" s="134">
        <v>26</v>
      </c>
      <c r="H292" s="37">
        <v>5</v>
      </c>
      <c r="I292" s="27" t="str">
        <f>INDEX(РАСКЛАДУШКА!$AY$290:$BO$324,G292,MATCH(H$259,РАСКЛАДУШКА!$AY$289:$BO$289,0))</f>
        <v>Мат./Биол./Ин.яз./Ин.яз.</v>
      </c>
      <c r="J292" s="29" t="e">
        <f>INDEX(РАСКЛАДУШКА!#REF!,G292,MATCH(H$259,РАСКЛАДУШКА!#REF!,0))</f>
        <v>#REF!</v>
      </c>
      <c r="K292" s="27" t="str">
        <f>INDEX(РАСКЛАДУШКА!$AY$412:$BO$446,G292,MATCH(H$259,РАСКЛАДУШКА!$AY$411:$BO$411,0))</f>
        <v>Орда В.Т. / Милейко Е.С. / Борисевич Л. А.</v>
      </c>
    </row>
    <row r="293" spans="1:12" x14ac:dyDescent="0.25">
      <c r="A293" s="134">
        <v>27</v>
      </c>
      <c r="B293" s="37">
        <v>6</v>
      </c>
      <c r="C293" s="27" t="str">
        <f>INDEX(РАСКЛАДУШКА!$AY$290:$BO$324,A293,MATCH(B$259,РАСКЛАДУШКА!$AY$289:$BO$289,0))</f>
        <v>География</v>
      </c>
      <c r="D293" s="29" t="e">
        <f>INDEX(РАСКЛАДУШКА!#REF!,A293,MATCH(B$259,РАСКЛАДУШКА!#REF!,0))</f>
        <v>#REF!</v>
      </c>
      <c r="E293" s="27" t="str">
        <f>INDEX(РАСКЛАДУШКА!$AY$412:$BO$446,A293,MATCH(B$259,РАСКЛАДУШКА!$AY$411:$BO$411,0))</f>
        <v>Дубак О.Н.</v>
      </c>
      <c r="G293" s="134">
        <v>27</v>
      </c>
      <c r="H293" s="37">
        <v>6</v>
      </c>
      <c r="I293" s="27" t="str">
        <f>INDEX(РАСКЛАДУШКА!$AY$290:$BO$324,G293,MATCH(H$259,РАСКЛАДУШКА!$AY$289:$BO$289,0))</f>
        <v>Физ.культ.и зд.</v>
      </c>
      <c r="J293" s="29" t="e">
        <f>INDEX(РАСКЛАДУШКА!#REF!,G293,MATCH(H$259,РАСКЛАДУШКА!#REF!,0))</f>
        <v>#REF!</v>
      </c>
      <c r="K293" s="27" t="str">
        <f>INDEX(РАСКЛАДУШКА!$AY$412:$BO$446,G293,MATCH(H$259,РАСКЛАДУШКА!$AY$411:$BO$411,0))</f>
        <v>Каспер В.И. / Морозов А.Ю.</v>
      </c>
    </row>
    <row r="294" spans="1:12" x14ac:dyDescent="0.25">
      <c r="A294" s="134">
        <v>28</v>
      </c>
      <c r="B294" s="37">
        <v>7</v>
      </c>
      <c r="C294" s="27" t="str">
        <f>INDEX(РАСКЛАДУШКА!$AY$290:$BO$324,A294,MATCH(B$259,РАСКЛАДУШКА!$AY$289:$BO$289,0))</f>
        <v/>
      </c>
      <c r="D294" s="29" t="e">
        <f>INDEX(РАСКЛАДУШКА!#REF!,A294,MATCH(B$259,РАСКЛАДУШКА!#REF!,0))</f>
        <v>#REF!</v>
      </c>
      <c r="E294" s="27" t="str">
        <f>INDEX(РАСКЛАДУШКА!$AY$412:$BO$446,A294,MATCH(B$259,РАСКЛАДУШКА!$AY$411:$BO$411,0))</f>
        <v/>
      </c>
      <c r="G294" s="134">
        <v>28</v>
      </c>
      <c r="H294" s="37">
        <v>7</v>
      </c>
      <c r="I294" s="27" t="str">
        <f>INDEX(РАСКЛАДУШКА!$AY$290:$BO$324,G294,MATCH(H$259,РАСКЛАДУШКА!$AY$289:$BO$289,0))</f>
        <v/>
      </c>
      <c r="J294" s="29" t="e">
        <f>INDEX(РАСКЛАДУШКА!#REF!,G294,MATCH(H$259,РАСКЛАДУШКА!#REF!,0))</f>
        <v>#REF!</v>
      </c>
      <c r="K294" s="27" t="str">
        <f>INDEX(РАСКЛАДУШКА!$AY$412:$BO$446,G294,MATCH(H$259,РАСКЛАДУШКА!$AY$411:$BO$411,0))</f>
        <v/>
      </c>
    </row>
    <row r="295" spans="1:12" ht="21" x14ac:dyDescent="0.4">
      <c r="A295" s="120"/>
      <c r="B295" s="1" t="s">
        <v>8</v>
      </c>
      <c r="C295" s="1"/>
      <c r="D295" s="1"/>
      <c r="E295" s="1"/>
      <c r="F295" s="140"/>
      <c r="G295" s="120"/>
      <c r="H295" s="1" t="s">
        <v>8</v>
      </c>
      <c r="I295" s="1"/>
      <c r="J295" s="1"/>
      <c r="K295" s="1"/>
      <c r="L295" s="140"/>
    </row>
    <row r="296" spans="1:12" x14ac:dyDescent="0.25">
      <c r="A296" s="134">
        <v>29</v>
      </c>
      <c r="B296" s="37">
        <v>1</v>
      </c>
      <c r="C296" s="27" t="str">
        <f>INDEX(РАСКЛАДУШКА!$AY$290:$BO$324,A296,MATCH(B$259,РАСКЛАДУШКА!$AY$289:$BO$289,0))</f>
        <v>Физ.культ.и зд.</v>
      </c>
      <c r="D296" s="29" t="e">
        <f>INDEX(РАСКЛАДУШКА!#REF!,A296,MATCH(B$259,РАСКЛАДУШКА!#REF!,0))</f>
        <v>#REF!</v>
      </c>
      <c r="E296" s="27" t="str">
        <f>INDEX(РАСКЛАДУШКА!$AY$412:$BO$446,A296,MATCH(B$259,РАСКЛАДУШКА!$AY$411:$BO$411,0))</f>
        <v>Каспер В.И.</v>
      </c>
      <c r="G296" s="134">
        <v>29</v>
      </c>
      <c r="H296" s="37">
        <v>1</v>
      </c>
      <c r="I296" s="27" t="str">
        <f>INDEX(РАСКЛАДУШКА!$AY$290:$BO$324,G296,MATCH(H$259,РАСКЛАДУШКА!$AY$289:$BO$289,0))</f>
        <v>Химия/Биология</v>
      </c>
      <c r="J296" s="29" t="e">
        <f>INDEX(РАСКЛАДУШКА!#REF!,G296,MATCH(H$259,РАСКЛАДУШКА!#REF!,0))</f>
        <v>#REF!</v>
      </c>
      <c r="K296" s="27" t="str">
        <f>INDEX(РАСКЛАДУШКА!$AY$412:$BO$446,G296,MATCH(H$259,РАСКЛАДУШКА!$AY$411:$BO$411,0))</f>
        <v>Мохарь Н.А. / Милейко Е.С.</v>
      </c>
    </row>
    <row r="297" spans="1:12" x14ac:dyDescent="0.25">
      <c r="A297" s="134">
        <v>30</v>
      </c>
      <c r="B297" s="37">
        <v>2</v>
      </c>
      <c r="C297" s="27" t="str">
        <f>INDEX(РАСКЛАДУШКА!$AY$290:$BO$324,A297,MATCH(B$259,РАСКЛАДУШКА!$AY$289:$BO$289,0))</f>
        <v>Математика</v>
      </c>
      <c r="D297" s="29" t="e">
        <f>INDEX(РАСКЛАДУШКА!#REF!,A297,MATCH(B$259,РАСКЛАДУШКА!#REF!,0))</f>
        <v>#REF!</v>
      </c>
      <c r="E297" s="27" t="str">
        <f>INDEX(РАСКЛАДУШКА!$AY$412:$BO$446,A297,MATCH(B$259,РАСКЛАДУШКА!$AY$411:$BO$411,0))</f>
        <v>Новогродская С.Г.</v>
      </c>
      <c r="G297" s="134">
        <v>30</v>
      </c>
      <c r="H297" s="37">
        <v>2</v>
      </c>
      <c r="I297" s="27" t="str">
        <f>INDEX(РАСКЛАДУШКА!$AY$290:$BO$324,G297,MATCH(H$259,РАСКЛАДУШКА!$AY$289:$BO$289,0))</f>
        <v>Мат./Физика</v>
      </c>
      <c r="J297" s="29" t="e">
        <f>INDEX(РАСКЛАДУШКА!#REF!,G297,MATCH(H$259,РАСКЛАДУШКА!#REF!,0))</f>
        <v>#REF!</v>
      </c>
      <c r="K297" s="27" t="str">
        <f>INDEX(РАСКЛАДУШКА!$AY$412:$BO$446,G297,MATCH(H$259,РАСКЛАДУШКА!$AY$411:$BO$411,0))</f>
        <v>Орда В.Т. / Семашко Г.М.</v>
      </c>
    </row>
    <row r="298" spans="1:12" x14ac:dyDescent="0.25">
      <c r="A298" s="134">
        <v>31</v>
      </c>
      <c r="B298" s="37">
        <v>3</v>
      </c>
      <c r="C298" s="27" t="str">
        <f>INDEX(РАСКЛАДУШКА!$AY$290:$BO$324,A298,MATCH(B$259,РАСКЛАДУШКА!$AY$289:$BO$289,0))</f>
        <v>Иностр.язык</v>
      </c>
      <c r="D298" s="29" t="e">
        <f>INDEX(РАСКЛАДУШКА!#REF!,A298,MATCH(B$259,РАСКЛАДУШКА!#REF!,0))</f>
        <v>#REF!</v>
      </c>
      <c r="E298" s="27" t="str">
        <f>INDEX(РАСКЛАДУШКА!$AY$412:$BO$446,A298,MATCH(B$259,РАСКЛАДУШКА!$AY$411:$BO$411,0))</f>
        <v>Василевская А.В. / Ярмантович К.В.</v>
      </c>
      <c r="G298" s="134">
        <v>31</v>
      </c>
      <c r="H298" s="37">
        <v>3</v>
      </c>
      <c r="I298" s="27" t="str">
        <f>INDEX(РАСКЛАДУШКА!$AY$290:$BO$324,G298,MATCH(H$259,РАСКЛАДУШКА!$AY$289:$BO$289,0))</f>
        <v>История</v>
      </c>
      <c r="J298" s="29" t="e">
        <f>INDEX(РАСКЛАДУШКА!#REF!,G298,MATCH(H$259,РАСКЛАДУШКА!#REF!,0))</f>
        <v>#REF!</v>
      </c>
      <c r="K298" s="27" t="str">
        <f>INDEX(РАСКЛАДУШКА!$AY$412:$BO$446,G298,MATCH(H$259,РАСКЛАДУШКА!$AY$411:$BO$411,0))</f>
        <v>Жегало Т.В.</v>
      </c>
    </row>
    <row r="299" spans="1:12" x14ac:dyDescent="0.25">
      <c r="A299" s="134">
        <v>32</v>
      </c>
      <c r="B299" s="37">
        <v>4</v>
      </c>
      <c r="C299" s="27" t="str">
        <f>INDEX(РАСКЛАДУШКА!$AY$290:$BO$324,A299,MATCH(B$259,РАСКЛАДУШКА!$AY$289:$BO$289,0))</f>
        <v>Физика</v>
      </c>
      <c r="D299" s="29" t="e">
        <f>INDEX(РАСКЛАДУШКА!#REF!,A299,MATCH(B$259,РАСКЛАДУШКА!#REF!,0))</f>
        <v>#REF!</v>
      </c>
      <c r="E299" s="27" t="str">
        <f>INDEX(РАСКЛАДУШКА!$AY$412:$BO$446,A299,MATCH(B$259,РАСКЛАДУШКА!$AY$411:$BO$411,0))</f>
        <v>Семашко Г.М.</v>
      </c>
      <c r="G299" s="134">
        <v>32</v>
      </c>
      <c r="H299" s="37">
        <v>4</v>
      </c>
      <c r="I299" s="27" t="str">
        <f>INDEX(РАСКЛАДУШКА!$AY$290:$BO$324,G299,MATCH(H$259,РАСКЛАДУШКА!$AY$289:$BO$289,0))</f>
        <v>Бел.язык</v>
      </c>
      <c r="J299" s="29" t="e">
        <f>INDEX(РАСКЛАДУШКА!#REF!,G299,MATCH(H$259,РАСКЛАДУШКА!#REF!,0))</f>
        <v>#REF!</v>
      </c>
      <c r="K299" s="27" t="str">
        <f>INDEX(РАСКЛАДУШКА!$AY$412:$BO$446,G299,MATCH(H$259,РАСКЛАДУШКА!$AY$411:$BO$411,0))</f>
        <v>Бородач Е.В.</v>
      </c>
    </row>
    <row r="300" spans="1:12" x14ac:dyDescent="0.25">
      <c r="A300" s="134">
        <v>33</v>
      </c>
      <c r="B300" s="37">
        <v>5</v>
      </c>
      <c r="C300" s="27" t="str">
        <f>INDEX(РАСКЛАДУШКА!$AY$290:$BO$324,A300,MATCH(B$259,РАСКЛАДУШКА!$AY$289:$BO$289,0))</f>
        <v>Химия</v>
      </c>
      <c r="D300" s="29" t="e">
        <f>INDEX(РАСКЛАДУШКА!#REF!,A300,MATCH(B$259,РАСКЛАДУШКА!#REF!,0))</f>
        <v>#REF!</v>
      </c>
      <c r="E300" s="27" t="str">
        <f>INDEX(РАСКЛАДУШКА!$AY$412:$BO$446,A300,MATCH(B$259,РАСКЛАДУШКА!$AY$411:$BO$411,0))</f>
        <v>Мохарь Н.А.</v>
      </c>
      <c r="G300" s="134">
        <v>33</v>
      </c>
      <c r="H300" s="37">
        <v>5</v>
      </c>
      <c r="I300" s="27" t="str">
        <f>INDEX(РАСКЛАДУШКА!$AY$290:$BO$324,G300,MATCH(H$259,РАСКЛАДУШКА!$AY$289:$BO$289,0))</f>
        <v>Физика/Мат.</v>
      </c>
      <c r="J300" s="29" t="e">
        <f>INDEX(РАСКЛАДУШКА!#REF!,G300,MATCH(H$259,РАСКЛАДУШКА!#REF!,0))</f>
        <v>#REF!</v>
      </c>
      <c r="K300" s="27" t="str">
        <f>INDEX(РАСКЛАДУШКА!$AY$412:$BO$446,G300,MATCH(H$259,РАСКЛАДУШКА!$AY$411:$BO$411,0))</f>
        <v>Семашко Г.М. / Орда В.Т.</v>
      </c>
    </row>
    <row r="301" spans="1:12" x14ac:dyDescent="0.25">
      <c r="A301" s="134">
        <v>34</v>
      </c>
      <c r="B301" s="37">
        <v>6</v>
      </c>
      <c r="C301" s="27" t="str">
        <f>INDEX(РАСКЛАДУШКА!$AY$290:$BO$324,A301,MATCH(B$259,РАСКЛАДУШКА!$AY$289:$BO$289,0))</f>
        <v>История</v>
      </c>
      <c r="D301" s="29" t="e">
        <f>INDEX(РАСКЛАДУШКА!#REF!,A301,MATCH(B$259,РАСКЛАДУШКА!#REF!,0))</f>
        <v>#REF!</v>
      </c>
      <c r="E301" s="27" t="str">
        <f>INDEX(РАСКЛАДУШКА!$AY$412:$BO$446,A301,MATCH(B$259,РАСКЛАДУШКА!$AY$411:$BO$411,0))</f>
        <v>Жегало Т.В.</v>
      </c>
      <c r="G301" s="134">
        <v>34</v>
      </c>
      <c r="H301" s="37">
        <v>6</v>
      </c>
      <c r="I301" s="27" t="str">
        <f>INDEX(РАСКЛАДУШКА!$AY$290:$BO$324,G301,MATCH(H$259,РАСКЛАДУШКА!$AY$289:$BO$289,0))</f>
        <v>Русск.лит.</v>
      </c>
      <c r="J301" s="29" t="e">
        <f>INDEX(РАСКЛАДУШКА!#REF!,G301,MATCH(H$259,РАСКЛАДУШКА!#REF!,0))</f>
        <v>#REF!</v>
      </c>
      <c r="K301" s="27" t="str">
        <f>INDEX(РАСКЛАДУШКА!$AY$412:$BO$446,G301,MATCH(H$259,РАСКЛАДУШКА!$AY$411:$BO$411,0))</f>
        <v>Лозовская А.С.</v>
      </c>
    </row>
    <row r="302" spans="1:12" ht="23.4" x14ac:dyDescent="0.45">
      <c r="A302" s="141"/>
      <c r="B302" s="139" t="s">
        <v>82</v>
      </c>
      <c r="C302" s="138" t="s">
        <v>147</v>
      </c>
      <c r="D302" s="142"/>
      <c r="E302" s="138"/>
    </row>
    <row r="303" spans="1:12" x14ac:dyDescent="0.25">
      <c r="A303" s="130"/>
      <c r="B303" s="130" t="str">
        <f>"Классный руководитель: "&amp;INDEX(РАСКЛАДУШКА!$AE$120:$AE$153,MATCH(B302,РАСКЛАДУШКА!$E$120:$E$153,0))</f>
        <v>Классный руководитель: 22</v>
      </c>
      <c r="C303" s="130"/>
      <c r="D303" s="143"/>
      <c r="E303" s="130"/>
    </row>
    <row r="304" spans="1:12" x14ac:dyDescent="0.25">
      <c r="A304" s="130"/>
      <c r="B304" s="129" t="e">
        <f>"Закрепленный кабинет: №"&amp;INDEX(РАСКЛАДУШКА!#REF!,MATCH(B302,РАСКЛАДУШКА!$DC$66:$DC$76,0))</f>
        <v>#REF!</v>
      </c>
      <c r="C304" s="130"/>
      <c r="D304" s="143"/>
      <c r="E304" s="130"/>
    </row>
    <row r="305" spans="1:5" x14ac:dyDescent="0.25">
      <c r="B305" s="132" t="s">
        <v>1</v>
      </c>
      <c r="C305" s="132" t="s">
        <v>72</v>
      </c>
      <c r="D305" s="132" t="s">
        <v>256</v>
      </c>
      <c r="E305" s="132" t="s">
        <v>134</v>
      </c>
    </row>
    <row r="306" spans="1:5" ht="21" x14ac:dyDescent="0.4">
      <c r="A306" s="120"/>
      <c r="B306" s="1" t="s">
        <v>4</v>
      </c>
      <c r="C306" s="1"/>
      <c r="D306" s="1"/>
      <c r="E306" s="1"/>
    </row>
    <row r="307" spans="1:5" x14ac:dyDescent="0.25">
      <c r="A307" s="134">
        <v>1</v>
      </c>
      <c r="B307" s="37">
        <v>1</v>
      </c>
      <c r="C307" s="27" t="str">
        <f>INDEX(РАСКЛАДУШКА!$AY$290:$BO$324,A307,MATCH(B$302,РАСКЛАДУШКА!$AY$289:$BO$289,0))</f>
        <v>Бел.язык</v>
      </c>
      <c r="D307" s="29" t="e">
        <f>INDEX(РАСКЛАДУШКА!#REF!,A307,MATCH(B$302,РАСКЛАДУШКА!#REF!,0))</f>
        <v>#REF!</v>
      </c>
      <c r="E307" s="27" t="str">
        <f>INDEX(РАСКЛАДУШКА!$AY$412:$BO$446,A307,MATCH(B$302,РАСКЛАДУШКА!$AY$411:$BO$411,0))</f>
        <v>Вайтусенок Л.А.</v>
      </c>
    </row>
    <row r="308" spans="1:5" x14ac:dyDescent="0.25">
      <c r="A308" s="134">
        <v>2</v>
      </c>
      <c r="B308" s="37">
        <v>2</v>
      </c>
      <c r="C308" s="27" t="str">
        <f>INDEX(РАСКЛАДУШКА!$AY$290:$BO$324,A308,MATCH(B$302,РАСКЛАДУШКА!$AY$289:$BO$289,0))</f>
        <v>Бел.лит.</v>
      </c>
      <c r="D308" s="29" t="e">
        <f>INDEX(РАСКЛАДУШКА!#REF!,A308,MATCH(B$302,РАСКЛАДУШКА!#REF!,0))</f>
        <v>#REF!</v>
      </c>
      <c r="E308" s="27" t="str">
        <f>INDEX(РАСКЛАДУШКА!$AY$412:$BO$446,A308,MATCH(B$302,РАСКЛАДУШКА!$AY$411:$BO$411,0))</f>
        <v>Вайтусенок Л.А.</v>
      </c>
    </row>
    <row r="309" spans="1:5" x14ac:dyDescent="0.25">
      <c r="A309" s="134">
        <v>3</v>
      </c>
      <c r="B309" s="37">
        <v>3</v>
      </c>
      <c r="C309" s="27" t="str">
        <f>INDEX(РАСКЛАДУШКА!$AY$290:$BO$324,A309,MATCH(B$302,РАСКЛАДУШКА!$AY$289:$BO$289,0))</f>
        <v>Химия/Ин.яз.</v>
      </c>
      <c r="D309" s="29" t="e">
        <f>INDEX(РАСКЛАДУШКА!#REF!,A309,MATCH(B$302,РАСКЛАДУШКА!#REF!,0))</f>
        <v>#REF!</v>
      </c>
      <c r="E309" s="27" t="str">
        <f>INDEX(РАСКЛАДУШКА!$AY$412:$BO$446,A309,MATCH(B$302,РАСКЛАДУШКА!$AY$411:$BO$411,0))</f>
        <v>Мохарь Н.А. / Власевич С.П.</v>
      </c>
    </row>
    <row r="310" spans="1:5" x14ac:dyDescent="0.25">
      <c r="A310" s="134">
        <v>4</v>
      </c>
      <c r="B310" s="37">
        <v>4</v>
      </c>
      <c r="C310" s="27" t="str">
        <f>INDEX(РАСКЛАДУШКА!$AY$290:$BO$324,A310,MATCH(B$302,РАСКЛАДУШКА!$AY$289:$BO$289,0))</f>
        <v>Физика</v>
      </c>
      <c r="D310" s="29" t="e">
        <f>INDEX(РАСКЛАДУШКА!#REF!,A310,MATCH(B$302,РАСКЛАДУШКА!#REF!,0))</f>
        <v>#REF!</v>
      </c>
      <c r="E310" s="27" t="str">
        <f>INDEX(РАСКЛАДУШКА!$AY$412:$BO$446,A310,MATCH(B$302,РАСКЛАДУШКА!$AY$411:$BO$411,0))</f>
        <v>Семашко Г.М.</v>
      </c>
    </row>
    <row r="311" spans="1:5" x14ac:dyDescent="0.25">
      <c r="A311" s="134">
        <v>5</v>
      </c>
      <c r="B311" s="37">
        <v>5</v>
      </c>
      <c r="C311" s="27" t="str">
        <f>INDEX(РАСКЛАДУШКА!$AY$290:$BO$324,A311,MATCH(B$302,РАСКЛАДУШКА!$AY$289:$BO$289,0))</f>
        <v>Обществовед.</v>
      </c>
      <c r="D311" s="29" t="e">
        <f>INDEX(РАСКЛАДУШКА!#REF!,A311,MATCH(B$302,РАСКЛАДУШКА!#REF!,0))</f>
        <v>#REF!</v>
      </c>
      <c r="E311" s="27" t="str">
        <f>INDEX(РАСКЛАДУШКА!$AY$412:$BO$446,A311,MATCH(B$302,РАСКЛАДУШКА!$AY$411:$BO$411,0))</f>
        <v>Жегало Т.В. / Бинкевич И.В.</v>
      </c>
    </row>
    <row r="312" spans="1:5" x14ac:dyDescent="0.25">
      <c r="A312" s="134">
        <v>6</v>
      </c>
      <c r="B312" s="37">
        <v>6</v>
      </c>
      <c r="C312" s="27" t="str">
        <f>INDEX(РАСКЛАДУШКА!$AY$290:$BO$324,A312,MATCH(B$302,РАСКЛАДУШКА!$AY$289:$BO$289,0))</f>
        <v>Физ.культ.и зд.</v>
      </c>
      <c r="D312" s="29" t="e">
        <f>INDEX(РАСКЛАДУШКА!#REF!,A312,MATCH(B$302,РАСКЛАДУШКА!#REF!,0))</f>
        <v>#REF!</v>
      </c>
      <c r="E312" s="27" t="str">
        <f>INDEX(РАСКЛАДУШКА!$AY$412:$BO$446,A312,MATCH(B$302,РАСКЛАДУШКА!$AY$411:$BO$411,0))</f>
        <v>Каспер В.И. / Морозов А.Ю.</v>
      </c>
    </row>
    <row r="313" spans="1:5" x14ac:dyDescent="0.25">
      <c r="A313" s="134">
        <v>7</v>
      </c>
      <c r="B313" s="37">
        <v>7</v>
      </c>
      <c r="C313" s="27" t="str">
        <f>INDEX(РАСКЛАДУШКА!$AY$290:$BO$324,A313,MATCH(B$302,РАСКЛАДУШКА!$AY$289:$BO$289,0))</f>
        <v/>
      </c>
      <c r="D313" s="29" t="e">
        <f>INDEX(РАСКЛАДУШКА!#REF!,A313,MATCH(B$302,РАСКЛАДУШКА!#REF!,0))</f>
        <v>#REF!</v>
      </c>
      <c r="E313" s="27" t="str">
        <f>INDEX(РАСКЛАДУШКА!$AY$412:$BO$446,A313,MATCH(B$302,РАСКЛАДУШКА!$AY$411:$BO$411,0))</f>
        <v/>
      </c>
    </row>
    <row r="314" spans="1:5" ht="21" x14ac:dyDescent="0.4">
      <c r="A314" s="120"/>
      <c r="B314" s="1" t="s">
        <v>5</v>
      </c>
      <c r="C314" s="1"/>
      <c r="D314" s="1"/>
      <c r="E314" s="1"/>
    </row>
    <row r="315" spans="1:5" x14ac:dyDescent="0.25">
      <c r="A315" s="134">
        <v>8</v>
      </c>
      <c r="B315" s="37">
        <v>1</v>
      </c>
      <c r="C315" s="27" t="str">
        <f>INDEX(РАСКЛАДУШКА!$AY$290:$BO$324,A315,MATCH(B$302,РАСКЛАДУШКА!$AY$289:$BO$289,0))</f>
        <v>Химия/Инф.</v>
      </c>
      <c r="D315" s="29" t="e">
        <f>INDEX(РАСКЛАДУШКА!#REF!,A315,MATCH(B$302,РАСКЛАДУШКА!#REF!,0))</f>
        <v>#REF!</v>
      </c>
      <c r="E315" s="27" t="str">
        <f>INDEX(РАСКЛАДУШКА!$AY$412:$BO$446,A315,MATCH(B$302,РАСКЛАДУШКА!$AY$411:$BO$411,0))</f>
        <v>Мохарь Н.А. / Малахова Е.С.</v>
      </c>
    </row>
    <row r="316" spans="1:5" x14ac:dyDescent="0.25">
      <c r="A316" s="134">
        <v>9</v>
      </c>
      <c r="B316" s="37">
        <v>2</v>
      </c>
      <c r="C316" s="27" t="str">
        <f>INDEX(РАСКЛАДУШКА!$AY$290:$BO$324,A316,MATCH(B$302,РАСКЛАДУШКА!$AY$289:$BO$289,0))</f>
        <v>Инф./Обществ.</v>
      </c>
      <c r="D316" s="29" t="e">
        <f>INDEX(РАСКЛАДУШКА!#REF!,A316,MATCH(B$302,РАСКЛАДУШКА!#REF!,0))</f>
        <v>#REF!</v>
      </c>
      <c r="E316" s="27" t="str">
        <f>INDEX(РАСКЛАДУШКА!$AY$412:$BO$446,A316,MATCH(B$302,РАСКЛАДУШКА!$AY$411:$BO$411,0))</f>
        <v>Малахова Е.С. / Жегало Т.В.</v>
      </c>
    </row>
    <row r="317" spans="1:5" x14ac:dyDescent="0.25">
      <c r="A317" s="134">
        <v>10</v>
      </c>
      <c r="B317" s="37">
        <v>3</v>
      </c>
      <c r="C317" s="27" t="str">
        <f>INDEX(РАСКЛАДУШКА!$AY$290:$BO$324,A317,MATCH(B$302,РАСКЛАДУШКА!$AY$289:$BO$289,0))</f>
        <v>Биология/Ин.яз.</v>
      </c>
      <c r="D317" s="29" t="e">
        <f>INDEX(РАСКЛАДУШКА!#REF!,A317,MATCH(B$302,РАСКЛАДУШКА!#REF!,0))</f>
        <v>#REF!</v>
      </c>
      <c r="E317" s="27" t="str">
        <f>INDEX(РАСКЛАДУШКА!$AY$412:$BO$446,A317,MATCH(B$302,РАСКЛАДУШКА!$AY$411:$BO$411,0))</f>
        <v>Милейко Е.С. / Власевич С.П.</v>
      </c>
    </row>
    <row r="318" spans="1:5" x14ac:dyDescent="0.25">
      <c r="A318" s="134">
        <v>11</v>
      </c>
      <c r="B318" s="37">
        <v>4</v>
      </c>
      <c r="C318" s="27" t="str">
        <f>INDEX(РАСКЛАДУШКА!$AY$290:$BO$324,A318,MATCH(B$302,РАСКЛАДУШКА!$AY$289:$BO$289,0))</f>
        <v>История</v>
      </c>
      <c r="D318" s="29" t="e">
        <f>INDEX(РАСКЛАДУШКА!#REF!,A318,MATCH(B$302,РАСКЛАДУШКА!#REF!,0))</f>
        <v>#REF!</v>
      </c>
      <c r="E318" s="27" t="str">
        <f>INDEX(РАСКЛАДУШКА!$AY$412:$BO$446,A318,MATCH(B$302,РАСКЛАДУШКА!$AY$411:$BO$411,0))</f>
        <v>Жегало Т.В.</v>
      </c>
    </row>
    <row r="319" spans="1:5" x14ac:dyDescent="0.25">
      <c r="A319" s="134">
        <v>12</v>
      </c>
      <c r="B319" s="37">
        <v>5</v>
      </c>
      <c r="C319" s="27" t="str">
        <f>INDEX(РАСКЛАДУШКА!$AY$290:$BO$324,A319,MATCH(B$302,РАСКЛАДУШКА!$AY$289:$BO$289,0))</f>
        <v>География</v>
      </c>
      <c r="D319" s="29" t="e">
        <f>INDEX(РАСКЛАДУШКА!#REF!,A319,MATCH(B$302,РАСКЛАДУШКА!#REF!,0))</f>
        <v>#REF!</v>
      </c>
      <c r="E319" s="27" t="str">
        <f>INDEX(РАСКЛАДУШКА!$AY$412:$BO$446,A319,MATCH(B$302,РАСКЛАДУШКА!$AY$411:$BO$411,0))</f>
        <v>Дубак О.Н.</v>
      </c>
    </row>
    <row r="320" spans="1:5" x14ac:dyDescent="0.25">
      <c r="A320" s="134">
        <v>13</v>
      </c>
      <c r="B320" s="37">
        <v>6</v>
      </c>
      <c r="C320" s="27" t="str">
        <f>INDEX(РАСКЛАДУШКА!$AY$290:$BO$324,A320,MATCH(B$302,РАСКЛАДУШКА!$AY$289:$BO$289,0))</f>
        <v>Математика</v>
      </c>
      <c r="D320" s="29" t="e">
        <f>INDEX(РАСКЛАДУШКА!#REF!,A320,MATCH(B$302,РАСКЛАДУШКА!#REF!,0))</f>
        <v>#REF!</v>
      </c>
      <c r="E320" s="27" t="str">
        <f>INDEX(РАСКЛАДУШКА!$AY$412:$BO$446,A320,MATCH(B$302,РАСКЛАДУШКА!$AY$411:$BO$411,0))</f>
        <v>Новогродская С.Г.</v>
      </c>
    </row>
    <row r="321" spans="1:5" x14ac:dyDescent="0.25">
      <c r="A321" s="134">
        <v>14</v>
      </c>
      <c r="B321" s="37">
        <v>7</v>
      </c>
      <c r="C321" s="27" t="str">
        <f>INDEX(РАСКЛАДУШКА!$AY$290:$BO$324,A321,MATCH(B$302,РАСКЛАДУШКА!$AY$289:$BO$289,0))</f>
        <v/>
      </c>
      <c r="D321" s="29" t="e">
        <f>INDEX(РАСКЛАДУШКА!#REF!,A321,MATCH(B$302,РАСКЛАДУШКА!#REF!,0))</f>
        <v>#REF!</v>
      </c>
      <c r="E321" s="27" t="str">
        <f>INDEX(РАСКЛАДУШКА!$AY$412:$BO$446,A321,MATCH(B$302,РАСКЛАДУШКА!$AY$411:$BO$411,0))</f>
        <v/>
      </c>
    </row>
    <row r="322" spans="1:5" ht="21" x14ac:dyDescent="0.4">
      <c r="A322" s="120"/>
      <c r="B322" s="1" t="s">
        <v>6</v>
      </c>
      <c r="C322" s="1"/>
      <c r="D322" s="1"/>
      <c r="E322" s="1"/>
    </row>
    <row r="323" spans="1:5" x14ac:dyDescent="0.25">
      <c r="A323" s="134">
        <v>15</v>
      </c>
      <c r="B323" s="37">
        <v>1</v>
      </c>
      <c r="C323" s="27" t="str">
        <f>INDEX(РАСКЛАДУШКА!$AY$290:$BO$324,A323,MATCH(B$302,РАСКЛАДУШКА!$AY$289:$BO$289,0))</f>
        <v>Иностр.язык</v>
      </c>
      <c r="D323" s="29" t="e">
        <f>INDEX(РАСКЛАДУШКА!#REF!,A323,MATCH(B$302,РАСКЛАДУШКА!#REF!,0))</f>
        <v>#REF!</v>
      </c>
      <c r="E323" s="27" t="str">
        <f>INDEX(РАСКЛАДУШКА!$AY$412:$BO$446,A323,MATCH(B$302,РАСКЛАДУШКА!$AY$411:$BO$411,0))</f>
        <v>Власевич С.П. / Ярошевич Е. В.</v>
      </c>
    </row>
    <row r="324" spans="1:5" x14ac:dyDescent="0.25">
      <c r="A324" s="134">
        <v>16</v>
      </c>
      <c r="B324" s="37">
        <v>2</v>
      </c>
      <c r="C324" s="27" t="str">
        <f>INDEX(РАСКЛАДУШКА!$AY$290:$BO$324,A324,MATCH(B$302,РАСКЛАДУШКА!$AY$289:$BO$289,0))</f>
        <v>Русск.язык</v>
      </c>
      <c r="D324" s="29" t="e">
        <f>INDEX(РАСКЛАДУШКА!#REF!,A324,MATCH(B$302,РАСКЛАДУШКА!#REF!,0))</f>
        <v>#REF!</v>
      </c>
      <c r="E324" s="27" t="str">
        <f>INDEX(РАСКЛАДУШКА!$AY$412:$BO$446,A324,MATCH(B$302,РАСКЛАДУШКА!$AY$411:$BO$411,0))</f>
        <v>Орда Г.П.</v>
      </c>
    </row>
    <row r="325" spans="1:5" x14ac:dyDescent="0.25">
      <c r="A325" s="134">
        <v>17</v>
      </c>
      <c r="B325" s="37">
        <v>3</v>
      </c>
      <c r="C325" s="27" t="str">
        <f>INDEX(РАСКЛАДУШКА!$AY$290:$BO$324,A325,MATCH(B$302,РАСКЛАДУШКА!$AY$289:$BO$289,0))</f>
        <v>Русск.лит.</v>
      </c>
      <c r="D325" s="29" t="e">
        <f>INDEX(РАСКЛАДУШКА!#REF!,A325,MATCH(B$302,РАСКЛАДУШКА!#REF!,0))</f>
        <v>#REF!</v>
      </c>
      <c r="E325" s="27" t="str">
        <f>INDEX(РАСКЛАДУШКА!$AY$412:$BO$446,A325,MATCH(B$302,РАСКЛАДУШКА!$AY$411:$BO$411,0))</f>
        <v>Орда Г.П.</v>
      </c>
    </row>
    <row r="326" spans="1:5" x14ac:dyDescent="0.25">
      <c r="A326" s="134">
        <v>18</v>
      </c>
      <c r="B326" s="37">
        <v>4</v>
      </c>
      <c r="C326" s="27" t="str">
        <f>INDEX(РАСКЛАДУШКА!$AY$290:$BO$324,A326,MATCH(B$302,РАСКЛАДУШКА!$AY$289:$BO$289,0))</f>
        <v>Химия/Биология</v>
      </c>
      <c r="D326" s="29" t="e">
        <f>INDEX(РАСКЛАДУШКА!#REF!,A326,MATCH(B$302,РАСКЛАДУШКА!#REF!,0))</f>
        <v>#REF!</v>
      </c>
      <c r="E326" s="27" t="str">
        <f>INDEX(РАСКЛАДУШКА!$AY$412:$BO$446,A326,MATCH(B$302,РАСКЛАДУШКА!$AY$411:$BO$411,0))</f>
        <v>Мохарь Н.А. / Милейко Е.С.</v>
      </c>
    </row>
    <row r="327" spans="1:5" x14ac:dyDescent="0.25">
      <c r="A327" s="134">
        <v>19</v>
      </c>
      <c r="B327" s="37">
        <v>5</v>
      </c>
      <c r="C327" s="27" t="str">
        <f>INDEX(РАСКЛАДУШКА!$AY$290:$BO$324,A327,MATCH(B$302,РАСКЛАДУШКА!$AY$289:$BO$289,0))</f>
        <v>Математика</v>
      </c>
      <c r="D327" s="29" t="e">
        <f>INDEX(РАСКЛАДУШКА!#REF!,A327,MATCH(B$302,РАСКЛАДУШКА!#REF!,0))</f>
        <v>#REF!</v>
      </c>
      <c r="E327" s="27" t="str">
        <f>INDEX(РАСКЛАДУШКА!$AY$412:$BO$446,A327,MATCH(B$302,РАСКЛАДУШКА!$AY$411:$BO$411,0))</f>
        <v>Новогродская С.Г.</v>
      </c>
    </row>
    <row r="328" spans="1:5" x14ac:dyDescent="0.25">
      <c r="A328" s="134">
        <v>20</v>
      </c>
      <c r="B328" s="37">
        <v>6</v>
      </c>
      <c r="C328" s="27" t="str">
        <f>INDEX(РАСКЛАДУШКА!$AY$290:$BO$324,A328,MATCH(B$302,РАСКЛАДУШКА!$AY$289:$BO$289,0))</f>
        <v>Физ.культ.и зд.</v>
      </c>
      <c r="D328" s="29" t="e">
        <f>INDEX(РАСКЛАДУШКА!#REF!,A328,MATCH(B$302,РАСКЛАДУШКА!#REF!,0))</f>
        <v>#REF!</v>
      </c>
      <c r="E328" s="27" t="str">
        <f>INDEX(РАСКЛАДУШКА!$AY$412:$BO$446,A328,MATCH(B$302,РАСКЛАДУШКА!$AY$411:$BO$411,0))</f>
        <v>Каспер В.И. / Морозов А.Ю.</v>
      </c>
    </row>
    <row r="329" spans="1:5" x14ac:dyDescent="0.25">
      <c r="A329" s="134">
        <v>21</v>
      </c>
      <c r="B329" s="37">
        <v>7</v>
      </c>
      <c r="C329" s="27" t="str">
        <f>INDEX(РАСКЛАДУШКА!$AY$290:$BO$324,A329,MATCH(B$302,РАСКЛАДУШКА!$AY$289:$BO$289,0))</f>
        <v/>
      </c>
      <c r="D329" s="29" t="e">
        <f>INDEX(РАСКЛАДУШКА!#REF!,A329,MATCH(B$302,РАСКЛАДУШКА!#REF!,0))</f>
        <v>#REF!</v>
      </c>
      <c r="E329" s="27" t="str">
        <f>INDEX(РАСКЛАДУШКА!$AY$412:$BO$446,A329,MATCH(B$302,РАСКЛАДУШКА!$AY$411:$BO$411,0))</f>
        <v/>
      </c>
    </row>
    <row r="330" spans="1:5" ht="21" x14ac:dyDescent="0.4">
      <c r="A330" s="120"/>
      <c r="B330" s="1" t="s">
        <v>7</v>
      </c>
      <c r="C330" s="1"/>
      <c r="D330" s="1"/>
      <c r="E330" s="1"/>
    </row>
    <row r="331" spans="1:5" x14ac:dyDescent="0.25">
      <c r="A331" s="134">
        <v>22</v>
      </c>
      <c r="B331" s="37">
        <v>1</v>
      </c>
      <c r="C331" s="27" t="str">
        <f>INDEX(РАСКЛАДУШКА!$AY$290:$BO$324,A331,MATCH(B$302,РАСКЛАДУШКА!$AY$289:$BO$289,0))</f>
        <v>Астрономия</v>
      </c>
      <c r="D331" s="29" t="e">
        <f>INDEX(РАСКЛАДУШКА!#REF!,A331,MATCH(B$302,РАСКЛАДУШКА!#REF!,0))</f>
        <v>#REF!</v>
      </c>
      <c r="E331" s="27" t="str">
        <f>INDEX(РАСКЛАДУШКА!$AY$412:$BO$446,A331,MATCH(B$302,РАСКЛАДУШКА!$AY$411:$BO$411,0))</f>
        <v>Семашко Г.М.</v>
      </c>
    </row>
    <row r="332" spans="1:5" x14ac:dyDescent="0.25">
      <c r="A332" s="134">
        <v>23</v>
      </c>
      <c r="B332" s="37">
        <v>2</v>
      </c>
      <c r="C332" s="27" t="str">
        <f>INDEX(РАСКЛАДУШКА!$AY$290:$BO$324,A332,MATCH(B$302,РАСКЛАДУШКА!$AY$289:$BO$289,0))</f>
        <v>Математика</v>
      </c>
      <c r="D332" s="29" t="e">
        <f>INDEX(РАСКЛАДУШКА!#REF!,A332,MATCH(B$302,РАСКЛАДУШКА!#REF!,0))</f>
        <v>#REF!</v>
      </c>
      <c r="E332" s="27" t="str">
        <f>INDEX(РАСКЛАДУШКА!$AY$412:$BO$446,A332,MATCH(B$302,РАСКЛАДУШКА!$AY$411:$BO$411,0))</f>
        <v>Новогродская С.Г.</v>
      </c>
    </row>
    <row r="333" spans="1:5" x14ac:dyDescent="0.25">
      <c r="A333" s="134">
        <v>24</v>
      </c>
      <c r="B333" s="37">
        <v>3</v>
      </c>
      <c r="C333" s="27" t="str">
        <f>INDEX(РАСКЛАДУШКА!$AY$290:$BO$324,A333,MATCH(B$302,РАСКЛАДУШКА!$AY$289:$BO$289,0))</f>
        <v>Физика</v>
      </c>
      <c r="D333" s="29" t="e">
        <f>INDEX(РАСКЛАДУШКА!#REF!,A333,MATCH(B$302,РАСКЛАДУШКА!#REF!,0))</f>
        <v>#REF!</v>
      </c>
      <c r="E333" s="27" t="str">
        <f>INDEX(РАСКЛАДУШКА!$AY$412:$BO$446,A333,MATCH(B$302,РАСКЛАДУШКА!$AY$411:$BO$411,0))</f>
        <v>Семашко Г.М.</v>
      </c>
    </row>
    <row r="334" spans="1:5" x14ac:dyDescent="0.25">
      <c r="A334" s="134">
        <v>25</v>
      </c>
      <c r="B334" s="37">
        <v>4</v>
      </c>
      <c r="C334" s="27" t="str">
        <f>INDEX(РАСКЛАДУШКА!$AY$290:$BO$324,A334,MATCH(B$302,РАСКЛАДУШКА!$AY$289:$BO$289,0))</f>
        <v>Биология/Химия</v>
      </c>
      <c r="D334" s="29" t="e">
        <f>INDEX(РАСКЛАДУШКА!#REF!,A334,MATCH(B$302,РАСКЛАДУШКА!#REF!,0))</f>
        <v>#REF!</v>
      </c>
      <c r="E334" s="27" t="str">
        <f>INDEX(РАСКЛАДУШКА!$AY$412:$BO$446,A334,MATCH(B$302,РАСКЛАДУШКА!$AY$411:$BO$411,0))</f>
        <v>Милейко Е.С. / Мохарь Н.А.</v>
      </c>
    </row>
    <row r="335" spans="1:5" x14ac:dyDescent="0.25">
      <c r="A335" s="134">
        <v>26</v>
      </c>
      <c r="B335" s="37">
        <v>5</v>
      </c>
      <c r="C335" s="27" t="str">
        <f>INDEX(РАСКЛАДУШКА!$AY$290:$BO$324,A335,MATCH(B$302,РАСКЛАДУШКА!$AY$289:$BO$289,0))</f>
        <v>История</v>
      </c>
      <c r="D335" s="29" t="e">
        <f>INDEX(РАСКЛАДУШКА!#REF!,A335,MATCH(B$302,РАСКЛАДУШКА!#REF!,0))</f>
        <v>#REF!</v>
      </c>
      <c r="E335" s="27" t="str">
        <f>INDEX(РАСКЛАДУШКА!$AY$412:$BO$446,A335,MATCH(B$302,РАСКЛАДУШКА!$AY$411:$BO$411,0))</f>
        <v>Жегало Т.В.</v>
      </c>
    </row>
    <row r="336" spans="1:5" x14ac:dyDescent="0.25">
      <c r="A336" s="134">
        <v>27</v>
      </c>
      <c r="B336" s="37">
        <v>6</v>
      </c>
      <c r="C336" s="27" t="str">
        <f>INDEX(РАСКЛАДУШКА!$AY$290:$BO$324,A336,MATCH(B$302,РАСКЛАДУШКА!$AY$289:$BO$289,0))</f>
        <v>Биология</v>
      </c>
      <c r="D336" s="29" t="e">
        <f>INDEX(РАСКЛАДУШКА!#REF!,A336,MATCH(B$302,РАСКЛАДУШКА!#REF!,0))</f>
        <v>#REF!</v>
      </c>
      <c r="E336" s="27" t="str">
        <f>INDEX(РАСКЛАДУШКА!$AY$412:$BO$446,A336,MATCH(B$302,РАСКЛАДУШКА!$AY$411:$BO$411,0))</f>
        <v>Милейко Е.С.</v>
      </c>
    </row>
    <row r="337" spans="1:5" x14ac:dyDescent="0.25">
      <c r="A337" s="134">
        <v>28</v>
      </c>
      <c r="B337" s="37">
        <v>7</v>
      </c>
      <c r="C337" s="27" t="str">
        <f>INDEX(РАСКЛАДУШКА!$AY$290:$BO$324,A337,MATCH(B$302,РАСКЛАДУШКА!$AY$289:$BO$289,0))</f>
        <v/>
      </c>
      <c r="D337" s="29" t="e">
        <f>INDEX(РАСКЛАДУШКА!#REF!,A337,MATCH(B$302,РАСКЛАДУШКА!#REF!,0))</f>
        <v>#REF!</v>
      </c>
      <c r="E337" s="27" t="str">
        <f>INDEX(РАСКЛАДУШКА!$AY$412:$BO$446,A337,MATCH(B$302,РАСКЛАДУШКА!$AY$411:$BO$411,0))</f>
        <v/>
      </c>
    </row>
    <row r="338" spans="1:5" ht="21" x14ac:dyDescent="0.4">
      <c r="A338" s="120"/>
      <c r="B338" s="1" t="s">
        <v>8</v>
      </c>
      <c r="C338" s="1"/>
      <c r="D338" s="1"/>
      <c r="E338" s="1"/>
    </row>
    <row r="339" spans="1:5" x14ac:dyDescent="0.25">
      <c r="A339" s="134">
        <v>29</v>
      </c>
      <c r="B339" s="37">
        <v>1</v>
      </c>
      <c r="C339" s="27" t="str">
        <f>INDEX(РАСКЛАДУШКА!$AY$290:$BO$324,A339,MATCH(B$302,РАСКЛАДУШКА!$AY$289:$BO$289,0))</f>
        <v>Математика</v>
      </c>
      <c r="D339" s="29" t="e">
        <f>INDEX(РАСКЛАДУШКА!#REF!,A339,MATCH(B$302,РАСКЛАДУШКА!#REF!,0))</f>
        <v>#REF!</v>
      </c>
      <c r="E339" s="27" t="str">
        <f>INDEX(РАСКЛАДУШКА!$AY$412:$BO$446,A339,MATCH(B$302,РАСКЛАДУШКА!$AY$411:$BO$411,0))</f>
        <v>Новогродская С.Г.</v>
      </c>
    </row>
    <row r="340" spans="1:5" x14ac:dyDescent="0.25">
      <c r="A340" s="134">
        <v>30</v>
      </c>
      <c r="B340" s="37">
        <v>2</v>
      </c>
      <c r="C340" s="27" t="str">
        <f>INDEX(РАСКЛАДУШКА!$AY$290:$BO$324,A340,MATCH(B$302,РАСКЛАДУШКА!$AY$289:$BO$289,0))</f>
        <v>Иностр.язык</v>
      </c>
      <c r="D340" s="29" t="e">
        <f>INDEX(РАСКЛАДУШКА!#REF!,A340,MATCH(B$302,РАСКЛАДУШКА!#REF!,0))</f>
        <v>#REF!</v>
      </c>
      <c r="E340" s="27" t="str">
        <f>INDEX(РАСКЛАДУШКА!$AY$412:$BO$446,A340,MATCH(B$302,РАСКЛАДУШКА!$AY$411:$BO$411,0))</f>
        <v>Власевич С.П. / Ярошевич Е. В.</v>
      </c>
    </row>
    <row r="341" spans="1:5" x14ac:dyDescent="0.25">
      <c r="A341" s="134">
        <v>31</v>
      </c>
      <c r="B341" s="37">
        <v>3</v>
      </c>
      <c r="C341" s="27" t="str">
        <f>INDEX(РАСКЛАДУШКА!$AY$290:$BO$324,A341,MATCH(B$302,РАСКЛАДУШКА!$AY$289:$BO$289,0))</f>
        <v>Биология/Химия</v>
      </c>
      <c r="D341" s="29" t="e">
        <f>INDEX(РАСКЛАДУШКА!#REF!,A341,MATCH(B$302,РАСКЛАДУШКА!#REF!,0))</f>
        <v>#REF!</v>
      </c>
      <c r="E341" s="27" t="str">
        <f>INDEX(РАСКЛАДУШКА!$AY$412:$BO$446,A341,MATCH(B$302,РАСКЛАДУШКА!$AY$411:$BO$411,0))</f>
        <v>Милейко Е.С. / Мохарь Н.А.</v>
      </c>
    </row>
    <row r="342" spans="1:5" x14ac:dyDescent="0.25">
      <c r="A342" s="134">
        <v>32</v>
      </c>
      <c r="B342" s="37">
        <v>4</v>
      </c>
      <c r="C342" s="27" t="str">
        <f>INDEX(РАСКЛАДУШКА!$AY$290:$BO$324,A342,MATCH(B$302,РАСКЛАДУШКА!$AY$289:$BO$289,0))</f>
        <v>Химия/Биология</v>
      </c>
      <c r="D342" s="29" t="e">
        <f>INDEX(РАСКЛАДУШКА!#REF!,A342,MATCH(B$302,РАСКЛАДУШКА!#REF!,0))</f>
        <v>#REF!</v>
      </c>
      <c r="E342" s="27" t="str">
        <f>INDEX(РАСКЛАДУШКА!$AY$412:$BO$446,A342,MATCH(B$302,РАСКЛАДУШКА!$AY$411:$BO$411,0))</f>
        <v>Мохарь Н.А. / Милейко Е.С.</v>
      </c>
    </row>
    <row r="343" spans="1:5" x14ac:dyDescent="0.25">
      <c r="A343" s="134">
        <v>33</v>
      </c>
      <c r="B343" s="37">
        <v>5</v>
      </c>
      <c r="C343" s="27" t="str">
        <f>INDEX(РАСКЛАДУШКА!$AY$290:$BO$324,A343,MATCH(B$302,РАСКЛАДУШКА!$AY$289:$BO$289,0))</f>
        <v>Бел.лит.</v>
      </c>
      <c r="D343" s="29" t="e">
        <f>INDEX(РАСКЛАДУШКА!#REF!,A343,MATCH(B$302,РАСКЛАДУШКА!#REF!,0))</f>
        <v>#REF!</v>
      </c>
      <c r="E343" s="27" t="str">
        <f>INDEX(РАСКЛАДУШКА!$AY$412:$BO$446,A343,MATCH(B$302,РАСКЛАДУШКА!$AY$411:$BO$411,0))</f>
        <v>Вайтусенок Л.А.</v>
      </c>
    </row>
    <row r="344" spans="1:5" x14ac:dyDescent="0.25">
      <c r="A344" s="134">
        <v>34</v>
      </c>
      <c r="B344" s="37">
        <v>6</v>
      </c>
      <c r="C344" s="27" t="str">
        <f>INDEX(РАСКЛАДУШКА!$AY$290:$BO$324,A344,MATCH(B$302,РАСКЛАДУШКА!$AY$289:$BO$289,0))</f>
        <v>Русск.язык</v>
      </c>
      <c r="D344" s="29" t="e">
        <f>INDEX(РАСКЛАДУШКА!#REF!,A344,MATCH(B$302,РАСКЛАДУШКА!#REF!,0))</f>
        <v>#REF!</v>
      </c>
      <c r="E344" s="27" t="str">
        <f>INDEX(РАСКЛАДУШКА!$AY$412:$BO$446,A344,MATCH(B$302,РАСКЛАДУШКА!$AY$411:$BO$411,0))</f>
        <v>Орда Г.П.</v>
      </c>
    </row>
  </sheetData>
  <mergeCells count="75">
    <mergeCell ref="H185:K185"/>
    <mergeCell ref="B193:E193"/>
    <mergeCell ref="H193:K193"/>
    <mergeCell ref="H252:K252"/>
    <mergeCell ref="H244:K244"/>
    <mergeCell ref="B244:E244"/>
    <mergeCell ref="B91:E91"/>
    <mergeCell ref="H91:K91"/>
    <mergeCell ref="H99:K99"/>
    <mergeCell ref="H166:K166"/>
    <mergeCell ref="B236:E236"/>
    <mergeCell ref="B201:E201"/>
    <mergeCell ref="B158:E158"/>
    <mergeCell ref="B220:E220"/>
    <mergeCell ref="H177:K177"/>
    <mergeCell ref="H201:K201"/>
    <mergeCell ref="H115:K115"/>
    <mergeCell ref="B99:E99"/>
    <mergeCell ref="B209:E209"/>
    <mergeCell ref="B228:E228"/>
    <mergeCell ref="H209:K209"/>
    <mergeCell ref="B166:E166"/>
    <mergeCell ref="B5:E5"/>
    <mergeCell ref="H5:K5"/>
    <mergeCell ref="B13:E13"/>
    <mergeCell ref="H13:K13"/>
    <mergeCell ref="B29:E29"/>
    <mergeCell ref="H29:K29"/>
    <mergeCell ref="B21:E21"/>
    <mergeCell ref="H21:K21"/>
    <mergeCell ref="B72:E72"/>
    <mergeCell ref="H72:K72"/>
    <mergeCell ref="H80:K80"/>
    <mergeCell ref="H236:K236"/>
    <mergeCell ref="H158:K158"/>
    <mergeCell ref="H142:K142"/>
    <mergeCell ref="H123:K123"/>
    <mergeCell ref="H220:K220"/>
    <mergeCell ref="H228:K228"/>
    <mergeCell ref="H150:K150"/>
    <mergeCell ref="B80:E80"/>
    <mergeCell ref="H134:K134"/>
    <mergeCell ref="B107:E107"/>
    <mergeCell ref="H107:K107"/>
    <mergeCell ref="B115:E115"/>
    <mergeCell ref="B150:E150"/>
    <mergeCell ref="H287:K287"/>
    <mergeCell ref="H295:K295"/>
    <mergeCell ref="H263:K263"/>
    <mergeCell ref="H271:K271"/>
    <mergeCell ref="H279:K279"/>
    <mergeCell ref="H64:K64"/>
    <mergeCell ref="B56:E56"/>
    <mergeCell ref="H56:K56"/>
    <mergeCell ref="B37:E37"/>
    <mergeCell ref="B48:E48"/>
    <mergeCell ref="H48:K48"/>
    <mergeCell ref="B64:E64"/>
    <mergeCell ref="H37:K37"/>
    <mergeCell ref="B177:E177"/>
    <mergeCell ref="B142:E142"/>
    <mergeCell ref="B123:E123"/>
    <mergeCell ref="B134:E134"/>
    <mergeCell ref="B338:E338"/>
    <mergeCell ref="B306:E306"/>
    <mergeCell ref="B314:E314"/>
    <mergeCell ref="B322:E322"/>
    <mergeCell ref="B263:E263"/>
    <mergeCell ref="B330:E330"/>
    <mergeCell ref="B271:E271"/>
    <mergeCell ref="B279:E279"/>
    <mergeCell ref="B287:E287"/>
    <mergeCell ref="B295:E295"/>
    <mergeCell ref="B252:E252"/>
    <mergeCell ref="B185:E185"/>
  </mergeCells>
  <phoneticPr fontId="22" type="noConversion"/>
  <printOptions horizontalCentered="1" verticalCentered="1"/>
  <pageMargins left="0.29527559055118113" right="0.29527559055118113" top="0.39370078740157483" bottom="0.39370078740157483" header="0.19685039370078741" footer="0.19685039370078741"/>
  <pageSetup paperSize="9" scale="91" fitToHeight="6" orientation="landscape" r:id="rId1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ДЕЖ РАСП (бф)</vt:lpstr>
      <vt:lpstr>ДЕЖ РАСП</vt:lpstr>
      <vt:lpstr>РАСКЛАДУШКА</vt:lpstr>
      <vt:lpstr>Версии</vt:lpstr>
      <vt:lpstr>РУЗ++(на 2 А4)</vt:lpstr>
      <vt:lpstr>РУЗ++</vt:lpstr>
      <vt:lpstr>РУЗмини</vt:lpstr>
      <vt:lpstr>РУЗ (2 А4)</vt:lpstr>
      <vt:lpstr>Руч</vt:lpstr>
      <vt:lpstr>Ркл</vt:lpstr>
      <vt:lpstr>Teach2017</vt:lpstr>
      <vt:lpstr>'ДЕЖ РАСП'!Область_печати</vt:lpstr>
      <vt:lpstr>'ДЕЖ РАСП (бф)'!Область_печати</vt:lpstr>
      <vt:lpstr>РАСКЛАДУШКА!Область_печати</vt:lpstr>
      <vt:lpstr>'РУЗ (2 А4)'!Область_печати</vt:lpstr>
      <vt:lpstr>'РУЗ++'!Область_печати</vt:lpstr>
      <vt:lpstr>'РУЗ++(на 2 А4)'!Область_печати</vt:lpstr>
      <vt:lpstr>РУЗмини!Область_печати</vt:lpstr>
    </vt:vector>
  </TitlesOfParts>
  <Company>СШ №11 г.Лиды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work-pc</cp:lastModifiedBy>
  <cp:lastPrinted>2025-01-13T12:36:27Z</cp:lastPrinted>
  <dcterms:created xsi:type="dcterms:W3CDTF">2017-06-23T07:05:07Z</dcterms:created>
  <dcterms:modified xsi:type="dcterms:W3CDTF">2025-01-16T10:16:35Z</dcterms:modified>
</cp:coreProperties>
</file>